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77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36" r:id="rId25"/>
    <sheet name="Schedules" sheetId="11" r:id="rId26"/>
    <sheet name="LtgSch" sheetId="12" r:id="rId27"/>
    <sheet name="EqpSch" sheetId="13" r:id="rId28"/>
    <sheet name="OccSch" sheetId="14" r:id="rId29"/>
    <sheet name="OffcHeatSch" sheetId="15" r:id="rId30"/>
    <sheet name="OffcCoolSch" sheetId="16" r:id="rId31"/>
    <sheet name="StorHeatSch" sheetId="17" r:id="rId32"/>
    <sheet name="StorCoolSch" sheetId="19" r:id="rId33"/>
  </sheets>
  <definedNames>
    <definedName name="ware01miami_8" localSheetId="3">Miami!$A$1:$S$129</definedName>
    <definedName name="ware02houston_8" localSheetId="4">Houston!$A$1:$S$129</definedName>
    <definedName name="ware03phoenix_8" localSheetId="5">Phoenix!$A$1:$S$129</definedName>
    <definedName name="ware04atlanta_8" localSheetId="6">Atlanta!$A$1:$S$129</definedName>
    <definedName name="ware05losangeles_8" localSheetId="7">LosAngeles!$A$1:$S$129</definedName>
    <definedName name="ware06lasvegas_8" localSheetId="8">LasVegas!$A$1:$S$129</definedName>
    <definedName name="ware07sanfrancisco_8" localSheetId="9">SanFrancisco!$A$1:$S$129</definedName>
    <definedName name="ware08baltimore_8" localSheetId="10">Baltimore!$A$1:$S$129</definedName>
    <definedName name="ware09albuquerque_8" localSheetId="11">Albuquerque!$A$1:$S$129</definedName>
    <definedName name="ware10seattle_8" localSheetId="12">Seattle!$A$1:$S$129</definedName>
    <definedName name="ware11chicago_8" localSheetId="13">Chicago!$A$1:$S$129</definedName>
    <definedName name="ware12boulder_8" localSheetId="14">Boulder!$A$1:$S$129</definedName>
    <definedName name="ware13minneapolis_8" localSheetId="15">Minneapolis!$A$1:$S$129</definedName>
    <definedName name="ware14helena_8" localSheetId="16">Helena!$A$1:$S$129</definedName>
    <definedName name="ware15duluth_8" localSheetId="17">Duluth!$A$1:$S$129</definedName>
    <definedName name="ware16fairbanks_8" localSheetId="18">Fairbanks!$A$1:$S$129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20"/>
  <c r="Q220"/>
  <c r="P220"/>
  <c r="O220"/>
  <c r="N220"/>
  <c r="M220"/>
  <c r="L220"/>
  <c r="K220"/>
  <c r="J220"/>
  <c r="I220"/>
  <c r="H220"/>
  <c r="G220"/>
  <c r="F220"/>
  <c r="E220"/>
  <c r="D220"/>
  <c r="C220"/>
  <c r="R219"/>
  <c r="Q219"/>
  <c r="P219"/>
  <c r="O219"/>
  <c r="N219"/>
  <c r="M219"/>
  <c r="L219"/>
  <c r="K219"/>
  <c r="J219"/>
  <c r="I219"/>
  <c r="H219"/>
  <c r="G219"/>
  <c r="F219"/>
  <c r="E219"/>
  <c r="D219"/>
  <c r="C219"/>
  <c r="R25"/>
  <c r="Q25"/>
  <c r="P25"/>
  <c r="O25"/>
  <c r="N25"/>
  <c r="M25"/>
  <c r="L25"/>
  <c r="K25"/>
  <c r="J25"/>
  <c r="I25"/>
  <c r="H25"/>
  <c r="G25"/>
  <c r="F25"/>
  <c r="E25"/>
  <c r="D25"/>
  <c r="C25"/>
  <c r="B45"/>
  <c r="B44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227"/>
  <c r="Q227"/>
  <c r="P227"/>
  <c r="O227"/>
  <c r="N227"/>
  <c r="M227"/>
  <c r="L227"/>
  <c r="K227"/>
  <c r="J227"/>
  <c r="I227"/>
  <c r="G227"/>
  <c r="E227"/>
  <c r="D227"/>
  <c r="C227"/>
  <c r="R233"/>
  <c r="Q233"/>
  <c r="P233"/>
  <c r="O233"/>
  <c r="N233"/>
  <c r="M233"/>
  <c r="L233"/>
  <c r="K233"/>
  <c r="J233"/>
  <c r="I233"/>
  <c r="G233"/>
  <c r="E233"/>
  <c r="D233"/>
  <c r="C233"/>
  <c r="R232"/>
  <c r="Q232"/>
  <c r="P232"/>
  <c r="O232"/>
  <c r="N232"/>
  <c r="M232"/>
  <c r="L232"/>
  <c r="K232"/>
  <c r="J232"/>
  <c r="I232"/>
  <c r="G232"/>
  <c r="E232"/>
  <c r="D232"/>
  <c r="C232"/>
  <c r="R231"/>
  <c r="Q231"/>
  <c r="P231"/>
  <c r="O231"/>
  <c r="N231"/>
  <c r="M231"/>
  <c r="L231"/>
  <c r="K231"/>
  <c r="J231"/>
  <c r="I231"/>
  <c r="G231"/>
  <c r="E231"/>
  <c r="D231"/>
  <c r="C231"/>
  <c r="R230"/>
  <c r="Q230"/>
  <c r="P230"/>
  <c r="O230"/>
  <c r="N230"/>
  <c r="M230"/>
  <c r="L230"/>
  <c r="K230"/>
  <c r="J230"/>
  <c r="I230"/>
  <c r="G230"/>
  <c r="E230"/>
  <c r="D230"/>
  <c r="C230"/>
  <c r="R229"/>
  <c r="Q229"/>
  <c r="P229"/>
  <c r="O229"/>
  <c r="N229"/>
  <c r="M229"/>
  <c r="L229"/>
  <c r="K229"/>
  <c r="J229"/>
  <c r="I229"/>
  <c r="G229"/>
  <c r="E229"/>
  <c r="D229"/>
  <c r="C229"/>
  <c r="R228"/>
  <c r="Q228"/>
  <c r="P228"/>
  <c r="O228"/>
  <c r="N228"/>
  <c r="M228"/>
  <c r="L228"/>
  <c r="K228"/>
  <c r="J228"/>
  <c r="I228"/>
  <c r="G228"/>
  <c r="E228"/>
  <c r="D228"/>
  <c r="C228"/>
  <c r="R206"/>
  <c r="Q206"/>
  <c r="P206"/>
  <c r="O206"/>
  <c r="N206"/>
  <c r="M206"/>
  <c r="L206"/>
  <c r="K206"/>
  <c r="J206"/>
  <c r="I206"/>
  <c r="G206"/>
  <c r="F206"/>
  <c r="E206"/>
  <c r="D206"/>
  <c r="C206"/>
  <c r="R193"/>
  <c r="Q193"/>
  <c r="P193"/>
  <c r="O193"/>
  <c r="N193"/>
  <c r="M193"/>
  <c r="L193"/>
  <c r="K193"/>
  <c r="J193"/>
  <c r="I193"/>
  <c r="G193"/>
  <c r="F193"/>
  <c r="E193"/>
  <c r="D193"/>
  <c r="C193"/>
  <c r="R53"/>
  <c r="Q53"/>
  <c r="P53"/>
  <c r="O53"/>
  <c r="N53"/>
  <c r="M53"/>
  <c r="L53"/>
  <c r="K53"/>
  <c r="J53"/>
  <c r="I53"/>
  <c r="H53"/>
  <c r="G53"/>
  <c r="F53"/>
  <c r="E53"/>
  <c r="D53"/>
  <c r="C53"/>
  <c r="R58"/>
  <c r="Q58"/>
  <c r="P58"/>
  <c r="O58"/>
  <c r="N58"/>
  <c r="M58"/>
  <c r="L58"/>
  <c r="K58"/>
  <c r="J58"/>
  <c r="I58"/>
  <c r="H58"/>
  <c r="G58"/>
  <c r="F58"/>
  <c r="E58"/>
  <c r="D58"/>
  <c r="C58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2"/>
  <c r="Q52"/>
  <c r="P52"/>
  <c r="O52"/>
  <c r="N52"/>
  <c r="M52"/>
  <c r="L52"/>
  <c r="K52"/>
  <c r="J52"/>
  <c r="I52"/>
  <c r="H52"/>
  <c r="G52"/>
  <c r="F52"/>
  <c r="E52"/>
  <c r="D52"/>
  <c r="C52"/>
  <c r="R225"/>
  <c r="R224"/>
  <c r="R223"/>
  <c r="R222"/>
  <c r="R190"/>
  <c r="R189"/>
  <c r="R188"/>
  <c r="R187"/>
  <c r="R186"/>
  <c r="R185"/>
  <c r="R184"/>
  <c r="R183"/>
  <c r="R182"/>
  <c r="R181"/>
  <c r="R180"/>
  <c r="R179"/>
  <c r="R178"/>
  <c r="R177"/>
  <c r="R176"/>
  <c r="R175"/>
  <c r="R173"/>
  <c r="R172"/>
  <c r="R171"/>
  <c r="R170"/>
  <c r="R169"/>
  <c r="R168"/>
  <c r="R167"/>
  <c r="R166"/>
  <c r="R165"/>
  <c r="R164"/>
  <c r="R163"/>
  <c r="R162"/>
  <c r="R161"/>
  <c r="R160"/>
  <c r="R159"/>
  <c r="R157"/>
  <c r="R156"/>
  <c r="R155"/>
  <c r="R154"/>
  <c r="R153"/>
  <c r="R152"/>
  <c r="R151"/>
  <c r="R150"/>
  <c r="R149"/>
  <c r="R148"/>
  <c r="R147"/>
  <c r="R146"/>
  <c r="R145"/>
  <c r="R144"/>
  <c r="R143"/>
  <c r="R141"/>
  <c r="R140"/>
  <c r="R139"/>
  <c r="R138"/>
  <c r="R137"/>
  <c r="R136"/>
  <c r="R135"/>
  <c r="R134"/>
  <c r="R133"/>
  <c r="R132"/>
  <c r="R131"/>
  <c r="R130"/>
  <c r="R129"/>
  <c r="R128"/>
  <c r="R127"/>
  <c r="R124"/>
  <c r="R123"/>
  <c r="R122"/>
  <c r="R121"/>
  <c r="R120"/>
  <c r="R119"/>
  <c r="R118"/>
  <c r="R117"/>
  <c r="R116"/>
  <c r="R115"/>
  <c r="R114"/>
  <c r="R113"/>
  <c r="R112"/>
  <c r="R111"/>
  <c r="R110"/>
  <c r="R109"/>
  <c r="R107"/>
  <c r="R106"/>
  <c r="R105"/>
  <c r="R104"/>
  <c r="R103"/>
  <c r="R102"/>
  <c r="R101"/>
  <c r="R100"/>
  <c r="R99"/>
  <c r="R98"/>
  <c r="R97"/>
  <c r="R96"/>
  <c r="R95"/>
  <c r="R94"/>
  <c r="R93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49"/>
  <c r="R48"/>
  <c r="R47"/>
  <c r="R42"/>
  <c r="R41"/>
  <c r="R40"/>
  <c r="R38"/>
  <c r="R37"/>
  <c r="R34"/>
  <c r="R33"/>
  <c r="R32"/>
  <c r="R30"/>
  <c r="R45" s="1"/>
  <c r="R29"/>
  <c r="R44" s="1"/>
  <c r="R17"/>
  <c r="R16"/>
  <c r="R15"/>
  <c r="R13"/>
  <c r="R10"/>
  <c r="Q225"/>
  <c r="Q224"/>
  <c r="Q223"/>
  <c r="Q222"/>
  <c r="Q190"/>
  <c r="Q189"/>
  <c r="Q188"/>
  <c r="Q187"/>
  <c r="Q186"/>
  <c r="Q185"/>
  <c r="Q184"/>
  <c r="Q183"/>
  <c r="Q182"/>
  <c r="Q181"/>
  <c r="Q180"/>
  <c r="Q179"/>
  <c r="Q178"/>
  <c r="Q177"/>
  <c r="Q176"/>
  <c r="Q175"/>
  <c r="Q173"/>
  <c r="Q172"/>
  <c r="Q171"/>
  <c r="Q170"/>
  <c r="Q169"/>
  <c r="Q168"/>
  <c r="Q167"/>
  <c r="Q166"/>
  <c r="Q165"/>
  <c r="Q164"/>
  <c r="Q163"/>
  <c r="Q162"/>
  <c r="Q161"/>
  <c r="Q160"/>
  <c r="Q159"/>
  <c r="Q157"/>
  <c r="Q156"/>
  <c r="Q155"/>
  <c r="Q154"/>
  <c r="Q153"/>
  <c r="Q152"/>
  <c r="Q151"/>
  <c r="Q150"/>
  <c r="Q149"/>
  <c r="Q148"/>
  <c r="Q147"/>
  <c r="Q146"/>
  <c r="Q145"/>
  <c r="Q144"/>
  <c r="Q143"/>
  <c r="Q141"/>
  <c r="Q140"/>
  <c r="Q139"/>
  <c r="Q138"/>
  <c r="Q137"/>
  <c r="Q136"/>
  <c r="Q135"/>
  <c r="Q134"/>
  <c r="Q133"/>
  <c r="Q132"/>
  <c r="Q131"/>
  <c r="Q130"/>
  <c r="Q129"/>
  <c r="Q128"/>
  <c r="Q127"/>
  <c r="Q124"/>
  <c r="Q123"/>
  <c r="Q122"/>
  <c r="Q121"/>
  <c r="Q120"/>
  <c r="Q119"/>
  <c r="Q118"/>
  <c r="Q117"/>
  <c r="Q116"/>
  <c r="Q115"/>
  <c r="Q114"/>
  <c r="Q113"/>
  <c r="Q112"/>
  <c r="Q111"/>
  <c r="Q110"/>
  <c r="Q109"/>
  <c r="Q107"/>
  <c r="Q106"/>
  <c r="Q105"/>
  <c r="Q104"/>
  <c r="Q103"/>
  <c r="Q102"/>
  <c r="Q101"/>
  <c r="Q100"/>
  <c r="Q99"/>
  <c r="Q98"/>
  <c r="Q97"/>
  <c r="Q96"/>
  <c r="Q95"/>
  <c r="Q94"/>
  <c r="Q93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49"/>
  <c r="Q48"/>
  <c r="Q47"/>
  <c r="Q42"/>
  <c r="Q41"/>
  <c r="Q40"/>
  <c r="Q38"/>
  <c r="Q37"/>
  <c r="Q34"/>
  <c r="Q33"/>
  <c r="Q32"/>
  <c r="Q30"/>
  <c r="Q45" s="1"/>
  <c r="Q29"/>
  <c r="Q44" s="1"/>
  <c r="Q17"/>
  <c r="Q16"/>
  <c r="Q15"/>
  <c r="Q13"/>
  <c r="Q10"/>
  <c r="P225"/>
  <c r="P224"/>
  <c r="P223"/>
  <c r="P222"/>
  <c r="P190"/>
  <c r="P189"/>
  <c r="P188"/>
  <c r="P187"/>
  <c r="P186"/>
  <c r="P185"/>
  <c r="P184"/>
  <c r="P183"/>
  <c r="P182"/>
  <c r="P181"/>
  <c r="P180"/>
  <c r="P179"/>
  <c r="P178"/>
  <c r="P177"/>
  <c r="P176"/>
  <c r="P175"/>
  <c r="P173"/>
  <c r="P172"/>
  <c r="P171"/>
  <c r="P170"/>
  <c r="P169"/>
  <c r="P168"/>
  <c r="P167"/>
  <c r="P166"/>
  <c r="P165"/>
  <c r="P164"/>
  <c r="P163"/>
  <c r="P162"/>
  <c r="P161"/>
  <c r="P160"/>
  <c r="P159"/>
  <c r="P157"/>
  <c r="P156"/>
  <c r="P155"/>
  <c r="P154"/>
  <c r="P153"/>
  <c r="P152"/>
  <c r="P151"/>
  <c r="P150"/>
  <c r="P149"/>
  <c r="P148"/>
  <c r="P147"/>
  <c r="P146"/>
  <c r="P145"/>
  <c r="P144"/>
  <c r="P143"/>
  <c r="P141"/>
  <c r="P140"/>
  <c r="P139"/>
  <c r="P138"/>
  <c r="P137"/>
  <c r="P136"/>
  <c r="P135"/>
  <c r="P134"/>
  <c r="P133"/>
  <c r="P132"/>
  <c r="P131"/>
  <c r="P130"/>
  <c r="P129"/>
  <c r="P128"/>
  <c r="P127"/>
  <c r="P124"/>
  <c r="P123"/>
  <c r="P122"/>
  <c r="P121"/>
  <c r="P120"/>
  <c r="P119"/>
  <c r="P118"/>
  <c r="P117"/>
  <c r="P116"/>
  <c r="P115"/>
  <c r="P114"/>
  <c r="P113"/>
  <c r="P112"/>
  <c r="P111"/>
  <c r="P110"/>
  <c r="P109"/>
  <c r="P107"/>
  <c r="P106"/>
  <c r="P105"/>
  <c r="P104"/>
  <c r="P103"/>
  <c r="P102"/>
  <c r="P101"/>
  <c r="P100"/>
  <c r="P99"/>
  <c r="P98"/>
  <c r="P97"/>
  <c r="P96"/>
  <c r="P95"/>
  <c r="P94"/>
  <c r="P93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49"/>
  <c r="P48"/>
  <c r="P47"/>
  <c r="P42"/>
  <c r="P41"/>
  <c r="P40"/>
  <c r="P38"/>
  <c r="P37"/>
  <c r="P34"/>
  <c r="P33"/>
  <c r="P32"/>
  <c r="P30"/>
  <c r="P45" s="1"/>
  <c r="P29"/>
  <c r="P44" s="1"/>
  <c r="P17"/>
  <c r="P16"/>
  <c r="P15"/>
  <c r="P13"/>
  <c r="P10"/>
  <c r="O225"/>
  <c r="O224"/>
  <c r="O223"/>
  <c r="O222"/>
  <c r="O190"/>
  <c r="O189"/>
  <c r="O188"/>
  <c r="O187"/>
  <c r="O186"/>
  <c r="O185"/>
  <c r="O184"/>
  <c r="O183"/>
  <c r="O182"/>
  <c r="O181"/>
  <c r="O180"/>
  <c r="O179"/>
  <c r="O178"/>
  <c r="O177"/>
  <c r="O176"/>
  <c r="O175"/>
  <c r="O173"/>
  <c r="O172"/>
  <c r="O171"/>
  <c r="O170"/>
  <c r="O169"/>
  <c r="O168"/>
  <c r="O167"/>
  <c r="O166"/>
  <c r="O165"/>
  <c r="O164"/>
  <c r="O163"/>
  <c r="O162"/>
  <c r="O161"/>
  <c r="O160"/>
  <c r="O159"/>
  <c r="O157"/>
  <c r="O156"/>
  <c r="O155"/>
  <c r="O154"/>
  <c r="O153"/>
  <c r="O152"/>
  <c r="O151"/>
  <c r="O150"/>
  <c r="O149"/>
  <c r="O148"/>
  <c r="O147"/>
  <c r="O146"/>
  <c r="O145"/>
  <c r="O144"/>
  <c r="O143"/>
  <c r="O141"/>
  <c r="O140"/>
  <c r="O139"/>
  <c r="O138"/>
  <c r="O137"/>
  <c r="O136"/>
  <c r="O135"/>
  <c r="O134"/>
  <c r="O133"/>
  <c r="O132"/>
  <c r="O131"/>
  <c r="O130"/>
  <c r="O129"/>
  <c r="O128"/>
  <c r="O127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49"/>
  <c r="O48"/>
  <c r="O47"/>
  <c r="O42"/>
  <c r="O41"/>
  <c r="O40"/>
  <c r="O38"/>
  <c r="O37"/>
  <c r="O34"/>
  <c r="O33"/>
  <c r="O32"/>
  <c r="O30"/>
  <c r="O45" s="1"/>
  <c r="O29"/>
  <c r="O44" s="1"/>
  <c r="O17"/>
  <c r="O16"/>
  <c r="O15"/>
  <c r="O13"/>
  <c r="O10"/>
  <c r="N225"/>
  <c r="N224"/>
  <c r="N223"/>
  <c r="N222"/>
  <c r="N190"/>
  <c r="N189"/>
  <c r="N188"/>
  <c r="N187"/>
  <c r="N186"/>
  <c r="N185"/>
  <c r="N184"/>
  <c r="N183"/>
  <c r="N182"/>
  <c r="N181"/>
  <c r="N180"/>
  <c r="N179"/>
  <c r="N178"/>
  <c r="N177"/>
  <c r="N176"/>
  <c r="N175"/>
  <c r="N173"/>
  <c r="N172"/>
  <c r="N171"/>
  <c r="N170"/>
  <c r="N169"/>
  <c r="N168"/>
  <c r="N167"/>
  <c r="N166"/>
  <c r="N165"/>
  <c r="N164"/>
  <c r="N163"/>
  <c r="N162"/>
  <c r="N161"/>
  <c r="N160"/>
  <c r="N159"/>
  <c r="N157"/>
  <c r="N156"/>
  <c r="N155"/>
  <c r="N154"/>
  <c r="N153"/>
  <c r="N152"/>
  <c r="N151"/>
  <c r="N150"/>
  <c r="N149"/>
  <c r="N148"/>
  <c r="N147"/>
  <c r="N146"/>
  <c r="N145"/>
  <c r="N144"/>
  <c r="N143"/>
  <c r="N141"/>
  <c r="N140"/>
  <c r="N139"/>
  <c r="N138"/>
  <c r="N137"/>
  <c r="N136"/>
  <c r="N135"/>
  <c r="N134"/>
  <c r="N133"/>
  <c r="N132"/>
  <c r="N131"/>
  <c r="N130"/>
  <c r="N129"/>
  <c r="N128"/>
  <c r="N127"/>
  <c r="N124"/>
  <c r="N123"/>
  <c r="N122"/>
  <c r="N121"/>
  <c r="N120"/>
  <c r="N119"/>
  <c r="N118"/>
  <c r="N117"/>
  <c r="N116"/>
  <c r="N115"/>
  <c r="N114"/>
  <c r="N113"/>
  <c r="N112"/>
  <c r="N111"/>
  <c r="N110"/>
  <c r="N109"/>
  <c r="N107"/>
  <c r="N106"/>
  <c r="N105"/>
  <c r="N104"/>
  <c r="N103"/>
  <c r="N102"/>
  <c r="N101"/>
  <c r="N100"/>
  <c r="N99"/>
  <c r="N98"/>
  <c r="N97"/>
  <c r="N96"/>
  <c r="N95"/>
  <c r="N94"/>
  <c r="N93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49"/>
  <c r="N48"/>
  <c r="N47"/>
  <c r="N42"/>
  <c r="N41"/>
  <c r="N40"/>
  <c r="N38"/>
  <c r="N37"/>
  <c r="N34"/>
  <c r="N33"/>
  <c r="N32"/>
  <c r="N30"/>
  <c r="N45" s="1"/>
  <c r="N29"/>
  <c r="N44" s="1"/>
  <c r="N17"/>
  <c r="N16"/>
  <c r="N15"/>
  <c r="N13"/>
  <c r="N10"/>
  <c r="M225"/>
  <c r="M224"/>
  <c r="M223"/>
  <c r="M222"/>
  <c r="M190"/>
  <c r="M189"/>
  <c r="M188"/>
  <c r="M187"/>
  <c r="M186"/>
  <c r="M185"/>
  <c r="M184"/>
  <c r="M183"/>
  <c r="M182"/>
  <c r="M181"/>
  <c r="M180"/>
  <c r="M179"/>
  <c r="M178"/>
  <c r="M177"/>
  <c r="M176"/>
  <c r="M175"/>
  <c r="M173"/>
  <c r="M172"/>
  <c r="M171"/>
  <c r="M170"/>
  <c r="M169"/>
  <c r="M168"/>
  <c r="M167"/>
  <c r="M166"/>
  <c r="M165"/>
  <c r="M164"/>
  <c r="M163"/>
  <c r="M162"/>
  <c r="M161"/>
  <c r="M160"/>
  <c r="M159"/>
  <c r="M157"/>
  <c r="M156"/>
  <c r="M155"/>
  <c r="M154"/>
  <c r="M153"/>
  <c r="M152"/>
  <c r="M151"/>
  <c r="M150"/>
  <c r="M149"/>
  <c r="M148"/>
  <c r="M147"/>
  <c r="M146"/>
  <c r="M145"/>
  <c r="M144"/>
  <c r="M143"/>
  <c r="M141"/>
  <c r="M140"/>
  <c r="M139"/>
  <c r="M138"/>
  <c r="M137"/>
  <c r="M136"/>
  <c r="M135"/>
  <c r="M134"/>
  <c r="M133"/>
  <c r="M132"/>
  <c r="M131"/>
  <c r="M130"/>
  <c r="M129"/>
  <c r="M128"/>
  <c r="M127"/>
  <c r="M124"/>
  <c r="M123"/>
  <c r="M122"/>
  <c r="M121"/>
  <c r="M120"/>
  <c r="M119"/>
  <c r="M118"/>
  <c r="M117"/>
  <c r="M116"/>
  <c r="M115"/>
  <c r="M114"/>
  <c r="M113"/>
  <c r="M112"/>
  <c r="M111"/>
  <c r="M110"/>
  <c r="M109"/>
  <c r="M107"/>
  <c r="M106"/>
  <c r="M105"/>
  <c r="M104"/>
  <c r="M103"/>
  <c r="M102"/>
  <c r="M101"/>
  <c r="M100"/>
  <c r="M99"/>
  <c r="M98"/>
  <c r="M97"/>
  <c r="M96"/>
  <c r="M95"/>
  <c r="M94"/>
  <c r="M93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49"/>
  <c r="M48"/>
  <c r="M47"/>
  <c r="M42"/>
  <c r="M41"/>
  <c r="M40"/>
  <c r="M38"/>
  <c r="M37"/>
  <c r="M34"/>
  <c r="M33"/>
  <c r="M32"/>
  <c r="M30"/>
  <c r="M45" s="1"/>
  <c r="M29"/>
  <c r="M44" s="1"/>
  <c r="M17"/>
  <c r="M16"/>
  <c r="M15"/>
  <c r="M13"/>
  <c r="M10"/>
  <c r="L225"/>
  <c r="L224"/>
  <c r="L223"/>
  <c r="L222"/>
  <c r="L190"/>
  <c r="L189"/>
  <c r="L188"/>
  <c r="L187"/>
  <c r="L186"/>
  <c r="L185"/>
  <c r="L184"/>
  <c r="L183"/>
  <c r="L182"/>
  <c r="L181"/>
  <c r="L180"/>
  <c r="L179"/>
  <c r="L178"/>
  <c r="L177"/>
  <c r="L176"/>
  <c r="L175"/>
  <c r="L173"/>
  <c r="L172"/>
  <c r="L171"/>
  <c r="L170"/>
  <c r="L169"/>
  <c r="L168"/>
  <c r="L167"/>
  <c r="L166"/>
  <c r="L165"/>
  <c r="L164"/>
  <c r="L163"/>
  <c r="L162"/>
  <c r="L161"/>
  <c r="L160"/>
  <c r="L159"/>
  <c r="L157"/>
  <c r="L156"/>
  <c r="L155"/>
  <c r="L154"/>
  <c r="L153"/>
  <c r="L152"/>
  <c r="L151"/>
  <c r="L150"/>
  <c r="L149"/>
  <c r="L148"/>
  <c r="L147"/>
  <c r="L146"/>
  <c r="L145"/>
  <c r="L144"/>
  <c r="L143"/>
  <c r="L141"/>
  <c r="L140"/>
  <c r="L139"/>
  <c r="L138"/>
  <c r="L137"/>
  <c r="L136"/>
  <c r="L135"/>
  <c r="L134"/>
  <c r="L133"/>
  <c r="L132"/>
  <c r="L131"/>
  <c r="L130"/>
  <c r="L129"/>
  <c r="L128"/>
  <c r="L127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49"/>
  <c r="L48"/>
  <c r="L47"/>
  <c r="L42"/>
  <c r="L41"/>
  <c r="L40"/>
  <c r="L38"/>
  <c r="L37"/>
  <c r="L34"/>
  <c r="L33"/>
  <c r="L32"/>
  <c r="L30"/>
  <c r="L45" s="1"/>
  <c r="L29"/>
  <c r="L44" s="1"/>
  <c r="L17"/>
  <c r="L16"/>
  <c r="L15"/>
  <c r="L13"/>
  <c r="L10"/>
  <c r="K225"/>
  <c r="K224"/>
  <c r="K223"/>
  <c r="K222"/>
  <c r="K190"/>
  <c r="K189"/>
  <c r="K188"/>
  <c r="K187"/>
  <c r="K186"/>
  <c r="K185"/>
  <c r="K184"/>
  <c r="K183"/>
  <c r="K182"/>
  <c r="K181"/>
  <c r="K180"/>
  <c r="K179"/>
  <c r="K178"/>
  <c r="K177"/>
  <c r="K176"/>
  <c r="K175"/>
  <c r="K173"/>
  <c r="K172"/>
  <c r="K171"/>
  <c r="K170"/>
  <c r="K169"/>
  <c r="K168"/>
  <c r="K167"/>
  <c r="K166"/>
  <c r="K165"/>
  <c r="K164"/>
  <c r="K163"/>
  <c r="K162"/>
  <c r="K161"/>
  <c r="K160"/>
  <c r="K159"/>
  <c r="K157"/>
  <c r="K156"/>
  <c r="K155"/>
  <c r="K154"/>
  <c r="K153"/>
  <c r="K152"/>
  <c r="K151"/>
  <c r="K150"/>
  <c r="K149"/>
  <c r="K148"/>
  <c r="K147"/>
  <c r="K146"/>
  <c r="K145"/>
  <c r="K144"/>
  <c r="K143"/>
  <c r="K141"/>
  <c r="K140"/>
  <c r="K139"/>
  <c r="K138"/>
  <c r="K137"/>
  <c r="K136"/>
  <c r="K135"/>
  <c r="K134"/>
  <c r="K133"/>
  <c r="K132"/>
  <c r="K131"/>
  <c r="K130"/>
  <c r="K129"/>
  <c r="K128"/>
  <c r="K127"/>
  <c r="K124"/>
  <c r="K123"/>
  <c r="K122"/>
  <c r="K121"/>
  <c r="K120"/>
  <c r="K119"/>
  <c r="K118"/>
  <c r="K117"/>
  <c r="K116"/>
  <c r="K115"/>
  <c r="K114"/>
  <c r="K113"/>
  <c r="K112"/>
  <c r="K111"/>
  <c r="K110"/>
  <c r="K109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49"/>
  <c r="K48"/>
  <c r="K47"/>
  <c r="K42"/>
  <c r="K41"/>
  <c r="K40"/>
  <c r="K38"/>
  <c r="K37"/>
  <c r="K34"/>
  <c r="K33"/>
  <c r="K32"/>
  <c r="K30"/>
  <c r="K45" s="1"/>
  <c r="K29"/>
  <c r="K44" s="1"/>
  <c r="K17"/>
  <c r="K16"/>
  <c r="K15"/>
  <c r="K13"/>
  <c r="K10"/>
  <c r="J225"/>
  <c r="J224"/>
  <c r="J223"/>
  <c r="J222"/>
  <c r="J190"/>
  <c r="J189"/>
  <c r="J188"/>
  <c r="J187"/>
  <c r="J186"/>
  <c r="J185"/>
  <c r="J184"/>
  <c r="J183"/>
  <c r="J182"/>
  <c r="J181"/>
  <c r="J180"/>
  <c r="J179"/>
  <c r="J178"/>
  <c r="J177"/>
  <c r="J176"/>
  <c r="J175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4"/>
  <c r="J153"/>
  <c r="J152"/>
  <c r="J151"/>
  <c r="J150"/>
  <c r="J149"/>
  <c r="J148"/>
  <c r="J147"/>
  <c r="J146"/>
  <c r="J145"/>
  <c r="J144"/>
  <c r="J143"/>
  <c r="J141"/>
  <c r="J140"/>
  <c r="J139"/>
  <c r="J138"/>
  <c r="J137"/>
  <c r="J136"/>
  <c r="J135"/>
  <c r="J134"/>
  <c r="J133"/>
  <c r="J132"/>
  <c r="J131"/>
  <c r="J130"/>
  <c r="J129"/>
  <c r="J128"/>
  <c r="J127"/>
  <c r="J124"/>
  <c r="J123"/>
  <c r="J122"/>
  <c r="J121"/>
  <c r="J120"/>
  <c r="J119"/>
  <c r="J118"/>
  <c r="J117"/>
  <c r="J116"/>
  <c r="J115"/>
  <c r="J114"/>
  <c r="J113"/>
  <c r="J112"/>
  <c r="J111"/>
  <c r="J110"/>
  <c r="J109"/>
  <c r="J107"/>
  <c r="J106"/>
  <c r="J105"/>
  <c r="J104"/>
  <c r="J103"/>
  <c r="J102"/>
  <c r="J101"/>
  <c r="J100"/>
  <c r="J99"/>
  <c r="J98"/>
  <c r="J97"/>
  <c r="J96"/>
  <c r="J95"/>
  <c r="J94"/>
  <c r="J93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49"/>
  <c r="J48"/>
  <c r="J47"/>
  <c r="J42"/>
  <c r="J41"/>
  <c r="J40"/>
  <c r="J38"/>
  <c r="J37"/>
  <c r="J34"/>
  <c r="J33"/>
  <c r="J32"/>
  <c r="J30"/>
  <c r="J29"/>
  <c r="J17"/>
  <c r="J16"/>
  <c r="J15"/>
  <c r="J13"/>
  <c r="J10"/>
  <c r="I225"/>
  <c r="I224"/>
  <c r="I223"/>
  <c r="I222"/>
  <c r="I190"/>
  <c r="I189"/>
  <c r="I188"/>
  <c r="I187"/>
  <c r="I186"/>
  <c r="I185"/>
  <c r="I184"/>
  <c r="I183"/>
  <c r="I182"/>
  <c r="I181"/>
  <c r="I180"/>
  <c r="I179"/>
  <c r="I178"/>
  <c r="I177"/>
  <c r="I176"/>
  <c r="I175"/>
  <c r="I173"/>
  <c r="I172"/>
  <c r="I171"/>
  <c r="I170"/>
  <c r="I169"/>
  <c r="I168"/>
  <c r="I167"/>
  <c r="I166"/>
  <c r="I165"/>
  <c r="I164"/>
  <c r="I163"/>
  <c r="I162"/>
  <c r="I161"/>
  <c r="I160"/>
  <c r="I159"/>
  <c r="I157"/>
  <c r="I156"/>
  <c r="I155"/>
  <c r="I154"/>
  <c r="I153"/>
  <c r="I152"/>
  <c r="I151"/>
  <c r="I150"/>
  <c r="I149"/>
  <c r="I148"/>
  <c r="I147"/>
  <c r="I146"/>
  <c r="I145"/>
  <c r="I144"/>
  <c r="I143"/>
  <c r="I141"/>
  <c r="I140"/>
  <c r="I139"/>
  <c r="I138"/>
  <c r="I137"/>
  <c r="I136"/>
  <c r="I135"/>
  <c r="I134"/>
  <c r="I133"/>
  <c r="I132"/>
  <c r="I131"/>
  <c r="I130"/>
  <c r="I129"/>
  <c r="I128"/>
  <c r="I127"/>
  <c r="I124"/>
  <c r="I123"/>
  <c r="I122"/>
  <c r="I121"/>
  <c r="I120"/>
  <c r="I119"/>
  <c r="I118"/>
  <c r="I117"/>
  <c r="I116"/>
  <c r="I115"/>
  <c r="I114"/>
  <c r="I113"/>
  <c r="I112"/>
  <c r="I111"/>
  <c r="I110"/>
  <c r="I109"/>
  <c r="I107"/>
  <c r="I106"/>
  <c r="I105"/>
  <c r="I104"/>
  <c r="I103"/>
  <c r="I102"/>
  <c r="I101"/>
  <c r="I100"/>
  <c r="I99"/>
  <c r="I98"/>
  <c r="I97"/>
  <c r="I96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49"/>
  <c r="I48"/>
  <c r="I47"/>
  <c r="I42"/>
  <c r="I41"/>
  <c r="I40"/>
  <c r="I38"/>
  <c r="I37"/>
  <c r="I34"/>
  <c r="I33"/>
  <c r="I32"/>
  <c r="I30"/>
  <c r="I45" s="1"/>
  <c r="I29"/>
  <c r="I44" s="1"/>
  <c r="I17"/>
  <c r="I16"/>
  <c r="I15"/>
  <c r="I13"/>
  <c r="I10"/>
  <c r="H233"/>
  <c r="H232"/>
  <c r="H231"/>
  <c r="H230"/>
  <c r="H229"/>
  <c r="H228"/>
  <c r="H227"/>
  <c r="H225"/>
  <c r="H224"/>
  <c r="H223"/>
  <c r="H222"/>
  <c r="H206"/>
  <c r="H193"/>
  <c r="H190"/>
  <c r="H189"/>
  <c r="H188"/>
  <c r="H187"/>
  <c r="H186"/>
  <c r="H185"/>
  <c r="H184"/>
  <c r="H183"/>
  <c r="H182"/>
  <c r="H181"/>
  <c r="H180"/>
  <c r="H179"/>
  <c r="H178"/>
  <c r="H177"/>
  <c r="H176"/>
  <c r="H175"/>
  <c r="H173"/>
  <c r="H172"/>
  <c r="H171"/>
  <c r="H170"/>
  <c r="H169"/>
  <c r="H168"/>
  <c r="H167"/>
  <c r="H166"/>
  <c r="H165"/>
  <c r="H164"/>
  <c r="H163"/>
  <c r="H162"/>
  <c r="H161"/>
  <c r="H160"/>
  <c r="H159"/>
  <c r="H157"/>
  <c r="H156"/>
  <c r="H155"/>
  <c r="H154"/>
  <c r="H153"/>
  <c r="H152"/>
  <c r="H151"/>
  <c r="H150"/>
  <c r="H149"/>
  <c r="H148"/>
  <c r="H147"/>
  <c r="H146"/>
  <c r="H145"/>
  <c r="H144"/>
  <c r="H143"/>
  <c r="H141"/>
  <c r="H140"/>
  <c r="H139"/>
  <c r="H138"/>
  <c r="H137"/>
  <c r="H136"/>
  <c r="H135"/>
  <c r="H134"/>
  <c r="H133"/>
  <c r="H132"/>
  <c r="H131"/>
  <c r="H130"/>
  <c r="H129"/>
  <c r="H128"/>
  <c r="H127"/>
  <c r="H124"/>
  <c r="H123"/>
  <c r="H122"/>
  <c r="H121"/>
  <c r="H120"/>
  <c r="H119"/>
  <c r="H118"/>
  <c r="H117"/>
  <c r="H116"/>
  <c r="H115"/>
  <c r="H114"/>
  <c r="H113"/>
  <c r="H112"/>
  <c r="H111"/>
  <c r="H110"/>
  <c r="H109"/>
  <c r="H107"/>
  <c r="H106"/>
  <c r="H105"/>
  <c r="H104"/>
  <c r="H103"/>
  <c r="H102"/>
  <c r="H101"/>
  <c r="H100"/>
  <c r="H99"/>
  <c r="H98"/>
  <c r="H97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49"/>
  <c r="H48"/>
  <c r="H47"/>
  <c r="H42"/>
  <c r="H41"/>
  <c r="H40"/>
  <c r="H38"/>
  <c r="H37"/>
  <c r="H34"/>
  <c r="H33"/>
  <c r="H32"/>
  <c r="H30"/>
  <c r="H45" s="1"/>
  <c r="H29"/>
  <c r="H44" s="1"/>
  <c r="H17"/>
  <c r="H16"/>
  <c r="H15"/>
  <c r="H13"/>
  <c r="H10"/>
  <c r="G225"/>
  <c r="G224"/>
  <c r="G223"/>
  <c r="G222"/>
  <c r="G190"/>
  <c r="G189"/>
  <c r="G188"/>
  <c r="G187"/>
  <c r="G186"/>
  <c r="G185"/>
  <c r="G184"/>
  <c r="G183"/>
  <c r="G182"/>
  <c r="G181"/>
  <c r="G180"/>
  <c r="G179"/>
  <c r="G178"/>
  <c r="G177"/>
  <c r="G176"/>
  <c r="G175"/>
  <c r="G173"/>
  <c r="G172"/>
  <c r="G171"/>
  <c r="G170"/>
  <c r="G169"/>
  <c r="G168"/>
  <c r="G167"/>
  <c r="G166"/>
  <c r="G165"/>
  <c r="G164"/>
  <c r="G163"/>
  <c r="G162"/>
  <c r="G161"/>
  <c r="G160"/>
  <c r="G159"/>
  <c r="G157"/>
  <c r="G156"/>
  <c r="G155"/>
  <c r="G154"/>
  <c r="G153"/>
  <c r="G152"/>
  <c r="G151"/>
  <c r="G150"/>
  <c r="G149"/>
  <c r="G148"/>
  <c r="G147"/>
  <c r="G146"/>
  <c r="G145"/>
  <c r="G144"/>
  <c r="G143"/>
  <c r="G141"/>
  <c r="G140"/>
  <c r="G139"/>
  <c r="G138"/>
  <c r="G137"/>
  <c r="G136"/>
  <c r="G135"/>
  <c r="G134"/>
  <c r="G133"/>
  <c r="G132"/>
  <c r="G131"/>
  <c r="G130"/>
  <c r="G129"/>
  <c r="G128"/>
  <c r="G127"/>
  <c r="G124"/>
  <c r="G123"/>
  <c r="G122"/>
  <c r="G121"/>
  <c r="G120"/>
  <c r="G119"/>
  <c r="G118"/>
  <c r="G117"/>
  <c r="G116"/>
  <c r="G115"/>
  <c r="G114"/>
  <c r="G113"/>
  <c r="G112"/>
  <c r="G111"/>
  <c r="G110"/>
  <c r="G109"/>
  <c r="G107"/>
  <c r="G106"/>
  <c r="G105"/>
  <c r="G104"/>
  <c r="G103"/>
  <c r="G102"/>
  <c r="G101"/>
  <c r="G100"/>
  <c r="G99"/>
  <c r="G98"/>
  <c r="G97"/>
  <c r="G96"/>
  <c r="G95"/>
  <c r="G94"/>
  <c r="G93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49"/>
  <c r="G48"/>
  <c r="G47"/>
  <c r="G42"/>
  <c r="G41"/>
  <c r="G40"/>
  <c r="G38"/>
  <c r="G37"/>
  <c r="G34"/>
  <c r="G33"/>
  <c r="G32"/>
  <c r="G30"/>
  <c r="G45" s="1"/>
  <c r="G29"/>
  <c r="G44" s="1"/>
  <c r="G17"/>
  <c r="G16"/>
  <c r="G15"/>
  <c r="G13"/>
  <c r="G10"/>
  <c r="F233"/>
  <c r="F232"/>
  <c r="F231"/>
  <c r="F230"/>
  <c r="F229"/>
  <c r="F228"/>
  <c r="F227"/>
  <c r="F225"/>
  <c r="F224"/>
  <c r="F223"/>
  <c r="F222"/>
  <c r="F190"/>
  <c r="F189"/>
  <c r="F188"/>
  <c r="F187"/>
  <c r="F186"/>
  <c r="F185"/>
  <c r="F184"/>
  <c r="F183"/>
  <c r="F182"/>
  <c r="F181"/>
  <c r="F180"/>
  <c r="F179"/>
  <c r="F178"/>
  <c r="F177"/>
  <c r="F176"/>
  <c r="F175"/>
  <c r="F173"/>
  <c r="F172"/>
  <c r="F171"/>
  <c r="F170"/>
  <c r="F169"/>
  <c r="F168"/>
  <c r="F167"/>
  <c r="F166"/>
  <c r="F165"/>
  <c r="F164"/>
  <c r="F163"/>
  <c r="F162"/>
  <c r="F161"/>
  <c r="F160"/>
  <c r="F159"/>
  <c r="F157"/>
  <c r="F156"/>
  <c r="F155"/>
  <c r="F154"/>
  <c r="F153"/>
  <c r="F152"/>
  <c r="F151"/>
  <c r="F150"/>
  <c r="F149"/>
  <c r="F148"/>
  <c r="F147"/>
  <c r="F146"/>
  <c r="F145"/>
  <c r="F144"/>
  <c r="F143"/>
  <c r="F141"/>
  <c r="F140"/>
  <c r="F139"/>
  <c r="F138"/>
  <c r="F137"/>
  <c r="F136"/>
  <c r="F135"/>
  <c r="F134"/>
  <c r="F133"/>
  <c r="F132"/>
  <c r="F131"/>
  <c r="F130"/>
  <c r="F129"/>
  <c r="F128"/>
  <c r="F127"/>
  <c r="F124"/>
  <c r="F123"/>
  <c r="F122"/>
  <c r="F121"/>
  <c r="F120"/>
  <c r="F119"/>
  <c r="F118"/>
  <c r="F117"/>
  <c r="F116"/>
  <c r="F115"/>
  <c r="F114"/>
  <c r="F113"/>
  <c r="F112"/>
  <c r="F111"/>
  <c r="F110"/>
  <c r="F109"/>
  <c r="F107"/>
  <c r="F106"/>
  <c r="F105"/>
  <c r="F104"/>
  <c r="F103"/>
  <c r="F102"/>
  <c r="F101"/>
  <c r="F100"/>
  <c r="F99"/>
  <c r="F98"/>
  <c r="F97"/>
  <c r="F96"/>
  <c r="F95"/>
  <c r="F94"/>
  <c r="F93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49"/>
  <c r="F48"/>
  <c r="F47"/>
  <c r="F42"/>
  <c r="F41"/>
  <c r="F40"/>
  <c r="F38"/>
  <c r="F37"/>
  <c r="F34"/>
  <c r="F33"/>
  <c r="F32"/>
  <c r="F30"/>
  <c r="F29"/>
  <c r="F17"/>
  <c r="F16"/>
  <c r="F15"/>
  <c r="F13"/>
  <c r="F10"/>
  <c r="E225"/>
  <c r="E224"/>
  <c r="E223"/>
  <c r="E222"/>
  <c r="E190"/>
  <c r="E189"/>
  <c r="E188"/>
  <c r="E187"/>
  <c r="E186"/>
  <c r="E185"/>
  <c r="E184"/>
  <c r="E183"/>
  <c r="E182"/>
  <c r="E181"/>
  <c r="E180"/>
  <c r="E179"/>
  <c r="E178"/>
  <c r="E177"/>
  <c r="E176"/>
  <c r="E175"/>
  <c r="E173"/>
  <c r="E172"/>
  <c r="E171"/>
  <c r="E170"/>
  <c r="E169"/>
  <c r="E168"/>
  <c r="E167"/>
  <c r="E166"/>
  <c r="E165"/>
  <c r="E164"/>
  <c r="E163"/>
  <c r="E162"/>
  <c r="E161"/>
  <c r="E160"/>
  <c r="E159"/>
  <c r="E157"/>
  <c r="E156"/>
  <c r="E155"/>
  <c r="E154"/>
  <c r="E153"/>
  <c r="E152"/>
  <c r="E151"/>
  <c r="E150"/>
  <c r="E149"/>
  <c r="E148"/>
  <c r="E147"/>
  <c r="E146"/>
  <c r="E145"/>
  <c r="E144"/>
  <c r="E143"/>
  <c r="E141"/>
  <c r="E140"/>
  <c r="E139"/>
  <c r="E138"/>
  <c r="E137"/>
  <c r="E136"/>
  <c r="E135"/>
  <c r="E134"/>
  <c r="E133"/>
  <c r="E132"/>
  <c r="E131"/>
  <c r="E130"/>
  <c r="E129"/>
  <c r="E128"/>
  <c r="E127"/>
  <c r="E124"/>
  <c r="E123"/>
  <c r="E122"/>
  <c r="E121"/>
  <c r="E120"/>
  <c r="E119"/>
  <c r="E118"/>
  <c r="E117"/>
  <c r="E116"/>
  <c r="E115"/>
  <c r="E114"/>
  <c r="E113"/>
  <c r="E112"/>
  <c r="E111"/>
  <c r="E110"/>
  <c r="E109"/>
  <c r="E107"/>
  <c r="E106"/>
  <c r="E105"/>
  <c r="E104"/>
  <c r="E103"/>
  <c r="E102"/>
  <c r="E101"/>
  <c r="E100"/>
  <c r="E99"/>
  <c r="E98"/>
  <c r="E97"/>
  <c r="E96"/>
  <c r="E95"/>
  <c r="E94"/>
  <c r="E93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49"/>
  <c r="E48"/>
  <c r="E47"/>
  <c r="E42"/>
  <c r="E41"/>
  <c r="E40"/>
  <c r="E38"/>
  <c r="E37"/>
  <c r="E34"/>
  <c r="E33"/>
  <c r="E32"/>
  <c r="E30"/>
  <c r="E45" s="1"/>
  <c r="E29"/>
  <c r="E44" s="1"/>
  <c r="E17"/>
  <c r="E16"/>
  <c r="E15"/>
  <c r="E13"/>
  <c r="E10"/>
  <c r="D225"/>
  <c r="D224"/>
  <c r="D223"/>
  <c r="D222"/>
  <c r="D190"/>
  <c r="D189"/>
  <c r="D188"/>
  <c r="D187"/>
  <c r="D186"/>
  <c r="D185"/>
  <c r="D184"/>
  <c r="D183"/>
  <c r="D182"/>
  <c r="D181"/>
  <c r="D180"/>
  <c r="D179"/>
  <c r="D178"/>
  <c r="D177"/>
  <c r="D176"/>
  <c r="D175"/>
  <c r="D173"/>
  <c r="D172"/>
  <c r="D171"/>
  <c r="D170"/>
  <c r="D169"/>
  <c r="D168"/>
  <c r="D167"/>
  <c r="D166"/>
  <c r="D165"/>
  <c r="D164"/>
  <c r="D163"/>
  <c r="D162"/>
  <c r="D161"/>
  <c r="D160"/>
  <c r="D159"/>
  <c r="D157"/>
  <c r="D156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4"/>
  <c r="D133"/>
  <c r="D132"/>
  <c r="D131"/>
  <c r="D130"/>
  <c r="D129"/>
  <c r="D128"/>
  <c r="D127"/>
  <c r="D124"/>
  <c r="D123"/>
  <c r="D122"/>
  <c r="D121"/>
  <c r="D120"/>
  <c r="D119"/>
  <c r="D118"/>
  <c r="D117"/>
  <c r="D116"/>
  <c r="D115"/>
  <c r="D114"/>
  <c r="D113"/>
  <c r="D112"/>
  <c r="D111"/>
  <c r="D110"/>
  <c r="D109"/>
  <c r="D107"/>
  <c r="D106"/>
  <c r="D105"/>
  <c r="D104"/>
  <c r="D103"/>
  <c r="D102"/>
  <c r="D101"/>
  <c r="D100"/>
  <c r="D99"/>
  <c r="D98"/>
  <c r="D97"/>
  <c r="D96"/>
  <c r="D95"/>
  <c r="D94"/>
  <c r="D93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49"/>
  <c r="D48"/>
  <c r="D47"/>
  <c r="D42"/>
  <c r="D41"/>
  <c r="D40"/>
  <c r="D38"/>
  <c r="D37"/>
  <c r="D34"/>
  <c r="D33"/>
  <c r="D32"/>
  <c r="D30"/>
  <c r="D29"/>
  <c r="D17"/>
  <c r="D16"/>
  <c r="D15"/>
  <c r="D13"/>
  <c r="D10"/>
  <c r="C225"/>
  <c r="C224"/>
  <c r="C223"/>
  <c r="C222"/>
  <c r="C190"/>
  <c r="C189"/>
  <c r="C188"/>
  <c r="C187"/>
  <c r="C186"/>
  <c r="C185"/>
  <c r="C184"/>
  <c r="C183"/>
  <c r="C182"/>
  <c r="C181"/>
  <c r="C180"/>
  <c r="C179"/>
  <c r="C178"/>
  <c r="C177"/>
  <c r="C176"/>
  <c r="C175"/>
  <c r="C173"/>
  <c r="C172"/>
  <c r="C171"/>
  <c r="C170"/>
  <c r="C169"/>
  <c r="C168"/>
  <c r="C167"/>
  <c r="C166"/>
  <c r="C165"/>
  <c r="C164"/>
  <c r="C163"/>
  <c r="C162"/>
  <c r="C161"/>
  <c r="C160"/>
  <c r="C159"/>
  <c r="C157"/>
  <c r="C156"/>
  <c r="C155"/>
  <c r="C154"/>
  <c r="C153"/>
  <c r="C152"/>
  <c r="C151"/>
  <c r="C150"/>
  <c r="C149"/>
  <c r="C148"/>
  <c r="C147"/>
  <c r="C146"/>
  <c r="C145"/>
  <c r="C144"/>
  <c r="C143"/>
  <c r="C141"/>
  <c r="C140"/>
  <c r="C139"/>
  <c r="C138"/>
  <c r="C137"/>
  <c r="C136"/>
  <c r="C135"/>
  <c r="C134"/>
  <c r="C133"/>
  <c r="C132"/>
  <c r="C131"/>
  <c r="C130"/>
  <c r="C129"/>
  <c r="C128"/>
  <c r="C127"/>
  <c r="C124"/>
  <c r="C123"/>
  <c r="C122"/>
  <c r="C121"/>
  <c r="C120"/>
  <c r="C119"/>
  <c r="C118"/>
  <c r="C117"/>
  <c r="C116"/>
  <c r="C115"/>
  <c r="C114"/>
  <c r="C113"/>
  <c r="C112"/>
  <c r="C111"/>
  <c r="C110"/>
  <c r="C109"/>
  <c r="C107"/>
  <c r="C106"/>
  <c r="C105"/>
  <c r="C104"/>
  <c r="C103"/>
  <c r="C102"/>
  <c r="C101"/>
  <c r="C100"/>
  <c r="C99"/>
  <c r="C98"/>
  <c r="C97"/>
  <c r="C96"/>
  <c r="C95"/>
  <c r="C94"/>
  <c r="C93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49"/>
  <c r="C48"/>
  <c r="C47"/>
  <c r="C42"/>
  <c r="C41"/>
  <c r="C40"/>
  <c r="C38"/>
  <c r="C37"/>
  <c r="C34"/>
  <c r="C33"/>
  <c r="C32"/>
  <c r="C30"/>
  <c r="C29"/>
  <c r="B48"/>
  <c r="B49"/>
  <c r="B47"/>
  <c r="B41"/>
  <c r="B42"/>
  <c r="B40"/>
  <c r="B38"/>
  <c r="B37"/>
  <c r="B33"/>
  <c r="B34"/>
  <c r="B32"/>
  <c r="B30"/>
  <c r="B29"/>
  <c r="C17"/>
  <c r="C16"/>
  <c r="C15"/>
  <c r="C13"/>
  <c r="C10"/>
  <c r="C41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ware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" name="Connection1" type="4" refreshedVersion="3" background="1" saveData="1">
    <webPr sourceData="1" parsePre="1" consecutive="1" xl2000="1" url="file:///C:/Projects/Benchmarks/branches/v1.2_4.0/ware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" name="Connection10" type="4" refreshedVersion="3" background="1" saveData="1">
    <webPr sourceData="1" parsePre="1" consecutive="1" xl2000="1" url="file:///C:/Projects/Benchmarks/branches/v1.2_4.0/ware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" name="Connection11" type="4" refreshedVersion="3" background="1" saveData="1">
    <webPr sourceData="1" parsePre="1" consecutive="1" xl2000="1" url="file:///C:/Projects/Benchmarks/branches/v1.2_4.0/ware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" name="Connection12" type="4" refreshedVersion="3" background="1" saveData="1">
    <webPr sourceData="1" parsePre="1" consecutive="1" xl2000="1" url="file:///C:/Projects/Benchmarks/branches/v1.2_4.0/ware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" name="Connection13" type="4" refreshedVersion="3" background="1" saveData="1">
    <webPr sourceData="1" parsePre="1" consecutive="1" xl2000="1" url="file:///C:/Projects/Benchmarks/branches/v1.2_4.0/ware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" name="Connection14" type="4" refreshedVersion="3" background="1" saveData="1">
    <webPr sourceData="1" parsePre="1" consecutive="1" xl2000="1" url="file:///C:/Projects/Benchmarks/branches/v1.2_4.0/ware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" name="Connection15" type="4" refreshedVersion="3" background="1" saveData="1">
    <webPr sourceData="1" parsePre="1" consecutive="1" xl2000="1" url="file:///C:/Projects/Benchmarks/branches/v1.2_4.0/ware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" name="Connection2" type="4" refreshedVersion="3" background="1" saveData="1">
    <webPr sourceData="1" parsePre="1" consecutive="1" xl2000="1" url="file:///C:/Projects/Benchmarks/branches/v1.2_4.0/ware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" name="Connection3" type="4" refreshedVersion="3" background="1" saveData="1">
    <webPr sourceData="1" parsePre="1" consecutive="1" xl2000="1" url="file:///C:/Projects/Benchmarks/branches/v1.2_4.0/ware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" name="Connection4" type="4" refreshedVersion="3" background="1" saveData="1">
    <webPr sourceData="1" parsePre="1" consecutive="1" xl2000="1" url="file:///C:/Projects/Benchmarks/branches/v1.2_4.0/ware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" name="Connection5" type="4" refreshedVersion="3" background="1" saveData="1">
    <webPr sourceData="1" parsePre="1" consecutive="1" xl2000="1" url="file:///C:/Projects/Benchmarks/branches/v1.2_4.0/ware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3" name="Connection6" type="4" refreshedVersion="3" background="1" saveData="1">
    <webPr sourceData="1" parsePre="1" consecutive="1" xl2000="1" url="file:///C:/Projects/Benchmarks/branches/v1.2_4.0/ware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4" name="Connection7" type="4" refreshedVersion="3" background="1" saveData="1">
    <webPr sourceData="1" parsePre="1" consecutive="1" xl2000="1" url="file:///C:/Projects/Benchmarks/branches/v1.2_4.0/ware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5" name="Connection8" type="4" refreshedVersion="3" background="1" saveData="1">
    <webPr sourceData="1" parsePre="1" consecutive="1" xl2000="1" url="file:///C:/Projects/Benchmarks/branches/v1.2_4.0/ware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6" name="Connection9" type="4" refreshedVersion="3" background="1" saveData="1">
    <webPr sourceData="1" parsePre="1" consecutive="1" xl2000="1" url="file:///C:/Projects/Benchmarks/branches/v1.2_4.0/ware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</connections>
</file>

<file path=xl/sharedStrings.xml><?xml version="1.0" encoding="utf-8"?>
<sst xmlns="http://schemas.openxmlformats.org/spreadsheetml/2006/main" count="4951" uniqueCount="630">
  <si>
    <t>Bulk storage, fine storage, office</t>
  </si>
  <si>
    <t>Metal building wall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</si>
  <si>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</si>
  <si>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</si>
  <si>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</si>
  <si>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</si>
  <si>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</si>
  <si>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</si>
  <si>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</si>
  <si>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</si>
  <si>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</si>
  <si>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</si>
  <si>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</si>
  <si>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</si>
  <si>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</si>
  <si>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</si>
  <si>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</si>
  <si>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</si>
  <si>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</si>
  <si>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</si>
  <si>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</si>
  <si>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</si>
  <si>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</si>
  <si>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</si>
  <si>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</si>
  <si>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</si>
  <si>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</si>
  <si>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</si>
  <si>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</si>
  <si>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</si>
  <si>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</si>
  <si>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</si>
  <si>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</si>
  <si>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</si>
  <si>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</si>
  <si>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</si>
  <si>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</si>
  <si>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</si>
  <si>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</si>
  <si>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</si>
  <si>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</si>
  <si>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</si>
  <si>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</si>
  <si>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</si>
  <si>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</si>
  <si>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</si>
  <si>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</si>
  <si>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</si>
  <si>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</si>
  <si>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</si>
  <si>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</si>
  <si>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</si>
  <si>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</si>
  <si>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</si>
  <si>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</si>
  <si>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</si>
  <si>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</si>
  <si>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</si>
  <si>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</si>
  <si>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</si>
  <si>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</si>
  <si>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</si>
  <si>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</si>
  <si>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</si>
  <si>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</si>
  <si>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</si>
  <si>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</si>
  <si>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</si>
  <si>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</si>
  <si>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</si>
  <si>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</si>
  <si>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</si>
  <si>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</si>
  <si>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</si>
  <si>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</si>
  <si>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</si>
  <si>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</si>
  <si>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</si>
  <si>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</si>
  <si>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</si>
  <si>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</si>
  <si>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</si>
  <si>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</si>
  <si>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</si>
  <si>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</si>
  <si>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</si>
  <si>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</si>
  <si>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</si>
  <si>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</si>
  <si>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</si>
  <si>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</si>
  <si>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</si>
  <si>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</si>
  <si>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</si>
  <si>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</si>
  <si>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</si>
  <si>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</si>
  <si>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</si>
  <si>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</si>
  <si>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</si>
  <si>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</si>
  <si>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</si>
  <si>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</si>
  <si>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</si>
  <si>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</si>
  <si>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</si>
  <si>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</si>
  <si>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</si>
  <si>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</si>
  <si>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</si>
  <si>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</si>
  <si>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</si>
  <si>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</si>
  <si>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</si>
  <si>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</si>
  <si>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</si>
  <si>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</si>
  <si>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</si>
  <si>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</si>
  <si>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</si>
  <si>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</si>
  <si>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Hours_of_operation</t>
  </si>
  <si>
    <t>Through 12/31</t>
  </si>
  <si>
    <t>WD, SummerDesign</t>
  </si>
  <si>
    <t>Sat, WinterDesign</t>
  </si>
  <si>
    <t>Sun, Hol, Other</t>
  </si>
  <si>
    <t>Fraction</t>
  </si>
  <si>
    <t>All</t>
  </si>
  <si>
    <t>ALWAYS_OFF</t>
  </si>
  <si>
    <t>HVACOperationSchd</t>
  </si>
  <si>
    <t>WD</t>
  </si>
  <si>
    <t>Sat</t>
  </si>
  <si>
    <t>SummerDesign</t>
  </si>
  <si>
    <t>WinterDesign</t>
  </si>
  <si>
    <t>BLDG_ELEVATORS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</si>
  <si>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</si>
  <si>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</si>
  <si>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</si>
  <si>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</si>
  <si>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</si>
  <si>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</si>
  <si>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</si>
  <si>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</si>
  <si>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</si>
  <si>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INFIL_HALF_ON_SCH</t>
  </si>
  <si>
    <t>SHADING_SCH</t>
  </si>
  <si>
    <t>PlantOnSched</t>
  </si>
  <si>
    <t>On/Off</t>
  </si>
  <si>
    <t>FAN_SCH</t>
  </si>
  <si>
    <t>CoolingCoilAvailSched</t>
  </si>
  <si>
    <t>Temperature</t>
  </si>
  <si>
    <t>Humidity Setpoint Schedule</t>
  </si>
  <si>
    <t>Humidity</t>
  </si>
  <si>
    <t>MinOA_MotorizedDamper_Sched</t>
  </si>
  <si>
    <t>MinOA_Sched</t>
  </si>
  <si>
    <t>Dual Zone Control Type Sched</t>
  </si>
  <si>
    <t>Control Type</t>
  </si>
  <si>
    <t>Heating-Supply-Air-Temp-Sch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</si>
  <si>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</si>
  <si>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</si>
  <si>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</si>
  <si>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</si>
  <si>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</si>
  <si>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</si>
  <si>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</si>
  <si>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</si>
  <si>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</si>
  <si>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</si>
  <si>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</si>
  <si>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</si>
  <si>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</si>
  <si>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</si>
  <si>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</si>
  <si>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</si>
  <si>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</si>
  <si>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</si>
  <si>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</si>
  <si>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</si>
  <si>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</si>
  <si>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</si>
  <si>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</si>
  <si>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</si>
  <si>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</si>
  <si>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</si>
  <si>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</si>
  <si>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</si>
  <si>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</si>
  <si>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</si>
  <si>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</si>
  <si>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</si>
  <si>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</si>
  <si>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</si>
  <si>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</si>
  <si>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</si>
  <si>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</si>
  <si>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</si>
  <si>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</si>
  <si>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</si>
  <si>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</si>
  <si>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</si>
  <si>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</si>
  <si>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</si>
  <si>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</si>
  <si>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</si>
  <si>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</si>
  <si>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</si>
  <si>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</si>
  <si>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</si>
  <si>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</si>
  <si>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</si>
  <si>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</si>
  <si>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</si>
  <si>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</si>
  <si>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</si>
  <si>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</si>
  <si>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</si>
  <si>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</si>
  <si>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</si>
  <si>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</si>
  <si>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</si>
  <si>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</si>
  <si>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</si>
  <si>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</si>
  <si>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</si>
  <si>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</si>
  <si>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</si>
  <si>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</si>
  <si>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</si>
  <si>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</si>
  <si>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</si>
  <si>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</si>
  <si>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</si>
  <si>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</si>
  <si>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</si>
  <si>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</si>
  <si>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</si>
  <si>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</si>
  <si>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</si>
  <si>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</si>
  <si>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</si>
  <si>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</si>
  <si>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</si>
  <si>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</si>
  <si>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</si>
  <si>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</si>
  <si>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</si>
  <si>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</si>
  <si>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</si>
  <si>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</si>
  <si>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</si>
  <si>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</si>
  <si>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</si>
  <si>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</si>
  <si>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</si>
  <si>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</si>
  <si>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Warehouse</t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</si>
  <si>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</si>
  <si>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</si>
  <si>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</si>
  <si>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</si>
  <si>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</si>
  <si>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</si>
  <si>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</si>
  <si>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</si>
  <si>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</si>
  <si>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</si>
  <si>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</si>
  <si>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</si>
  <si>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</si>
  <si>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</si>
  <si>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</si>
  <si>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</si>
  <si>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</si>
  <si>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</si>
  <si>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</si>
  <si>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</si>
  <si>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</si>
  <si>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</si>
  <si>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</si>
  <si>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</si>
  <si>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</si>
  <si>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</si>
  <si>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</si>
  <si>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</si>
  <si>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</si>
  <si>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</si>
  <si>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</si>
  <si>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t>MinRelHumSetSch</t>
  </si>
  <si>
    <t>MaxRelHumSetSch</t>
  </si>
  <si>
    <t>ReheatCoilAvailSched</t>
  </si>
  <si>
    <t>Seasonal-Reset-Supply-Air-Temp-Sch</t>
  </si>
  <si>
    <t>Through 3/31</t>
  </si>
  <si>
    <t>Through 9/30</t>
  </si>
  <si>
    <t>CW-Loop-Temp-Schedule</t>
  </si>
  <si>
    <t>HW-Loop-Temp-Schedule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</si>
  <si>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</si>
  <si>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</si>
  <si>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</si>
  <si>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</si>
  <si>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</si>
  <si>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</si>
  <si>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</si>
  <si>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</si>
  <si>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</si>
  <si>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</si>
  <si>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</si>
  <si>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</si>
  <si>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</si>
  <si>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</si>
  <si>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</si>
  <si>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</si>
  <si>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</si>
  <si>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</si>
  <si>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</si>
  <si>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</si>
  <si>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</si>
  <si>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</si>
  <si>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</si>
  <si>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</si>
  <si>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</si>
  <si>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</si>
  <si>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FINESTORAGE</t>
  </si>
  <si>
    <t>BULKSTORAGE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</si>
  <si>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</si>
  <si>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</si>
  <si>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</si>
  <si>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</si>
  <si>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</si>
  <si>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</si>
  <si>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</si>
  <si>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</si>
  <si>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</si>
  <si>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OFFICE_WALL_SOUTH</t>
  </si>
  <si>
    <t>S</t>
  </si>
  <si>
    <t>OFFICE_WALL_EAST</t>
  </si>
  <si>
    <t>E</t>
  </si>
  <si>
    <t>OFFICE_WALL_NORTH</t>
  </si>
  <si>
    <t>N</t>
  </si>
  <si>
    <t>OFFICE_WALL_WEST</t>
  </si>
  <si>
    <t>W</t>
  </si>
  <si>
    <t>OFFICE_FLOOR</t>
  </si>
  <si>
    <t>EXT-SLAB</t>
  </si>
  <si>
    <t>FINESTORAGE_WALL_SOUTH_1</t>
  </si>
  <si>
    <t>FINESTORAGE_WALL_EAST</t>
  </si>
  <si>
    <t>FINESTORAGE_WALL_NORTH</t>
  </si>
  <si>
    <t>INT-WALLS</t>
  </si>
  <si>
    <t>FINESTORAGE_WALL_WEST_1</t>
  </si>
  <si>
    <t>FINE STORAGE OFFICE_WALL_SOUTH</t>
  </si>
  <si>
    <t>FINE STORAGE OFFICE_WALL_WEST</t>
  </si>
  <si>
    <t>FINESTORAGE_FLOOR</t>
  </si>
  <si>
    <t>FINESTORAGE_CEILING</t>
  </si>
  <si>
    <t>BULKSTORAGE_WALL_EAST</t>
  </si>
  <si>
    <t>BULKSTORAGE_WALL_NORTH</t>
  </si>
  <si>
    <t>BULKSTORAGE_WALL_WEST</t>
  </si>
  <si>
    <t>BULKSTORAGE_FLOOR</t>
  </si>
  <si>
    <t>BULKSTORAGE_CEILING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</si>
  <si>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</si>
  <si>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</si>
  <si>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</si>
  <si>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</si>
  <si>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</si>
  <si>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</si>
  <si>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OFFICE_WALL_SOUTH WINDOW 1</t>
  </si>
  <si>
    <t>No</t>
  </si>
  <si>
    <t>OFFICE_WALL_SOUTH WINDOW2</t>
  </si>
  <si>
    <t>OFFICE_WALL_WEST WINDOW1</t>
  </si>
  <si>
    <t>OFFICE_WALL_WEST WINDOW2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</si>
  <si>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</si>
  <si>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</si>
  <si>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</si>
  <si>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</si>
  <si>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</si>
  <si>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</si>
  <si>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</si>
  <si>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</si>
  <si>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</si>
  <si>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</si>
  <si>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FURNACE_PACU_CAV_1:1_UNITARY_PACKAGE_COOLCOIL</t>
  </si>
  <si>
    <t>Coil:Cooling:DX:SingleSpeed</t>
  </si>
  <si>
    <t>FURNACE_PACU_CAV_2:2_UNITARY_PACKAGE_COOLCOIL</t>
  </si>
  <si>
    <t>BULKSTORAGE UNIT HEATER COIL</t>
  </si>
  <si>
    <t>Coil:Heating:Gas</t>
  </si>
  <si>
    <t>FURNACE_PACU_CAV_1:1_UNITARY_PACKAGE_HEATCOIL</t>
  </si>
  <si>
    <t>FURNACE_PACU_CAV_2:2_UNITARY_PACKAGE_HEATCOIL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</si>
  <si>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</si>
  <si>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</si>
  <si>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</si>
  <si>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</si>
  <si>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</si>
  <si>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</si>
  <si>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BULKSTORAGE UNIT HEATERFAN</t>
  </si>
  <si>
    <t>Fan:ConstantVolume</t>
  </si>
  <si>
    <t>Unit Heater Fans</t>
  </si>
  <si>
    <t>FURNACE_PACU_CAV_1:1_UNITARY_PACKAGE_FAN</t>
  </si>
  <si>
    <t>Fan:OnOff</t>
  </si>
  <si>
    <t>Unitary Fans</t>
  </si>
  <si>
    <t>FURNACE_PACU_CAV_2:2_UNITARY_PACKAGE_FAN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</si>
  <si>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</si>
  <si>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</si>
  <si>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</si>
  <si>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</si>
  <si>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</si>
  <si>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</si>
  <si>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</si>
  <si>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</si>
  <si>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</si>
  <si>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</si>
  <si>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</si>
  <si>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</si>
  <si>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</si>
  <si>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</si>
  <si>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</si>
  <si>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</si>
  <si>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</si>
  <si>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</si>
  <si>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</si>
  <si>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</si>
  <si>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</si>
  <si>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</si>
  <si>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</si>
  <si>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</si>
  <si>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</si>
  <si>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</si>
  <si>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</si>
  <si>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</si>
  <si>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</si>
  <si>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</si>
  <si>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</si>
  <si>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</si>
  <si>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</si>
  <si>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</si>
  <si>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</si>
  <si>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</si>
  <si>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</si>
  <si>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</si>
  <si>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</si>
  <si>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</si>
  <si>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</si>
  <si>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</si>
  <si>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</si>
  <si>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</si>
  <si>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</si>
  <si>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</si>
  <si>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</si>
  <si>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</si>
  <si>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24-MAY-14:00</t>
  </si>
  <si>
    <t>28-JUN-14:00</t>
  </si>
  <si>
    <t>06-OCT-14:00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</si>
  <si>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</si>
  <si>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</si>
  <si>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</si>
  <si>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</si>
  <si>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</si>
  <si>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</si>
  <si>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21-APR-14:00</t>
  </si>
  <si>
    <t>06-OCT-15:00</t>
  </si>
  <si>
    <t>28-JUN-15:00</t>
  </si>
  <si>
    <t>11-JUL-15:00</t>
  </si>
  <si>
    <t>01-AUG-15:00</t>
  </si>
  <si>
    <t>14-APR-15:00</t>
  </si>
  <si>
    <t>03-JUL-14:00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</si>
  <si>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</si>
  <si>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</si>
  <si>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</si>
  <si>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</si>
  <si>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</si>
  <si>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</si>
  <si>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</si>
  <si>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</si>
  <si>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</si>
  <si>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01-SEP-14:00</t>
  </si>
  <si>
    <t>15-FEB-15:00</t>
  </si>
  <si>
    <t>13-APR-14:00</t>
  </si>
  <si>
    <t>16-JUN-14:00</t>
  </si>
  <si>
    <t>13-OCT-14:00</t>
  </si>
  <si>
    <t>10-NOV-16:00</t>
  </si>
  <si>
    <t>03-OCT-14:00</t>
  </si>
  <si>
    <t>06-NOV-16:00</t>
  </si>
  <si>
    <t>13-NOV-16:00</t>
  </si>
  <si>
    <t>01-DEC-16:00</t>
  </si>
  <si>
    <t>04-MAY-14:00</t>
  </si>
  <si>
    <t>01-SEP-15:00</t>
  </si>
  <si>
    <t>01-FEB-16:00</t>
  </si>
  <si>
    <t>07-APR-14:00</t>
  </si>
  <si>
    <t>08-JUN-12:00</t>
  </si>
  <si>
    <t>31-OCT-13:30</t>
  </si>
  <si>
    <t>25-APR-14:00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</si>
  <si>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</si>
  <si>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</si>
  <si>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</si>
  <si>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</si>
  <si>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</si>
  <si>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</si>
  <si>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</si>
  <si>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EXT-WALLS-METAL-SEMI</t>
  </si>
  <si>
    <t>26-MAY-14:00</t>
  </si>
  <si>
    <t>13-JUN-14:00</t>
  </si>
  <si>
    <t>15-MAY-14:00</t>
  </si>
  <si>
    <t>19-JUN-14:00</t>
  </si>
  <si>
    <t>22-NOV-14:00</t>
  </si>
  <si>
    <t>13-FEB-11:00</t>
  </si>
  <si>
    <t>25-SEP-12:00</t>
  </si>
  <si>
    <t>05-DEC-16:30</t>
  </si>
  <si>
    <t>17-MAY-13:00</t>
  </si>
  <si>
    <t>28-SEP-14:00</t>
  </si>
  <si>
    <t>09-MAR-15:00</t>
  </si>
  <si>
    <t>25-JUL-12:00</t>
  </si>
  <si>
    <t>08-SEP-14:00</t>
  </si>
  <si>
    <t>31-JUL-14:00</t>
  </si>
  <si>
    <t>24-JUL-14:00</t>
  </si>
  <si>
    <t>13-JUL-14:00</t>
  </si>
  <si>
    <t>29-JUN-14:00</t>
  </si>
  <si>
    <t>14-SEP-14:00</t>
  </si>
  <si>
    <t>14-JUN-15:00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</si>
  <si>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</si>
  <si>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</si>
  <si>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</si>
  <si>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</si>
  <si>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</si>
  <si>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23-JAN-15:00</t>
  </si>
  <si>
    <t>01-DEC-15:30</t>
  </si>
  <si>
    <t>20-NOV-16:49</t>
  </si>
  <si>
    <t>18-DEC-16:49</t>
  </si>
  <si>
    <t>02-JAN-16:40</t>
  </si>
  <si>
    <t>31-MAR-14:50</t>
  </si>
  <si>
    <t>25-JUL-15:00</t>
  </si>
  <si>
    <t>01-MAR-09:09</t>
  </si>
  <si>
    <t>01-DEC-16:49</t>
  </si>
  <si>
    <t>02-JAN-16:49</t>
  </si>
  <si>
    <t>01-FEB-09:09</t>
  </si>
  <si>
    <t>01-DEC-16:40</t>
  </si>
  <si>
    <t>02-JAN-09:09</t>
  </si>
  <si>
    <t>14-FEB-15:00</t>
  </si>
  <si>
    <t>02-JAN-16:30</t>
  </si>
  <si>
    <t>17-OCT-14:00</t>
  </si>
  <si>
    <t>06-NOV-16:49</t>
  </si>
  <si>
    <t>01-DEC-16:19</t>
  </si>
  <si>
    <t>06-NOV-16:40</t>
  </si>
  <si>
    <t>08-NOV-16:00</t>
  </si>
  <si>
    <t>03-APR-08:09</t>
  </si>
  <si>
    <t>01-SEP-08:09</t>
  </si>
  <si>
    <t>23-OCT-08:09</t>
  </si>
  <si>
    <t>01-NOV-08:09</t>
  </si>
  <si>
    <t>19-DEC-15:20</t>
  </si>
  <si>
    <t>27-FEB-15:00</t>
  </si>
  <si>
    <t>ROOF-IEAD-SEMI</t>
  </si>
  <si>
    <t>22-FEB-13:00</t>
  </si>
  <si>
    <t>13-MAR-15:00</t>
  </si>
  <si>
    <t>03-APR-14:50</t>
  </si>
  <si>
    <t>10-JUL-13:00</t>
  </si>
  <si>
    <t>21-AUG-14:50</t>
  </si>
  <si>
    <t>07-SEP-13:00</t>
  </si>
  <si>
    <t>06-OCT-14:30</t>
  </si>
  <si>
    <t>07-NOV-14:00</t>
  </si>
  <si>
    <t>13-DEC-13:00</t>
  </si>
  <si>
    <t>03-JAN-14:30</t>
  </si>
  <si>
    <t>23-FEB-15:50</t>
  </si>
  <si>
    <t>24-MAR-15:50</t>
  </si>
  <si>
    <t>31-JUL-13:00</t>
  </si>
  <si>
    <t>31-AUG-13:00</t>
  </si>
  <si>
    <t>15-SEP-14:00</t>
  </si>
  <si>
    <t>03-NOV-14:50</t>
  </si>
  <si>
    <t>26-JAN-15:50</t>
  </si>
  <si>
    <t>28-FEB-16:40</t>
  </si>
  <si>
    <t>17-MAR-15:39</t>
  </si>
  <si>
    <t>26-APR-15:39</t>
  </si>
  <si>
    <t>30-MAY-15:00</t>
  </si>
  <si>
    <t>08-SEP-15:00</t>
  </si>
  <si>
    <t>02-OCT-15:39</t>
  </si>
  <si>
    <t>13-NOV-15:39</t>
  </si>
  <si>
    <t>31-MAR-14:20</t>
  </si>
  <si>
    <t>30-MAY-13:39</t>
  </si>
  <si>
    <t>08-AUG-12:00</t>
  </si>
  <si>
    <t>19-OCT-10:00</t>
  </si>
  <si>
    <t>08-FEB-15:00</t>
  </si>
  <si>
    <t>21-APR-15:20</t>
  </si>
  <si>
    <t>10-NOV-16:40</t>
  </si>
  <si>
    <t>03-JUL-12:00</t>
  </si>
  <si>
    <t>15-AUG-12:09</t>
  </si>
  <si>
    <t>31-OCT-13:20</t>
  </si>
  <si>
    <t>08-FEB-09:09</t>
  </si>
  <si>
    <t>04-APR-15:00</t>
  </si>
  <si>
    <t>15-MAY-15:00</t>
  </si>
  <si>
    <t>30-JUN-15:00</t>
  </si>
  <si>
    <t>17-AUG-14:00</t>
  </si>
  <si>
    <t>02-MAR-14:00</t>
  </si>
  <si>
    <t>29-JUN-14:39</t>
  </si>
  <si>
    <t>01-AUG-14:09</t>
  </si>
  <si>
    <t>29-MAR-15:30</t>
  </si>
  <si>
    <t>07-AUG-15:39</t>
  </si>
  <si>
    <t>06-JAN-16:30</t>
  </si>
  <si>
    <t>31-MAR-14:00</t>
  </si>
  <si>
    <t>04-AUG-15:00</t>
  </si>
  <si>
    <t>05-SEP-13:00</t>
  </si>
  <si>
    <t>05-JAN-16:49</t>
  </si>
  <si>
    <t>14-FEB-09:09</t>
  </si>
  <si>
    <t>30-MAR-15:00</t>
  </si>
  <si>
    <t>17-JUL-15:50</t>
  </si>
  <si>
    <t>06-SEP-15:00</t>
  </si>
  <si>
    <t>05-OCT-15:00</t>
  </si>
  <si>
    <t>06-MAR-09:09</t>
  </si>
  <si>
    <t>31-MAY-12:09</t>
  </si>
  <si>
    <t>25-AUG-15:00</t>
  </si>
  <si>
    <t>27-NOV-16:40</t>
  </si>
  <si>
    <t>03-JAN-16:49</t>
  </si>
  <si>
    <t>06-FEB-09:09</t>
  </si>
  <si>
    <t>02-MAR-09:09</t>
  </si>
  <si>
    <t>08-DEC-16:40</t>
  </si>
  <si>
    <t>06-JUL-15:00</t>
  </si>
  <si>
    <t>11-AUG-15:30</t>
  </si>
  <si>
    <t>02-OCT-08:09</t>
  </si>
  <si>
    <t>21-NOV-16:30</t>
  </si>
  <si>
    <t>01-MAY-08:09</t>
  </si>
  <si>
    <t>15-AUG-15:00</t>
  </si>
  <si>
    <t>01-DEC-09:09</t>
  </si>
  <si>
    <t>WINDOW-SEMI-OPER</t>
  </si>
  <si>
    <t>24-JAN-13:00</t>
  </si>
  <si>
    <t>11-DEC-15:39</t>
  </si>
  <si>
    <t>28-MAR-14:00</t>
  </si>
  <si>
    <t>27-JUN-15:39</t>
  </si>
  <si>
    <t>04-AUG-15:30</t>
  </si>
  <si>
    <t>01-DEC-16:30</t>
  </si>
  <si>
    <t>04-DEC-16:19</t>
  </si>
  <si>
    <t>PSZ-AC office, semi-conditioned storage</t>
  </si>
  <si>
    <t>Gas furnace office, gas unit heaters storage</t>
  </si>
  <si>
    <t>PACU office</t>
  </si>
  <si>
    <t>Building Summary Warehouse pre-1980 construction</t>
  </si>
  <si>
    <t>Built-up flat roof, insulation entirely above deck</t>
  </si>
  <si>
    <t>IEAD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</si>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</sst>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0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wrapText="1"/>
    </xf>
    <xf numFmtId="2" fontId="17" fillId="2" borderId="0" xfId="5" applyNumberFormat="1" applyFont="1" applyFill="1" applyBorder="1" applyAlignment="1">
      <alignment horizontal="center" wrapText="1"/>
    </xf>
    <xf numFmtId="2" fontId="17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3" applyFont="1"/>
    <xf numFmtId="0" fontId="20" fillId="0" borderId="0" xfId="4" applyFont="1"/>
    <xf numFmtId="0" fontId="19" fillId="0" borderId="0" xfId="4" applyFont="1"/>
    <xf numFmtId="1" fontId="20" fillId="0" borderId="0" xfId="4" applyNumberFormat="1" applyFont="1"/>
    <xf numFmtId="0" fontId="2" fillId="0" borderId="0" xfId="3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7" fillId="0" borderId="0" xfId="6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7" applyNumberFormat="1" applyFont="1" applyBorder="1" applyAlignment="1">
      <alignment horizontal="center"/>
    </xf>
    <xf numFmtId="164" fontId="22" fillId="0" borderId="0" xfId="7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5" applyNumberForma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53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36344.444444444445</c:v>
                </c:pt>
                <c:pt idx="1">
                  <c:v>29380.555555555555</c:v>
                </c:pt>
                <c:pt idx="2">
                  <c:v>50691.666666666664</c:v>
                </c:pt>
                <c:pt idx="3">
                  <c:v>13972.222222222223</c:v>
                </c:pt>
                <c:pt idx="4">
                  <c:v>1441.6666666666667</c:v>
                </c:pt>
                <c:pt idx="5">
                  <c:v>31538.888888888891</c:v>
                </c:pt>
                <c:pt idx="6">
                  <c:v>422.22222222222223</c:v>
                </c:pt>
                <c:pt idx="7">
                  <c:v>10791.666666666666</c:v>
                </c:pt>
                <c:pt idx="8">
                  <c:v>8569.4444444444453</c:v>
                </c:pt>
                <c:pt idx="9">
                  <c:v>488.88888888888891</c:v>
                </c:pt>
                <c:pt idx="10">
                  <c:v>6586.1111111111113</c:v>
                </c:pt>
                <c:pt idx="11">
                  <c:v>4624.9999999999991</c:v>
                </c:pt>
                <c:pt idx="12">
                  <c:v>4627.7777777777774</c:v>
                </c:pt>
                <c:pt idx="13">
                  <c:v>1800</c:v>
                </c:pt>
                <c:pt idx="14">
                  <c:v>1052.7777777777778</c:v>
                </c:pt>
                <c:pt idx="15">
                  <c:v>80.555555555555557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88561.111111111109</c:v>
                </c:pt>
                <c:pt idx="1">
                  <c:v>88561.111111111109</c:v>
                </c:pt>
                <c:pt idx="2">
                  <c:v>88561.111111111109</c:v>
                </c:pt>
                <c:pt idx="3">
                  <c:v>88561.111111111109</c:v>
                </c:pt>
                <c:pt idx="4">
                  <c:v>88561.111111111109</c:v>
                </c:pt>
                <c:pt idx="5">
                  <c:v>88561.111111111109</c:v>
                </c:pt>
                <c:pt idx="6">
                  <c:v>88561.111111111109</c:v>
                </c:pt>
                <c:pt idx="7">
                  <c:v>88561.111111111109</c:v>
                </c:pt>
                <c:pt idx="8">
                  <c:v>88561.111111111109</c:v>
                </c:pt>
                <c:pt idx="9">
                  <c:v>88561.111111111109</c:v>
                </c:pt>
                <c:pt idx="10">
                  <c:v>88561.111111111109</c:v>
                </c:pt>
                <c:pt idx="11">
                  <c:v>88561.111111111109</c:v>
                </c:pt>
                <c:pt idx="12">
                  <c:v>88561.111111111109</c:v>
                </c:pt>
                <c:pt idx="13">
                  <c:v>88561.111111111109</c:v>
                </c:pt>
                <c:pt idx="14">
                  <c:v>88561.111111111109</c:v>
                </c:pt>
                <c:pt idx="15">
                  <c:v>88561.111111111109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32122.222222222223</c:v>
                </c:pt>
                <c:pt idx="1">
                  <c:v>32111.111111111109</c:v>
                </c:pt>
                <c:pt idx="2">
                  <c:v>32102.777777777777</c:v>
                </c:pt>
                <c:pt idx="3">
                  <c:v>32100</c:v>
                </c:pt>
                <c:pt idx="4">
                  <c:v>32075</c:v>
                </c:pt>
                <c:pt idx="5">
                  <c:v>32066.666666666668</c:v>
                </c:pt>
                <c:pt idx="6">
                  <c:v>32083.333333333332</c:v>
                </c:pt>
                <c:pt idx="7">
                  <c:v>32063.888888888891</c:v>
                </c:pt>
                <c:pt idx="8">
                  <c:v>32077.777777777777</c:v>
                </c:pt>
                <c:pt idx="9">
                  <c:v>32013.888888888891</c:v>
                </c:pt>
                <c:pt idx="10">
                  <c:v>32069.444444444445</c:v>
                </c:pt>
                <c:pt idx="11">
                  <c:v>32052.777777777777</c:v>
                </c:pt>
                <c:pt idx="12">
                  <c:v>32050</c:v>
                </c:pt>
                <c:pt idx="13">
                  <c:v>32041.666666666668</c:v>
                </c:pt>
                <c:pt idx="14">
                  <c:v>32022.222222222223</c:v>
                </c:pt>
                <c:pt idx="15">
                  <c:v>31827.777777777777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17647.222222222223</c:v>
                </c:pt>
                <c:pt idx="1">
                  <c:v>33311.111111111109</c:v>
                </c:pt>
                <c:pt idx="2">
                  <c:v>44291.666666666664</c:v>
                </c:pt>
                <c:pt idx="3">
                  <c:v>43016.666666666664</c:v>
                </c:pt>
                <c:pt idx="4">
                  <c:v>10111.111111111111</c:v>
                </c:pt>
                <c:pt idx="5">
                  <c:v>39016.666666666664</c:v>
                </c:pt>
                <c:pt idx="6">
                  <c:v>14330.555555555555</c:v>
                </c:pt>
                <c:pt idx="7">
                  <c:v>50352.777777777781</c:v>
                </c:pt>
                <c:pt idx="8">
                  <c:v>50097.222222222219</c:v>
                </c:pt>
                <c:pt idx="9">
                  <c:v>37302.777777777781</c:v>
                </c:pt>
                <c:pt idx="10">
                  <c:v>68997.222222222219</c:v>
                </c:pt>
                <c:pt idx="11">
                  <c:v>69041.666666666672</c:v>
                </c:pt>
                <c:pt idx="12">
                  <c:v>75533.333333333328</c:v>
                </c:pt>
                <c:pt idx="13">
                  <c:v>78452.777777777781</c:v>
                </c:pt>
                <c:pt idx="14">
                  <c:v>85319.444444444438</c:v>
                </c:pt>
                <c:pt idx="15">
                  <c:v>119261.11111111111</c:v>
                </c:pt>
              </c:numCache>
            </c:numRef>
          </c:val>
        </c:ser>
        <c:overlap val="100"/>
        <c:axId val="99977472"/>
        <c:axId val="99983360"/>
      </c:barChart>
      <c:catAx>
        <c:axId val="999774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83360"/>
        <c:crosses val="autoZero"/>
        <c:auto val="1"/>
        <c:lblAlgn val="ctr"/>
        <c:lblOffset val="50"/>
        <c:tickLblSkip val="1"/>
        <c:tickMarkSkip val="1"/>
      </c:catAx>
      <c:valAx>
        <c:axId val="99983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6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774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18"/>
          <c:y val="3.6432843936922282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483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Schedules!$D$46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Schedules!$D$49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288576"/>
        <c:axId val="101294848"/>
      </c:barChart>
      <c:catAx>
        <c:axId val="10128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4848"/>
        <c:crosses val="autoZero"/>
        <c:auto val="1"/>
        <c:lblAlgn val="ctr"/>
        <c:lblOffset val="100"/>
        <c:tickLblSkip val="1"/>
        <c:tickMarkSkip val="1"/>
      </c:catAx>
      <c:valAx>
        <c:axId val="1012948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8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2019E-2"/>
          <c:w val="0.22752497225305188"/>
          <c:h val="0.151712887438826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89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Schedules!$A$44</c:f>
              <c:strCache>
                <c:ptCount val="1"/>
                <c:pt idx="0">
                  <c:v>HTGSETP_FineStorage_SCH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Schedules!$A$45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axId val="101398016"/>
        <c:axId val="101399936"/>
      </c:barChart>
      <c:catAx>
        <c:axId val="10139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9936"/>
        <c:crosses val="autoZero"/>
        <c:auto val="1"/>
        <c:lblAlgn val="ctr"/>
        <c:lblOffset val="100"/>
        <c:tickLblSkip val="1"/>
        <c:tickMarkSkip val="1"/>
      </c:catAx>
      <c:valAx>
        <c:axId val="1013999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8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31742508324084751"/>
          <c:h val="8.972267536704789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89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Schedules!$A$50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1511168"/>
        <c:axId val="101513088"/>
      </c:barChart>
      <c:catAx>
        <c:axId val="10151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3088"/>
        <c:crosses val="autoZero"/>
        <c:auto val="1"/>
        <c:lblAlgn val="ctr"/>
        <c:lblOffset val="100"/>
        <c:tickLblSkip val="1"/>
        <c:tickMarkSkip val="1"/>
      </c:catAx>
      <c:valAx>
        <c:axId val="1015130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11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4751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5550</c:v>
                </c:pt>
                <c:pt idx="1">
                  <c:v>240550</c:v>
                </c:pt>
                <c:pt idx="2">
                  <c:v>158930</c:v>
                </c:pt>
                <c:pt idx="3">
                  <c:v>541260</c:v>
                </c:pt>
                <c:pt idx="4">
                  <c:v>76880</c:v>
                </c:pt>
                <c:pt idx="5">
                  <c:v>346430</c:v>
                </c:pt>
                <c:pt idx="6">
                  <c:v>323160</c:v>
                </c:pt>
                <c:pt idx="7">
                  <c:v>993510</c:v>
                </c:pt>
                <c:pt idx="8">
                  <c:v>711710</c:v>
                </c:pt>
                <c:pt idx="9">
                  <c:v>732870</c:v>
                </c:pt>
                <c:pt idx="10">
                  <c:v>1492500</c:v>
                </c:pt>
                <c:pt idx="11">
                  <c:v>1151280</c:v>
                </c:pt>
                <c:pt idx="12">
                  <c:v>2359650</c:v>
                </c:pt>
                <c:pt idx="13">
                  <c:v>1775200</c:v>
                </c:pt>
                <c:pt idx="14">
                  <c:v>3070850</c:v>
                </c:pt>
                <c:pt idx="15">
                  <c:v>6435570</c:v>
                </c:pt>
              </c:numCache>
            </c:numRef>
          </c:val>
        </c:ser>
        <c:overlap val="100"/>
        <c:axId val="100004224"/>
        <c:axId val="100005760"/>
      </c:barChart>
      <c:catAx>
        <c:axId val="1000042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05760"/>
        <c:crosses val="autoZero"/>
        <c:auto val="1"/>
        <c:lblAlgn val="ctr"/>
        <c:lblOffset val="50"/>
        <c:tickLblSkip val="1"/>
        <c:tickMarkSkip val="1"/>
      </c:catAx>
      <c:valAx>
        <c:axId val="100005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042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17"/>
          <c:y val="4.730831973898858E-2"/>
          <c:w val="0.84572697003329955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27.060285866150444</c:v>
                </c:pt>
                <c:pt idx="1">
                  <c:v>21.875316692622533</c:v>
                </c:pt>
                <c:pt idx="2">
                  <c:v>37.742521917714726</c:v>
                </c:pt>
                <c:pt idx="3">
                  <c:v>10.403029494553405</c:v>
                </c:pt>
                <c:pt idx="4">
                  <c:v>1.0733940969529256</c:v>
                </c:pt>
                <c:pt idx="5">
                  <c:v>23.482305542974025</c:v>
                </c:pt>
                <c:pt idx="6">
                  <c:v>0.3143659012270611</c:v>
                </c:pt>
                <c:pt idx="7">
                  <c:v>8.0349442517574499</c:v>
                </c:pt>
                <c:pt idx="8">
                  <c:v>6.3803868768781813</c:v>
                </c:pt>
                <c:pt idx="9">
                  <c:v>0.36400262247343917</c:v>
                </c:pt>
                <c:pt idx="10">
                  <c:v>4.9036944197984331</c:v>
                </c:pt>
                <c:pt idx="11">
                  <c:v>3.4435475364674786</c:v>
                </c:pt>
                <c:pt idx="12">
                  <c:v>3.4456157331860777</c:v>
                </c:pt>
                <c:pt idx="13">
                  <c:v>1.3401914736522078</c:v>
                </c:pt>
                <c:pt idx="14">
                  <c:v>0.78384655634905365</c:v>
                </c:pt>
                <c:pt idx="15">
                  <c:v>5.9977704839373501E-2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65.938247782376067</c:v>
                </c:pt>
                <c:pt idx="1">
                  <c:v>65.938247782376067</c:v>
                </c:pt>
                <c:pt idx="2">
                  <c:v>65.938247782376067</c:v>
                </c:pt>
                <c:pt idx="3">
                  <c:v>65.938247782376067</c:v>
                </c:pt>
                <c:pt idx="4">
                  <c:v>65.938247782376067</c:v>
                </c:pt>
                <c:pt idx="5">
                  <c:v>65.938247782376067</c:v>
                </c:pt>
                <c:pt idx="6">
                  <c:v>65.938247782376067</c:v>
                </c:pt>
                <c:pt idx="7">
                  <c:v>65.938247782376067</c:v>
                </c:pt>
                <c:pt idx="8">
                  <c:v>65.938247782376067</c:v>
                </c:pt>
                <c:pt idx="9">
                  <c:v>65.938247782376067</c:v>
                </c:pt>
                <c:pt idx="10">
                  <c:v>65.938247782376067</c:v>
                </c:pt>
                <c:pt idx="11">
                  <c:v>65.938247782376067</c:v>
                </c:pt>
                <c:pt idx="12">
                  <c:v>65.938247782376067</c:v>
                </c:pt>
                <c:pt idx="13">
                  <c:v>65.938247782376067</c:v>
                </c:pt>
                <c:pt idx="14">
                  <c:v>65.938247782376067</c:v>
                </c:pt>
                <c:pt idx="15">
                  <c:v>65.938247782376067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23.916626853879833</c:v>
                </c:pt>
                <c:pt idx="1">
                  <c:v>23.908354067005437</c:v>
                </c:pt>
                <c:pt idx="2">
                  <c:v>23.90214947684964</c:v>
                </c:pt>
                <c:pt idx="3">
                  <c:v>23.90008128013104</c:v>
                </c:pt>
                <c:pt idx="4">
                  <c:v>23.881467509663647</c:v>
                </c:pt>
                <c:pt idx="5">
                  <c:v>23.875262919507851</c:v>
                </c:pt>
                <c:pt idx="6">
                  <c:v>23.887672099819447</c:v>
                </c:pt>
                <c:pt idx="7">
                  <c:v>23.873194722789254</c:v>
                </c:pt>
                <c:pt idx="8">
                  <c:v>23.883535706382247</c:v>
                </c:pt>
                <c:pt idx="9">
                  <c:v>23.835967181854468</c:v>
                </c:pt>
                <c:pt idx="10">
                  <c:v>23.877331116226451</c:v>
                </c:pt>
                <c:pt idx="11">
                  <c:v>23.864921935914857</c:v>
                </c:pt>
                <c:pt idx="12">
                  <c:v>23.862853739196257</c:v>
                </c:pt>
                <c:pt idx="13">
                  <c:v>23.856649149040461</c:v>
                </c:pt>
                <c:pt idx="14">
                  <c:v>23.842171772010268</c:v>
                </c:pt>
                <c:pt idx="15">
                  <c:v>23.697398001708329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13.139253753259995</c:v>
                </c:pt>
                <c:pt idx="1">
                  <c:v>24.801815049440243</c:v>
                </c:pt>
                <c:pt idx="2">
                  <c:v>32.977396678062426</c:v>
                </c:pt>
                <c:pt idx="3">
                  <c:v>32.028094384225447</c:v>
                </c:pt>
                <c:pt idx="4">
                  <c:v>7.528236055700674</c:v>
                </c:pt>
                <c:pt idx="5">
                  <c:v>29.049891109442765</c:v>
                </c:pt>
                <c:pt idx="6">
                  <c:v>10.669826871252686</c:v>
                </c:pt>
                <c:pt idx="7">
                  <c:v>37.490201918045635</c:v>
                </c:pt>
                <c:pt idx="8">
                  <c:v>37.299927819934517</c:v>
                </c:pt>
                <c:pt idx="9">
                  <c:v>27.773813734067129</c:v>
                </c:pt>
                <c:pt idx="10">
                  <c:v>51.371938293282703</c:v>
                </c:pt>
                <c:pt idx="11">
                  <c:v>51.405029440780289</c:v>
                </c:pt>
                <c:pt idx="12">
                  <c:v>56.238405172146351</c:v>
                </c:pt>
                <c:pt idx="13">
                  <c:v>58.412079923393989</c:v>
                </c:pt>
                <c:pt idx="14">
                  <c:v>63.524662211770931</c:v>
                </c:pt>
                <c:pt idx="15">
                  <c:v>88.795957916333165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1.1478491788224929</c:v>
                </c:pt>
                <c:pt idx="1">
                  <c:v>49.750472065901022</c:v>
                </c:pt>
                <c:pt idx="2">
                  <c:v>32.869850448695274</c:v>
                </c:pt>
                <c:pt idx="3">
                  <c:v>111.94321559089414</c:v>
                </c:pt>
                <c:pt idx="4">
                  <c:v>15.900296372589775</c:v>
                </c:pt>
                <c:pt idx="5">
                  <c:v>71.648538922428145</c:v>
                </c:pt>
                <c:pt idx="6">
                  <c:v>66.835845158248077</c:v>
                </c:pt>
                <c:pt idx="7">
                  <c:v>205.4774121895378</c:v>
                </c:pt>
                <c:pt idx="8">
                  <c:v>147.19562865941558</c:v>
                </c:pt>
                <c:pt idx="9">
                  <c:v>151.57193291597125</c:v>
                </c:pt>
                <c:pt idx="10">
                  <c:v>308.67836025091361</c:v>
                </c:pt>
                <c:pt idx="11">
                  <c:v>238.1073518188756</c:v>
                </c:pt>
                <c:pt idx="12">
                  <c:v>488.02203870423335</c:v>
                </c:pt>
                <c:pt idx="13">
                  <c:v>367.14628148570978</c:v>
                </c:pt>
                <c:pt idx="14">
                  <c:v>635.11218933100042</c:v>
                </c:pt>
                <c:pt idx="15">
                  <c:v>1331.0024756314722</c:v>
                </c:pt>
              </c:numCache>
            </c:numRef>
          </c:val>
        </c:ser>
        <c:overlap val="100"/>
        <c:axId val="100088064"/>
        <c:axId val="100089856"/>
      </c:barChart>
      <c:catAx>
        <c:axId val="1000880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9856"/>
        <c:crosses val="autoZero"/>
        <c:auto val="1"/>
        <c:lblAlgn val="ctr"/>
        <c:lblOffset val="0"/>
        <c:tickLblSkip val="1"/>
        <c:tickMarkSkip val="1"/>
      </c:catAx>
      <c:valAx>
        <c:axId val="1000898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765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8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896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107.9028553</c:v>
                </c:pt>
                <c:pt idx="1">
                  <c:v>345.54657179999998</c:v>
                </c:pt>
                <c:pt idx="2">
                  <c:v>7267.3600000000006</c:v>
                </c:pt>
                <c:pt idx="3">
                  <c:v>1290.27</c:v>
                </c:pt>
                <c:pt idx="4">
                  <c:v>2830.23</c:v>
                </c:pt>
                <c:pt idx="5">
                  <c:v>6040.67</c:v>
                </c:pt>
                <c:pt idx="6">
                  <c:v>2886.59</c:v>
                </c:pt>
                <c:pt idx="7">
                  <c:v>47.854043900000001</c:v>
                </c:pt>
                <c:pt idx="8">
                  <c:v>945.90806599999996</c:v>
                </c:pt>
                <c:pt idx="9">
                  <c:v>1914.3500000000001</c:v>
                </c:pt>
                <c:pt idx="10">
                  <c:v>349.4145499</c:v>
                </c:pt>
                <c:pt idx="11">
                  <c:v>1013.89</c:v>
                </c:pt>
                <c:pt idx="12">
                  <c:v>356.48487569999998</c:v>
                </c:pt>
                <c:pt idx="13">
                  <c:v>14560.300000000001</c:v>
                </c:pt>
                <c:pt idx="14">
                  <c:v>366.08378550000003</c:v>
                </c:pt>
                <c:pt idx="15">
                  <c:v>274.56350459999999</c:v>
                </c:pt>
              </c:numCache>
            </c:numRef>
          </c:val>
        </c:ser>
        <c:overlap val="100"/>
        <c:axId val="100115200"/>
        <c:axId val="100116736"/>
      </c:barChart>
      <c:catAx>
        <c:axId val="1001152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16736"/>
        <c:crosses val="autoZero"/>
        <c:auto val="1"/>
        <c:lblAlgn val="ctr"/>
        <c:lblOffset val="50"/>
        <c:tickLblSkip val="1"/>
        <c:tickMarkSkip val="1"/>
      </c:catAx>
      <c:valAx>
        <c:axId val="100116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15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594"/>
          <c:y val="6.0902664491571792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55960.080600000001</c:v>
                </c:pt>
                <c:pt idx="1">
                  <c:v>75175.313099999999</c:v>
                </c:pt>
                <c:pt idx="2">
                  <c:v>76721.501300000004</c:v>
                </c:pt>
                <c:pt idx="3">
                  <c:v>73417.624100000001</c:v>
                </c:pt>
                <c:pt idx="4">
                  <c:v>20224.5507</c:v>
                </c:pt>
                <c:pt idx="5">
                  <c:v>80511.465899999996</c:v>
                </c:pt>
                <c:pt idx="6">
                  <c:v>25040.887900000002</c:v>
                </c:pt>
                <c:pt idx="7">
                  <c:v>74794.651100000003</c:v>
                </c:pt>
                <c:pt idx="8">
                  <c:v>97929.530499999993</c:v>
                </c:pt>
                <c:pt idx="9">
                  <c:v>26862.702600000001</c:v>
                </c:pt>
                <c:pt idx="10">
                  <c:v>146989.4601</c:v>
                </c:pt>
                <c:pt idx="11">
                  <c:v>111971.7993</c:v>
                </c:pt>
                <c:pt idx="12">
                  <c:v>121201.93610000001</c:v>
                </c:pt>
                <c:pt idx="13">
                  <c:v>116011.054</c:v>
                </c:pt>
                <c:pt idx="14">
                  <c:v>136144.45989999999</c:v>
                </c:pt>
                <c:pt idx="15">
                  <c:v>191670.1084</c:v>
                </c:pt>
              </c:numCache>
            </c:numRef>
          </c:val>
        </c:ser>
        <c:overlap val="100"/>
        <c:axId val="100251904"/>
        <c:axId val="100270080"/>
      </c:barChart>
      <c:catAx>
        <c:axId val="1002519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0080"/>
        <c:crosses val="autoZero"/>
        <c:auto val="1"/>
        <c:lblAlgn val="ctr"/>
        <c:lblOffset val="50"/>
        <c:tickLblSkip val="1"/>
        <c:tickMarkSkip val="1"/>
      </c:catAx>
      <c:valAx>
        <c:axId val="100270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519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7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0330112"/>
        <c:axId val="100332288"/>
      </c:barChart>
      <c:catAx>
        <c:axId val="10033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2288"/>
        <c:crosses val="autoZero"/>
        <c:auto val="1"/>
        <c:lblAlgn val="ctr"/>
        <c:lblOffset val="100"/>
        <c:tickLblSkip val="1"/>
        <c:tickMarkSkip val="1"/>
      </c:catAx>
      <c:valAx>
        <c:axId val="10033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0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46"/>
          <c:w val="0.17425083240843611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0366976"/>
        <c:axId val="100377344"/>
      </c:barChart>
      <c:catAx>
        <c:axId val="1003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7344"/>
        <c:crosses val="autoZero"/>
        <c:auto val="1"/>
        <c:lblAlgn val="ctr"/>
        <c:lblOffset val="100"/>
        <c:tickLblSkip val="1"/>
        <c:tickMarkSkip val="1"/>
      </c:catAx>
      <c:valAx>
        <c:axId val="10037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6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37"/>
          <c:y val="0.16476345840130638"/>
          <c:w val="0.17425083240843672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862592"/>
        <c:axId val="100922112"/>
      </c:barChart>
      <c:catAx>
        <c:axId val="1008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2112"/>
        <c:crosses val="autoZero"/>
        <c:auto val="1"/>
        <c:lblAlgn val="ctr"/>
        <c:lblOffset val="100"/>
        <c:tickLblSkip val="1"/>
        <c:tickMarkSkip val="1"/>
      </c:catAx>
      <c:valAx>
        <c:axId val="10092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2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066"/>
          <c:w val="0.17425083240843572"/>
          <c:h val="0.133768352365416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7776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Schedules!$D$42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Schedules!$D$43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100977280"/>
        <c:axId val="100987648"/>
      </c:barChart>
      <c:catAx>
        <c:axId val="10097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7648"/>
        <c:crosses val="autoZero"/>
        <c:auto val="1"/>
        <c:lblAlgn val="ctr"/>
        <c:lblOffset val="100"/>
        <c:tickLblSkip val="1"/>
        <c:tickMarkSkip val="1"/>
      </c:catAx>
      <c:valAx>
        <c:axId val="1009876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7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29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are01miami_8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e10seattle_8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e11chicago_8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e12boulder_8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e13minneapolis_8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e14helena_8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e15duluth_8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e16fairbanks_8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e02houston_8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e03phoenix_8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e04atlanta_8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e05losangeles_8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e06lasvegas_8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e07sanfrancisco_8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e08baltimore_8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e09albuquerque_8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626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207</v>
      </c>
      <c r="D2" s="30" t="s">
        <v>208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11</v>
      </c>
    </row>
    <row r="4" spans="1:18">
      <c r="B4" s="34" t="s">
        <v>12</v>
      </c>
      <c r="C4" s="32" t="s">
        <v>255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27</v>
      </c>
      <c r="C5" s="32" t="s">
        <v>28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29</v>
      </c>
      <c r="C6" s="32" t="s">
        <v>256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30</v>
      </c>
    </row>
    <row r="8" spans="1:18" ht="76.5">
      <c r="B8" s="34" t="s">
        <v>237</v>
      </c>
      <c r="C8" s="32">
        <v>4835.13</v>
      </c>
      <c r="D8" s="35" t="s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31</v>
      </c>
      <c r="C9" s="32" t="s">
        <v>211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32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33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212</v>
      </c>
      <c r="C13" s="60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213</v>
      </c>
      <c r="C14" s="60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214</v>
      </c>
      <c r="C15" s="6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215</v>
      </c>
      <c r="C16" s="60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158</v>
      </c>
      <c r="C17" s="60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35</v>
      </c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36</v>
      </c>
      <c r="C19" s="32" t="s">
        <v>37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38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39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216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217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25.5">
      <c r="B24" s="34" t="s">
        <v>218</v>
      </c>
      <c r="C24" s="28" t="s">
        <v>627</v>
      </c>
      <c r="D24" s="35" t="s">
        <v>210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40</v>
      </c>
    </row>
    <row r="26" spans="1:18">
      <c r="B26" s="31" t="s">
        <v>41</v>
      </c>
    </row>
    <row r="27" spans="1:18">
      <c r="B27" s="34" t="s">
        <v>42</v>
      </c>
      <c r="C27" s="28" t="s">
        <v>1</v>
      </c>
      <c r="D27" s="35" t="s">
        <v>210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238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239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43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44</v>
      </c>
    </row>
    <row r="32" spans="1:18">
      <c r="B32" s="34" t="s">
        <v>42</v>
      </c>
      <c r="C32" s="28" t="s">
        <v>628</v>
      </c>
      <c r="D32" s="35" t="s">
        <v>210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238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239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45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240</v>
      </c>
    </row>
    <row r="37" spans="2:18">
      <c r="B37" s="34" t="s">
        <v>212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213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214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215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241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242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49</v>
      </c>
    </row>
    <row r="44" spans="2:18" ht="14.25">
      <c r="B44" s="34" t="s">
        <v>243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242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50</v>
      </c>
    </row>
    <row r="47" spans="2:18">
      <c r="B47" s="34" t="s">
        <v>51</v>
      </c>
      <c r="C47" s="32" t="s">
        <v>52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53</v>
      </c>
      <c r="C48" s="62" t="s">
        <v>283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243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54</v>
      </c>
    </row>
    <row r="51" spans="1:18">
      <c r="B51" s="34" t="s">
        <v>53</v>
      </c>
      <c r="C51" s="32" t="s">
        <v>55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243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56</v>
      </c>
    </row>
    <row r="54" spans="1:18">
      <c r="B54" s="34" t="s">
        <v>53</v>
      </c>
      <c r="C54" s="32" t="s">
        <v>219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243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244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57</v>
      </c>
    </row>
    <row r="58" spans="1:18">
      <c r="B58" s="34" t="s">
        <v>58</v>
      </c>
      <c r="C58" s="39">
        <v>0.74</v>
      </c>
      <c r="D58" s="41" t="s">
        <v>220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59</v>
      </c>
    </row>
    <row r="60" spans="1:18" ht="25.5">
      <c r="B60" s="46" t="s">
        <v>60</v>
      </c>
      <c r="C60" s="32" t="s">
        <v>623</v>
      </c>
      <c r="D60" s="35" t="s">
        <v>210</v>
      </c>
    </row>
    <row r="61" spans="1:18" ht="25.5">
      <c r="B61" s="34" t="s">
        <v>61</v>
      </c>
      <c r="C61" s="32" t="s">
        <v>624</v>
      </c>
      <c r="D61" s="35" t="s">
        <v>210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62</v>
      </c>
      <c r="C62" s="32" t="s">
        <v>625</v>
      </c>
      <c r="D62" s="35" t="s">
        <v>210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63</v>
      </c>
      <c r="C63" s="32" t="s">
        <v>2</v>
      </c>
      <c r="D63" s="35" t="s">
        <v>210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69</v>
      </c>
    </row>
    <row r="65" spans="2:18">
      <c r="B65" s="34" t="s">
        <v>70</v>
      </c>
      <c r="C65" s="32" t="s">
        <v>160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71</v>
      </c>
      <c r="C66" s="32" t="s">
        <v>160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72</v>
      </c>
      <c r="C67" s="32" t="s">
        <v>160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221</v>
      </c>
      <c r="C68" s="32" t="s">
        <v>160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245</v>
      </c>
      <c r="C69" s="32" t="s">
        <v>160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915.02</v>
      </c>
      <c r="C2" s="95">
        <v>189.24</v>
      </c>
      <c r="D2" s="95">
        <v>189.24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915.02</v>
      </c>
      <c r="C3" s="95">
        <v>189.24</v>
      </c>
      <c r="D3" s="95">
        <v>189.24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2184.6999999999998</v>
      </c>
      <c r="C4" s="95">
        <v>451.84</v>
      </c>
      <c r="D4" s="95">
        <v>451.84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2184.6999999999998</v>
      </c>
      <c r="C5" s="95">
        <v>451.84</v>
      </c>
      <c r="D5" s="95">
        <v>451.84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323.16000000000003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1.52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51.59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591.86</v>
      </c>
      <c r="C28" s="95">
        <v>323.16000000000003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1.6819999999999999</v>
      </c>
      <c r="E39" s="95">
        <v>2.2469999999999999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1.6819999999999999</v>
      </c>
      <c r="E40" s="95">
        <v>2.2469999999999999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1.6819999999999999</v>
      </c>
      <c r="E41" s="95">
        <v>2.2469999999999999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1.6819999999999999</v>
      </c>
      <c r="E44" s="95">
        <v>2.2469999999999999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1.6819999999999999</v>
      </c>
      <c r="E45" s="95">
        <v>2.2469999999999999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1.6819999999999999</v>
      </c>
      <c r="E46" s="95">
        <v>2.2469999999999999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1.6819999999999999</v>
      </c>
      <c r="E48" s="95">
        <v>2.2469999999999999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1.6819999999999999</v>
      </c>
      <c r="E49" s="95">
        <v>2.2469999999999999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1.6819999999999999</v>
      </c>
      <c r="E52" s="95">
        <v>2.2469999999999999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1.6819999999999999</v>
      </c>
      <c r="E53" s="95">
        <v>2.2469999999999999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1.6819999999999999</v>
      </c>
      <c r="E54" s="95">
        <v>2.2469999999999999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1.6819999999999999</v>
      </c>
      <c r="E55" s="95">
        <v>2.2469999999999999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14613.79</v>
      </c>
      <c r="D71" s="95">
        <v>11671.38</v>
      </c>
      <c r="E71" s="95">
        <v>2942.41</v>
      </c>
      <c r="F71" s="95">
        <v>0.8</v>
      </c>
      <c r="G71" s="95">
        <v>3.61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52075.65</v>
      </c>
      <c r="D72" s="95">
        <v>38377.089999999997</v>
      </c>
      <c r="E72" s="95">
        <v>13698.56</v>
      </c>
      <c r="F72" s="95">
        <v>0.74</v>
      </c>
      <c r="G72" s="95">
        <v>3.22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39333.64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21368.25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82489.86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0.88</v>
      </c>
      <c r="F81" s="95">
        <v>1005.7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0.56999999999999995</v>
      </c>
      <c r="D82" s="95">
        <v>622</v>
      </c>
      <c r="E82" s="95">
        <v>2.62</v>
      </c>
      <c r="F82" s="95">
        <v>2863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9071.6057000000001</v>
      </c>
      <c r="C91" s="95">
        <v>7.9985999999999997</v>
      </c>
      <c r="D91" s="95">
        <v>42.502400000000002</v>
      </c>
      <c r="E91" s="95">
        <v>0</v>
      </c>
      <c r="F91" s="95">
        <v>0</v>
      </c>
      <c r="G91" s="95">
        <v>256312.49460000001</v>
      </c>
      <c r="H91" s="95">
        <v>3269.3710999999998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5813.8128999999999</v>
      </c>
      <c r="C92" s="95">
        <v>5.0698999999999996</v>
      </c>
      <c r="D92" s="95">
        <v>37.290199999999999</v>
      </c>
      <c r="E92" s="95">
        <v>0</v>
      </c>
      <c r="F92" s="95">
        <v>0</v>
      </c>
      <c r="G92" s="95">
        <v>224946.8205</v>
      </c>
      <c r="H92" s="95">
        <v>2125.9414000000002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6921.5803999999998</v>
      </c>
      <c r="C93" s="95">
        <v>6.0461999999999998</v>
      </c>
      <c r="D93" s="95">
        <v>42.566200000000002</v>
      </c>
      <c r="E93" s="95">
        <v>0</v>
      </c>
      <c r="F93" s="95">
        <v>0</v>
      </c>
      <c r="G93" s="95">
        <v>256764.28839999999</v>
      </c>
      <c r="H93" s="95">
        <v>2525.4382999999998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5456.8770000000004</v>
      </c>
      <c r="C94" s="95">
        <v>4.7417999999999996</v>
      </c>
      <c r="D94" s="95">
        <v>38.020000000000003</v>
      </c>
      <c r="E94" s="95">
        <v>0</v>
      </c>
      <c r="F94" s="95">
        <v>0</v>
      </c>
      <c r="G94" s="95">
        <v>229363.58590000001</v>
      </c>
      <c r="H94" s="95">
        <v>2004.6316999999999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4896.2092000000002</v>
      </c>
      <c r="C95" s="95">
        <v>4.2240000000000002</v>
      </c>
      <c r="D95" s="95">
        <v>39.586300000000001</v>
      </c>
      <c r="E95" s="95">
        <v>0</v>
      </c>
      <c r="F95" s="95">
        <v>0</v>
      </c>
      <c r="G95" s="95">
        <v>238837.01990000001</v>
      </c>
      <c r="H95" s="95">
        <v>1815.3623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4427.7772999999997</v>
      </c>
      <c r="C96" s="95">
        <v>3.8039000000000001</v>
      </c>
      <c r="D96" s="95">
        <v>38.665100000000002</v>
      </c>
      <c r="E96" s="95">
        <v>0</v>
      </c>
      <c r="F96" s="95">
        <v>0</v>
      </c>
      <c r="G96" s="95">
        <v>233290.0986</v>
      </c>
      <c r="H96" s="95">
        <v>1650.4267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4169.2659999999996</v>
      </c>
      <c r="C97" s="95">
        <v>3.5747</v>
      </c>
      <c r="D97" s="95">
        <v>37.680500000000002</v>
      </c>
      <c r="E97" s="95">
        <v>0</v>
      </c>
      <c r="F97" s="95">
        <v>0</v>
      </c>
      <c r="G97" s="95">
        <v>227354.492</v>
      </c>
      <c r="H97" s="95">
        <v>1557.9518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4534.7199000000001</v>
      </c>
      <c r="C98" s="95">
        <v>3.8883999999999999</v>
      </c>
      <c r="D98" s="95">
        <v>40.917200000000001</v>
      </c>
      <c r="E98" s="95">
        <v>0</v>
      </c>
      <c r="F98" s="95">
        <v>0</v>
      </c>
      <c r="G98" s="95">
        <v>246883.4976</v>
      </c>
      <c r="H98" s="95">
        <v>1694.3109999999999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4254.2147000000004</v>
      </c>
      <c r="C99" s="95">
        <v>3.6467999999999998</v>
      </c>
      <c r="D99" s="95">
        <v>38.5777</v>
      </c>
      <c r="E99" s="95">
        <v>0</v>
      </c>
      <c r="F99" s="95">
        <v>0</v>
      </c>
      <c r="G99" s="95">
        <v>232768.3787</v>
      </c>
      <c r="H99" s="95">
        <v>1590.09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4683.8748999999998</v>
      </c>
      <c r="C100" s="95">
        <v>4.0265000000000004</v>
      </c>
      <c r="D100" s="95">
        <v>40.4253</v>
      </c>
      <c r="E100" s="95">
        <v>0</v>
      </c>
      <c r="F100" s="95">
        <v>0</v>
      </c>
      <c r="G100" s="95">
        <v>243908.85200000001</v>
      </c>
      <c r="H100" s="95">
        <v>1744.4329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5691.4578000000001</v>
      </c>
      <c r="C101" s="95">
        <v>4.9402999999999997</v>
      </c>
      <c r="D101" s="95">
        <v>40.610100000000003</v>
      </c>
      <c r="E101" s="95">
        <v>0</v>
      </c>
      <c r="F101" s="95">
        <v>0</v>
      </c>
      <c r="G101" s="95">
        <v>244993.23130000001</v>
      </c>
      <c r="H101" s="95">
        <v>2093.7228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8211.8844000000008</v>
      </c>
      <c r="C102" s="95">
        <v>7.2228000000000003</v>
      </c>
      <c r="D102" s="95">
        <v>41.6462</v>
      </c>
      <c r="E102" s="95">
        <v>0</v>
      </c>
      <c r="F102" s="95">
        <v>0</v>
      </c>
      <c r="G102" s="95">
        <v>251170.05230000001</v>
      </c>
      <c r="H102" s="95">
        <v>2969.2078000000001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68133.280100000004</v>
      </c>
      <c r="C104" s="95">
        <v>59.183799999999998</v>
      </c>
      <c r="D104" s="95">
        <v>478.48700000000002</v>
      </c>
      <c r="E104" s="95">
        <v>0</v>
      </c>
      <c r="F104" s="95">
        <v>2.0000000000000001E-4</v>
      </c>
      <c r="G104" s="96">
        <v>2886590</v>
      </c>
      <c r="H104" s="95">
        <v>25040.887900000002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4169.2659999999996</v>
      </c>
      <c r="C105" s="95">
        <v>3.5747</v>
      </c>
      <c r="D105" s="95">
        <v>37.290199999999999</v>
      </c>
      <c r="E105" s="95">
        <v>0</v>
      </c>
      <c r="F105" s="95">
        <v>0</v>
      </c>
      <c r="G105" s="95">
        <v>224946.8205</v>
      </c>
      <c r="H105" s="95">
        <v>1557.9518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9071.6057000000001</v>
      </c>
      <c r="C106" s="95">
        <v>7.9985999999999997</v>
      </c>
      <c r="D106" s="95">
        <v>42.566200000000002</v>
      </c>
      <c r="E106" s="95">
        <v>0</v>
      </c>
      <c r="F106" s="95">
        <v>0</v>
      </c>
      <c r="G106" s="95">
        <v>256764.28839999999</v>
      </c>
      <c r="H106" s="95">
        <v>3269.3710999999998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52553700000</v>
      </c>
      <c r="C109" s="95">
        <v>49251.707999999999</v>
      </c>
      <c r="D109" s="95" t="s">
        <v>464</v>
      </c>
      <c r="E109" s="95">
        <v>28855.206999999999</v>
      </c>
      <c r="F109" s="95">
        <v>9104.3970000000008</v>
      </c>
      <c r="G109" s="95">
        <v>3943.1039999999998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46122500000</v>
      </c>
      <c r="C110" s="95">
        <v>42762.584000000003</v>
      </c>
      <c r="D110" s="95" t="s">
        <v>471</v>
      </c>
      <c r="E110" s="95">
        <v>28855.206999999999</v>
      </c>
      <c r="F110" s="95">
        <v>9104.3970000000008</v>
      </c>
      <c r="G110" s="95">
        <v>3943.1039999999998</v>
      </c>
      <c r="H110" s="95">
        <v>0</v>
      </c>
      <c r="I110" s="95">
        <v>859.87599999999998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52646300000</v>
      </c>
      <c r="C111" s="95">
        <v>41902.707999999999</v>
      </c>
      <c r="D111" s="95" t="s">
        <v>526</v>
      </c>
      <c r="E111" s="95">
        <v>28855.206999999999</v>
      </c>
      <c r="F111" s="95">
        <v>9104.3970000000008</v>
      </c>
      <c r="G111" s="95">
        <v>3943.1039999999998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47028200000</v>
      </c>
      <c r="C112" s="95">
        <v>42975.908000000003</v>
      </c>
      <c r="D112" s="95" t="s">
        <v>472</v>
      </c>
      <c r="E112" s="95">
        <v>28855.206999999999</v>
      </c>
      <c r="F112" s="95">
        <v>9104.3970000000008</v>
      </c>
      <c r="G112" s="95">
        <v>3943.1039999999998</v>
      </c>
      <c r="H112" s="95">
        <v>0</v>
      </c>
      <c r="I112" s="95">
        <v>1073.2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48970600000</v>
      </c>
      <c r="C113" s="95">
        <v>43352.77</v>
      </c>
      <c r="D113" s="95" t="s">
        <v>503</v>
      </c>
      <c r="E113" s="95">
        <v>28855.206999999999</v>
      </c>
      <c r="F113" s="95">
        <v>9104.3970000000008</v>
      </c>
      <c r="G113" s="95">
        <v>3943.1039999999998</v>
      </c>
      <c r="H113" s="95">
        <v>0</v>
      </c>
      <c r="I113" s="95">
        <v>1450.0619999999999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47833200000</v>
      </c>
      <c r="C114" s="95">
        <v>43473.726999999999</v>
      </c>
      <c r="D114" s="95" t="s">
        <v>473</v>
      </c>
      <c r="E114" s="95">
        <v>28855.206999999999</v>
      </c>
      <c r="F114" s="95">
        <v>9104.3970000000008</v>
      </c>
      <c r="G114" s="95">
        <v>3943.1039999999998</v>
      </c>
      <c r="H114" s="95">
        <v>0</v>
      </c>
      <c r="I114" s="95">
        <v>1571.019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46616200000</v>
      </c>
      <c r="C115" s="95">
        <v>52722.447</v>
      </c>
      <c r="D115" s="95" t="s">
        <v>577</v>
      </c>
      <c r="E115" s="95">
        <v>28855.206999999999</v>
      </c>
      <c r="F115" s="95">
        <v>9104.3970000000008</v>
      </c>
      <c r="G115" s="95">
        <v>3943.1039999999998</v>
      </c>
      <c r="H115" s="95">
        <v>0</v>
      </c>
      <c r="I115" s="95">
        <v>10819.737999999999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50620400000</v>
      </c>
      <c r="C116" s="95">
        <v>44052.127</v>
      </c>
      <c r="D116" s="95" t="s">
        <v>578</v>
      </c>
      <c r="E116" s="95">
        <v>28855.206999999999</v>
      </c>
      <c r="F116" s="95">
        <v>9104.3970000000008</v>
      </c>
      <c r="G116" s="95">
        <v>3943.1039999999998</v>
      </c>
      <c r="H116" s="95">
        <v>0</v>
      </c>
      <c r="I116" s="95">
        <v>2149.4189999999999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47726300000</v>
      </c>
      <c r="C117" s="95">
        <v>59255.591999999997</v>
      </c>
      <c r="D117" s="95" t="s">
        <v>504</v>
      </c>
      <c r="E117" s="95">
        <v>28855.206999999999</v>
      </c>
      <c r="F117" s="95">
        <v>9104.3970000000008</v>
      </c>
      <c r="G117" s="95">
        <v>3943.1039999999998</v>
      </c>
      <c r="H117" s="95">
        <v>0</v>
      </c>
      <c r="I117" s="95">
        <v>17352.883999999998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50010500000</v>
      </c>
      <c r="C118" s="95">
        <v>43371.796999999999</v>
      </c>
      <c r="D118" s="95" t="s">
        <v>579</v>
      </c>
      <c r="E118" s="95">
        <v>28855.206999999999</v>
      </c>
      <c r="F118" s="95">
        <v>9104.3970000000008</v>
      </c>
      <c r="G118" s="95">
        <v>3943.1039999999998</v>
      </c>
      <c r="H118" s="95">
        <v>0</v>
      </c>
      <c r="I118" s="95">
        <v>1469.0889999999999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50232800000</v>
      </c>
      <c r="C119" s="95">
        <v>49251.707999999999</v>
      </c>
      <c r="D119" s="95" t="s">
        <v>475</v>
      </c>
      <c r="E119" s="95">
        <v>28855.206999999999</v>
      </c>
      <c r="F119" s="95">
        <v>9104.3970000000008</v>
      </c>
      <c r="G119" s="95">
        <v>3943.1039999999998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51499300000</v>
      </c>
      <c r="C120" s="95">
        <v>49251.707999999999</v>
      </c>
      <c r="D120" s="95" t="s">
        <v>527</v>
      </c>
      <c r="E120" s="95">
        <v>28855.206999999999</v>
      </c>
      <c r="F120" s="95">
        <v>9104.3970000000008</v>
      </c>
      <c r="G120" s="95">
        <v>3943.1039999999998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591860000000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46122500000</v>
      </c>
      <c r="C123" s="95">
        <v>41902.707999999999</v>
      </c>
      <c r="D123" s="95"/>
      <c r="E123" s="95">
        <v>28855.206999999999</v>
      </c>
      <c r="F123" s="95">
        <v>9104.3970000000008</v>
      </c>
      <c r="G123" s="95">
        <v>3943.1039999999998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52646300000</v>
      </c>
      <c r="C124" s="95">
        <v>59255.591999999997</v>
      </c>
      <c r="D124" s="95"/>
      <c r="E124" s="95">
        <v>28855.206999999999</v>
      </c>
      <c r="F124" s="95">
        <v>9104.3970000000008</v>
      </c>
      <c r="G124" s="95">
        <v>3943.1039999999998</v>
      </c>
      <c r="H124" s="95">
        <v>0</v>
      </c>
      <c r="I124" s="95">
        <v>17352.883999999998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25022.91</v>
      </c>
      <c r="C127" s="95">
        <v>2812.33</v>
      </c>
      <c r="D127" s="95">
        <v>0</v>
      </c>
      <c r="E127" s="95">
        <v>27835.24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5.18</v>
      </c>
      <c r="C128" s="95">
        <v>0.57999999999999996</v>
      </c>
      <c r="D128" s="95">
        <v>0</v>
      </c>
      <c r="E128" s="95">
        <v>5.76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5.18</v>
      </c>
      <c r="C129" s="95">
        <v>0.57999999999999996</v>
      </c>
      <c r="D129" s="95">
        <v>0</v>
      </c>
      <c r="E129" s="95">
        <v>5.76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1752.3</v>
      </c>
      <c r="C2" s="95">
        <v>362.41</v>
      </c>
      <c r="D2" s="95">
        <v>362.41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1752.3</v>
      </c>
      <c r="C3" s="95">
        <v>362.41</v>
      </c>
      <c r="D3" s="95">
        <v>362.41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3798.35</v>
      </c>
      <c r="C4" s="95">
        <v>785.57</v>
      </c>
      <c r="D4" s="95">
        <v>785.57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3798.35</v>
      </c>
      <c r="C5" s="95">
        <v>785.57</v>
      </c>
      <c r="D5" s="95">
        <v>785.57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993.51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38.85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115.43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181.27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758.79</v>
      </c>
      <c r="C28" s="95">
        <v>993.51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1.2529999999999999</v>
      </c>
      <c r="E39" s="95">
        <v>1.5429999999999999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1.2529999999999999</v>
      </c>
      <c r="E40" s="95">
        <v>1.5429999999999999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1.2529999999999999</v>
      </c>
      <c r="E41" s="95">
        <v>1.5429999999999999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0.48899999999999999</v>
      </c>
      <c r="E43" s="95">
        <v>0.53900000000000003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1.2529999999999999</v>
      </c>
      <c r="E44" s="95">
        <v>1.5429999999999999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1.2529999999999999</v>
      </c>
      <c r="E45" s="95">
        <v>1.5429999999999999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1.2529999999999999</v>
      </c>
      <c r="E46" s="95">
        <v>1.5429999999999999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1.2529999999999999</v>
      </c>
      <c r="E48" s="95">
        <v>1.5429999999999999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1.2529999999999999</v>
      </c>
      <c r="E49" s="95">
        <v>1.5429999999999999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0.48899999999999999</v>
      </c>
      <c r="E51" s="95">
        <v>0.53900000000000003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1.2529999999999999</v>
      </c>
      <c r="E52" s="95">
        <v>1.5429999999999999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1.2529999999999999</v>
      </c>
      <c r="E53" s="95">
        <v>1.5429999999999999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1.2529999999999999</v>
      </c>
      <c r="E54" s="95">
        <v>1.5429999999999999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1.2529999999999999</v>
      </c>
      <c r="E55" s="95">
        <v>1.5429999999999999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30827.95</v>
      </c>
      <c r="D71" s="95">
        <v>21997.05</v>
      </c>
      <c r="E71" s="95">
        <v>8830.9</v>
      </c>
      <c r="F71" s="95">
        <v>0.71</v>
      </c>
      <c r="G71" s="95">
        <v>3.38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146948.37</v>
      </c>
      <c r="D72" s="95">
        <v>99349.33</v>
      </c>
      <c r="E72" s="95">
        <v>47599.040000000001</v>
      </c>
      <c r="F72" s="95">
        <v>0.68</v>
      </c>
      <c r="G72" s="95">
        <v>3.31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115523.34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34669.83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184991.88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2.44</v>
      </c>
      <c r="F80" s="95">
        <v>226.52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1.43</v>
      </c>
      <c r="F81" s="95">
        <v>1630.4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5.92</v>
      </c>
      <c r="F82" s="95">
        <v>11101.38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26833.798999999999</v>
      </c>
      <c r="C91" s="95">
        <v>36.830599999999997</v>
      </c>
      <c r="D91" s="95">
        <v>68.986400000000003</v>
      </c>
      <c r="E91" s="95">
        <v>0</v>
      </c>
      <c r="F91" s="95">
        <v>2.9999999999999997E-4</v>
      </c>
      <c r="G91" s="95">
        <v>4285.6971999999996</v>
      </c>
      <c r="H91" s="95">
        <v>10427.772800000001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20964.758399999999</v>
      </c>
      <c r="C92" s="95">
        <v>30.014099999999999</v>
      </c>
      <c r="D92" s="95">
        <v>60.7393</v>
      </c>
      <c r="E92" s="95">
        <v>0</v>
      </c>
      <c r="F92" s="95">
        <v>2.9999999999999997E-4</v>
      </c>
      <c r="G92" s="95">
        <v>3774.2066</v>
      </c>
      <c r="H92" s="95">
        <v>8260.3233999999993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16514.412899999999</v>
      </c>
      <c r="C93" s="95">
        <v>26.815899999999999</v>
      </c>
      <c r="D93" s="95">
        <v>65.366</v>
      </c>
      <c r="E93" s="95">
        <v>0</v>
      </c>
      <c r="F93" s="95">
        <v>2.9999999999999997E-4</v>
      </c>
      <c r="G93" s="95">
        <v>4063.6363000000001</v>
      </c>
      <c r="H93" s="95">
        <v>6796.9787999999999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11593.449199999999</v>
      </c>
      <c r="C94" s="95">
        <v>20.869599999999998</v>
      </c>
      <c r="D94" s="95">
        <v>57.176299999999998</v>
      </c>
      <c r="E94" s="95">
        <v>0</v>
      </c>
      <c r="F94" s="95">
        <v>2.0000000000000001E-4</v>
      </c>
      <c r="G94" s="95">
        <v>3555.4203000000002</v>
      </c>
      <c r="H94" s="95">
        <v>4958.5465000000004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10145.590399999999</v>
      </c>
      <c r="C95" s="95">
        <v>19.8888</v>
      </c>
      <c r="D95" s="95">
        <v>59.010899999999999</v>
      </c>
      <c r="E95" s="95">
        <v>0</v>
      </c>
      <c r="F95" s="95">
        <v>2.0000000000000001E-4</v>
      </c>
      <c r="G95" s="95">
        <v>3670.0839999999998</v>
      </c>
      <c r="H95" s="95">
        <v>4487.9215000000004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11096.333699999999</v>
      </c>
      <c r="C96" s="95">
        <v>22.177499999999998</v>
      </c>
      <c r="D96" s="95">
        <v>66.887100000000004</v>
      </c>
      <c r="E96" s="95">
        <v>0</v>
      </c>
      <c r="F96" s="95">
        <v>2.9999999999999997E-4</v>
      </c>
      <c r="G96" s="95">
        <v>4160.058</v>
      </c>
      <c r="H96" s="95">
        <v>4947.3386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11395.9845</v>
      </c>
      <c r="C97" s="95">
        <v>22.783899999999999</v>
      </c>
      <c r="D97" s="95">
        <v>68.734999999999999</v>
      </c>
      <c r="E97" s="95">
        <v>0</v>
      </c>
      <c r="F97" s="95">
        <v>2.9999999999999997E-4</v>
      </c>
      <c r="G97" s="95">
        <v>4274.9911000000002</v>
      </c>
      <c r="H97" s="95">
        <v>5081.6287000000002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12303.275299999999</v>
      </c>
      <c r="C98" s="95">
        <v>24.594899999999999</v>
      </c>
      <c r="D98" s="95">
        <v>74.191199999999995</v>
      </c>
      <c r="E98" s="95">
        <v>0</v>
      </c>
      <c r="F98" s="95">
        <v>2.9999999999999997E-4</v>
      </c>
      <c r="G98" s="95">
        <v>4614.3379000000004</v>
      </c>
      <c r="H98" s="95">
        <v>5485.9345999999996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9896.4917999999998</v>
      </c>
      <c r="C99" s="95">
        <v>19.735199999999999</v>
      </c>
      <c r="D99" s="95">
        <v>59.410499999999999</v>
      </c>
      <c r="E99" s="95">
        <v>0</v>
      </c>
      <c r="F99" s="95">
        <v>2.0000000000000001E-4</v>
      </c>
      <c r="G99" s="95">
        <v>3695.0381000000002</v>
      </c>
      <c r="H99" s="95">
        <v>4408.3427000000001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11681.482099999999</v>
      </c>
      <c r="C100" s="95">
        <v>21.581399999999999</v>
      </c>
      <c r="D100" s="95">
        <v>60.665700000000001</v>
      </c>
      <c r="E100" s="95">
        <v>0</v>
      </c>
      <c r="F100" s="95">
        <v>2.0000000000000001E-4</v>
      </c>
      <c r="G100" s="95">
        <v>3772.6021999999998</v>
      </c>
      <c r="H100" s="95">
        <v>5046.7933000000003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14716.110199999999</v>
      </c>
      <c r="C101" s="95">
        <v>24.594200000000001</v>
      </c>
      <c r="D101" s="95">
        <v>62.104199999999999</v>
      </c>
      <c r="E101" s="95">
        <v>0</v>
      </c>
      <c r="F101" s="95">
        <v>2.9999999999999997E-4</v>
      </c>
      <c r="G101" s="95">
        <v>3861.1689999999999</v>
      </c>
      <c r="H101" s="95">
        <v>6120.6923999999999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22173.1715</v>
      </c>
      <c r="C102" s="95">
        <v>32.137099999999997</v>
      </c>
      <c r="D102" s="95">
        <v>66.409800000000004</v>
      </c>
      <c r="E102" s="95">
        <v>0</v>
      </c>
      <c r="F102" s="95">
        <v>2.9999999999999997E-4</v>
      </c>
      <c r="G102" s="95">
        <v>4126.8032000000003</v>
      </c>
      <c r="H102" s="95">
        <v>8772.3778999999995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179314.8591</v>
      </c>
      <c r="C104" s="95">
        <v>302.02330000000001</v>
      </c>
      <c r="D104" s="95">
        <v>769.68240000000003</v>
      </c>
      <c r="E104" s="95">
        <v>0</v>
      </c>
      <c r="F104" s="95">
        <v>3.2000000000000002E-3</v>
      </c>
      <c r="G104" s="95">
        <v>47854.043899999997</v>
      </c>
      <c r="H104" s="95">
        <v>74794.651100000003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9896.4917999999998</v>
      </c>
      <c r="C105" s="95">
        <v>19.735199999999999</v>
      </c>
      <c r="D105" s="95">
        <v>57.176299999999998</v>
      </c>
      <c r="E105" s="95">
        <v>0</v>
      </c>
      <c r="F105" s="95">
        <v>2.0000000000000001E-4</v>
      </c>
      <c r="G105" s="95">
        <v>3555.4203000000002</v>
      </c>
      <c r="H105" s="95">
        <v>4408.3427000000001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26833.798999999999</v>
      </c>
      <c r="C106" s="95">
        <v>36.830599999999997</v>
      </c>
      <c r="D106" s="95">
        <v>74.191199999999995</v>
      </c>
      <c r="E106" s="95">
        <v>0</v>
      </c>
      <c r="F106" s="95">
        <v>2.9999999999999997E-4</v>
      </c>
      <c r="G106" s="95">
        <v>4614.3379000000004</v>
      </c>
      <c r="H106" s="95">
        <v>10427.772800000001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67955700000</v>
      </c>
      <c r="C109" s="95">
        <v>58114.788</v>
      </c>
      <c r="D109" s="95" t="s">
        <v>528</v>
      </c>
      <c r="E109" s="95">
        <v>28855.206999999999</v>
      </c>
      <c r="F109" s="95">
        <v>9104.3970000000008</v>
      </c>
      <c r="G109" s="95">
        <v>12806.183000000001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59845300000</v>
      </c>
      <c r="C110" s="95">
        <v>50917.906999999999</v>
      </c>
      <c r="D110" s="95" t="s">
        <v>580</v>
      </c>
      <c r="E110" s="95">
        <v>28855.206999999999</v>
      </c>
      <c r="F110" s="95">
        <v>9104.3970000000008</v>
      </c>
      <c r="G110" s="95">
        <v>12958.302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64434700000</v>
      </c>
      <c r="C111" s="95">
        <v>52702.434000000001</v>
      </c>
      <c r="D111" s="95" t="s">
        <v>505</v>
      </c>
      <c r="E111" s="95">
        <v>28855.206999999999</v>
      </c>
      <c r="F111" s="95">
        <v>9104.3970000000008</v>
      </c>
      <c r="G111" s="95">
        <v>12806.183000000001</v>
      </c>
      <c r="H111" s="95">
        <v>0</v>
      </c>
      <c r="I111" s="95">
        <v>1936.646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56376200000</v>
      </c>
      <c r="C112" s="95">
        <v>52886.578999999998</v>
      </c>
      <c r="D112" s="95" t="s">
        <v>581</v>
      </c>
      <c r="E112" s="95">
        <v>28855.206999999999</v>
      </c>
      <c r="F112" s="95">
        <v>9104.3970000000008</v>
      </c>
      <c r="G112" s="95">
        <v>12806.183000000001</v>
      </c>
      <c r="H112" s="95">
        <v>0</v>
      </c>
      <c r="I112" s="95">
        <v>2120.7910000000002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58194300000</v>
      </c>
      <c r="C113" s="95">
        <v>61974.788999999997</v>
      </c>
      <c r="D113" s="95" t="s">
        <v>582</v>
      </c>
      <c r="E113" s="95">
        <v>28855.206999999999</v>
      </c>
      <c r="F113" s="95">
        <v>9104.3970000000008</v>
      </c>
      <c r="G113" s="95">
        <v>12806.183000000001</v>
      </c>
      <c r="H113" s="95">
        <v>0</v>
      </c>
      <c r="I113" s="95">
        <v>11209.001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65963600000</v>
      </c>
      <c r="C114" s="95">
        <v>88864.561000000002</v>
      </c>
      <c r="D114" s="95" t="s">
        <v>583</v>
      </c>
      <c r="E114" s="95">
        <v>28855.206999999999</v>
      </c>
      <c r="F114" s="95">
        <v>9104.3970000000008</v>
      </c>
      <c r="G114" s="95">
        <v>12806.183000000001</v>
      </c>
      <c r="H114" s="95">
        <v>0</v>
      </c>
      <c r="I114" s="95">
        <v>38098.773000000001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67786000000</v>
      </c>
      <c r="C115" s="95">
        <v>94863.387000000002</v>
      </c>
      <c r="D115" s="95" t="s">
        <v>506</v>
      </c>
      <c r="E115" s="95">
        <v>28855.206999999999</v>
      </c>
      <c r="F115" s="95">
        <v>9104.3970000000008</v>
      </c>
      <c r="G115" s="95">
        <v>12806.183000000001</v>
      </c>
      <c r="H115" s="95">
        <v>0</v>
      </c>
      <c r="I115" s="95">
        <v>44097.599000000002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73166800000</v>
      </c>
      <c r="C116" s="95">
        <v>92431.133000000002</v>
      </c>
      <c r="D116" s="95" t="s">
        <v>584</v>
      </c>
      <c r="E116" s="95">
        <v>28855.206999999999</v>
      </c>
      <c r="F116" s="95">
        <v>9104.3970000000008</v>
      </c>
      <c r="G116" s="95">
        <v>12806.183000000001</v>
      </c>
      <c r="H116" s="95">
        <v>0</v>
      </c>
      <c r="I116" s="95">
        <v>41665.345000000001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58590000000</v>
      </c>
      <c r="C117" s="95">
        <v>76172.285999999993</v>
      </c>
      <c r="D117" s="95" t="s">
        <v>507</v>
      </c>
      <c r="E117" s="95">
        <v>28855.206999999999</v>
      </c>
      <c r="F117" s="95">
        <v>9104.3970000000008</v>
      </c>
      <c r="G117" s="95">
        <v>12806.183000000001</v>
      </c>
      <c r="H117" s="95">
        <v>0</v>
      </c>
      <c r="I117" s="95">
        <v>25406.498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59819900000</v>
      </c>
      <c r="C118" s="95">
        <v>59213.006999999998</v>
      </c>
      <c r="D118" s="95" t="s">
        <v>476</v>
      </c>
      <c r="E118" s="95">
        <v>28855.206999999999</v>
      </c>
      <c r="F118" s="95">
        <v>9104.3970000000008</v>
      </c>
      <c r="G118" s="95">
        <v>12806.183000000001</v>
      </c>
      <c r="H118" s="95">
        <v>0</v>
      </c>
      <c r="I118" s="95">
        <v>8447.2189999999991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61224300000</v>
      </c>
      <c r="C119" s="95">
        <v>58114.788</v>
      </c>
      <c r="D119" s="95" t="s">
        <v>477</v>
      </c>
      <c r="E119" s="95">
        <v>28855.206999999999</v>
      </c>
      <c r="F119" s="95">
        <v>9104.3970000000008</v>
      </c>
      <c r="G119" s="95">
        <v>12806.183000000001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65436300000</v>
      </c>
      <c r="C120" s="95">
        <v>58114.788</v>
      </c>
      <c r="D120" s="95" t="s">
        <v>530</v>
      </c>
      <c r="E120" s="95">
        <v>28855.206999999999</v>
      </c>
      <c r="F120" s="95">
        <v>9104.3970000000008</v>
      </c>
      <c r="G120" s="95">
        <v>12806.183000000001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758793000000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56376200000</v>
      </c>
      <c r="C123" s="95">
        <v>50917.906999999999</v>
      </c>
      <c r="D123" s="95"/>
      <c r="E123" s="95">
        <v>28855.206999999999</v>
      </c>
      <c r="F123" s="95">
        <v>9104.3970000000008</v>
      </c>
      <c r="G123" s="95">
        <v>12806.183000000001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73166800000</v>
      </c>
      <c r="C124" s="95">
        <v>94863.387000000002</v>
      </c>
      <c r="D124" s="95"/>
      <c r="E124" s="95">
        <v>28855.206999999999</v>
      </c>
      <c r="F124" s="95">
        <v>9104.3970000000008</v>
      </c>
      <c r="G124" s="95">
        <v>12958.302</v>
      </c>
      <c r="H124" s="95">
        <v>0</v>
      </c>
      <c r="I124" s="95">
        <v>44097.599000000002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17352.759999999998</v>
      </c>
      <c r="C127" s="95">
        <v>9580.86</v>
      </c>
      <c r="D127" s="95">
        <v>0</v>
      </c>
      <c r="E127" s="95">
        <v>26933.62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3.59</v>
      </c>
      <c r="C128" s="95">
        <v>1.98</v>
      </c>
      <c r="D128" s="95">
        <v>0</v>
      </c>
      <c r="E128" s="95">
        <v>5.57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3.59</v>
      </c>
      <c r="C129" s="95">
        <v>1.98</v>
      </c>
      <c r="D129" s="95">
        <v>0</v>
      </c>
      <c r="E129" s="95">
        <v>5.57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1461.64</v>
      </c>
      <c r="C2" s="95">
        <v>302.3</v>
      </c>
      <c r="D2" s="95">
        <v>302.3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1461.64</v>
      </c>
      <c r="C3" s="95">
        <v>302.3</v>
      </c>
      <c r="D3" s="95">
        <v>302.3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3265.44</v>
      </c>
      <c r="C4" s="95">
        <v>675.36</v>
      </c>
      <c r="D4" s="95">
        <v>675.36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3265.44</v>
      </c>
      <c r="C5" s="95">
        <v>675.36</v>
      </c>
      <c r="D5" s="95">
        <v>675.36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711.71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30.85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115.48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180.35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749.93</v>
      </c>
      <c r="C28" s="95">
        <v>711.71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1.306</v>
      </c>
      <c r="E39" s="95">
        <v>1.6240000000000001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1.306</v>
      </c>
      <c r="E40" s="95">
        <v>1.6240000000000001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1.306</v>
      </c>
      <c r="E41" s="95">
        <v>1.6240000000000001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0.50600000000000001</v>
      </c>
      <c r="E43" s="95">
        <v>0.56000000000000005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1.306</v>
      </c>
      <c r="E44" s="95">
        <v>1.6240000000000001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1.306</v>
      </c>
      <c r="E45" s="95">
        <v>1.6240000000000001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1.306</v>
      </c>
      <c r="E46" s="95">
        <v>1.6240000000000001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1.306</v>
      </c>
      <c r="E48" s="95">
        <v>1.6240000000000001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1.306</v>
      </c>
      <c r="E49" s="95">
        <v>1.6240000000000001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0.50600000000000001</v>
      </c>
      <c r="E51" s="95">
        <v>0.56000000000000005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1.306</v>
      </c>
      <c r="E52" s="95">
        <v>1.6240000000000001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1.306</v>
      </c>
      <c r="E53" s="95">
        <v>1.6240000000000001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1.306</v>
      </c>
      <c r="E54" s="95">
        <v>1.6240000000000001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1.306</v>
      </c>
      <c r="E55" s="95">
        <v>1.6240000000000001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24954.34</v>
      </c>
      <c r="D71" s="95">
        <v>19929.91</v>
      </c>
      <c r="E71" s="95">
        <v>5024.42</v>
      </c>
      <c r="F71" s="95">
        <v>0.8</v>
      </c>
      <c r="G71" s="95">
        <v>3.6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124172.08</v>
      </c>
      <c r="D72" s="95">
        <v>89266.9</v>
      </c>
      <c r="E72" s="95">
        <v>34905.18</v>
      </c>
      <c r="F72" s="95">
        <v>0.72</v>
      </c>
      <c r="G72" s="95">
        <v>3.49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69319.649999999994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30012.9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151222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1.7</v>
      </c>
      <c r="F80" s="95">
        <v>157.58000000000001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1.51</v>
      </c>
      <c r="F81" s="95">
        <v>1717.33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5.87</v>
      </c>
      <c r="F82" s="95">
        <v>11019.43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26417.927599999999</v>
      </c>
      <c r="C91" s="95">
        <v>38.838000000000001</v>
      </c>
      <c r="D91" s="95">
        <v>80.533299999999997</v>
      </c>
      <c r="E91" s="95">
        <v>0</v>
      </c>
      <c r="F91" s="95">
        <v>2.9999999999999997E-4</v>
      </c>
      <c r="G91" s="95">
        <v>83694.798800000004</v>
      </c>
      <c r="H91" s="95">
        <v>10600.725700000001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21338.553400000001</v>
      </c>
      <c r="C92" s="95">
        <v>32.361199999999997</v>
      </c>
      <c r="D92" s="95">
        <v>70.410600000000002</v>
      </c>
      <c r="E92" s="95">
        <v>0</v>
      </c>
      <c r="F92" s="95">
        <v>2.9999999999999997E-4</v>
      </c>
      <c r="G92" s="95">
        <v>73184.135899999994</v>
      </c>
      <c r="H92" s="95">
        <v>8659.6885000000002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21801.2258</v>
      </c>
      <c r="C93" s="95">
        <v>34.235799999999998</v>
      </c>
      <c r="D93" s="95">
        <v>78.285700000000006</v>
      </c>
      <c r="E93" s="95">
        <v>0</v>
      </c>
      <c r="F93" s="95">
        <v>2.9999999999999997E-4</v>
      </c>
      <c r="G93" s="95">
        <v>81379.714900000006</v>
      </c>
      <c r="H93" s="95">
        <v>8962.5022000000008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16370.3035</v>
      </c>
      <c r="C94" s="95">
        <v>27.4557</v>
      </c>
      <c r="D94" s="95">
        <v>68.247100000000003</v>
      </c>
      <c r="E94" s="95">
        <v>0</v>
      </c>
      <c r="F94" s="95">
        <v>2.9999999999999997E-4</v>
      </c>
      <c r="G94" s="95">
        <v>70958.479000000007</v>
      </c>
      <c r="H94" s="95">
        <v>6901.3449000000001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16007.852999999999</v>
      </c>
      <c r="C95" s="95">
        <v>27.913499999999999</v>
      </c>
      <c r="D95" s="95">
        <v>72.504400000000004</v>
      </c>
      <c r="E95" s="95">
        <v>0</v>
      </c>
      <c r="F95" s="95">
        <v>2.9999999999999997E-4</v>
      </c>
      <c r="G95" s="95">
        <v>75392.276700000002</v>
      </c>
      <c r="H95" s="95">
        <v>6853.0814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16944.469099999998</v>
      </c>
      <c r="C96" s="95">
        <v>29.721499999999999</v>
      </c>
      <c r="D96" s="95">
        <v>77.692499999999995</v>
      </c>
      <c r="E96" s="95">
        <v>0</v>
      </c>
      <c r="F96" s="95">
        <v>2.9999999999999997E-4</v>
      </c>
      <c r="G96" s="95">
        <v>80788.196899999995</v>
      </c>
      <c r="H96" s="95">
        <v>7271.1967000000004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17811.938099999999</v>
      </c>
      <c r="C97" s="95">
        <v>31.2515</v>
      </c>
      <c r="D97" s="95">
        <v>81.715400000000002</v>
      </c>
      <c r="E97" s="95">
        <v>0</v>
      </c>
      <c r="F97" s="95">
        <v>2.9999999999999997E-4</v>
      </c>
      <c r="G97" s="95">
        <v>84971.410499999998</v>
      </c>
      <c r="H97" s="95">
        <v>7644.2673999999997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17999.6355</v>
      </c>
      <c r="C98" s="95">
        <v>31.578600000000002</v>
      </c>
      <c r="D98" s="95">
        <v>82.564400000000006</v>
      </c>
      <c r="E98" s="95">
        <v>0</v>
      </c>
      <c r="F98" s="95">
        <v>2.9999999999999997E-4</v>
      </c>
      <c r="G98" s="95">
        <v>85854.232799999998</v>
      </c>
      <c r="H98" s="95">
        <v>7724.6014999999998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15403.036599999999</v>
      </c>
      <c r="C99" s="95">
        <v>27.008800000000001</v>
      </c>
      <c r="D99" s="95">
        <v>70.576499999999996</v>
      </c>
      <c r="E99" s="95">
        <v>0</v>
      </c>
      <c r="F99" s="95">
        <v>2.9999999999999997E-4</v>
      </c>
      <c r="G99" s="95">
        <v>73388.595100000006</v>
      </c>
      <c r="H99" s="95">
        <v>6608.8622999999998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17056.032200000001</v>
      </c>
      <c r="C100" s="95">
        <v>28.787400000000002</v>
      </c>
      <c r="D100" s="95">
        <v>72.089200000000005</v>
      </c>
      <c r="E100" s="95">
        <v>0</v>
      </c>
      <c r="F100" s="95">
        <v>2.9999999999999997E-4</v>
      </c>
      <c r="G100" s="95">
        <v>74954.483699999997</v>
      </c>
      <c r="H100" s="95">
        <v>7208.2529999999997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21443.430199999999</v>
      </c>
      <c r="C101" s="95">
        <v>33.360599999999998</v>
      </c>
      <c r="D101" s="95">
        <v>75.3048</v>
      </c>
      <c r="E101" s="95">
        <v>0</v>
      </c>
      <c r="F101" s="95">
        <v>2.9999999999999997E-4</v>
      </c>
      <c r="G101" s="95">
        <v>78278.440700000006</v>
      </c>
      <c r="H101" s="95">
        <v>8784.6736999999994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26766.367099999999</v>
      </c>
      <c r="C102" s="95">
        <v>39.042299999999997</v>
      </c>
      <c r="D102" s="95">
        <v>79.9285</v>
      </c>
      <c r="E102" s="95">
        <v>0</v>
      </c>
      <c r="F102" s="95">
        <v>2.9999999999999997E-4</v>
      </c>
      <c r="G102" s="95">
        <v>83063.300900000002</v>
      </c>
      <c r="H102" s="95">
        <v>10710.3331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235360.7721</v>
      </c>
      <c r="C104" s="95">
        <v>381.55509999999998</v>
      </c>
      <c r="D104" s="95">
        <v>909.85260000000005</v>
      </c>
      <c r="E104" s="95">
        <v>0</v>
      </c>
      <c r="F104" s="95">
        <v>3.5999999999999999E-3</v>
      </c>
      <c r="G104" s="95">
        <v>945908.06599999999</v>
      </c>
      <c r="H104" s="95">
        <v>97929.530499999993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15403.036599999999</v>
      </c>
      <c r="C105" s="95">
        <v>27.008800000000001</v>
      </c>
      <c r="D105" s="95">
        <v>68.247100000000003</v>
      </c>
      <c r="E105" s="95">
        <v>0</v>
      </c>
      <c r="F105" s="95">
        <v>2.9999999999999997E-4</v>
      </c>
      <c r="G105" s="95">
        <v>70958.479000000007</v>
      </c>
      <c r="H105" s="95">
        <v>6608.8622999999998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26766.367099999999</v>
      </c>
      <c r="C106" s="95">
        <v>39.042299999999997</v>
      </c>
      <c r="D106" s="95">
        <v>82.564400000000006</v>
      </c>
      <c r="E106" s="95">
        <v>0</v>
      </c>
      <c r="F106" s="95">
        <v>2.9999999999999997E-4</v>
      </c>
      <c r="G106" s="95">
        <v>85854.232799999998</v>
      </c>
      <c r="H106" s="95">
        <v>10710.3331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66354200000</v>
      </c>
      <c r="C109" s="95">
        <v>50770.767</v>
      </c>
      <c r="D109" s="95" t="s">
        <v>531</v>
      </c>
      <c r="E109" s="95">
        <v>28855.206999999999</v>
      </c>
      <c r="F109" s="95">
        <v>9104.3970000000008</v>
      </c>
      <c r="G109" s="95">
        <v>12811.163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58021300000</v>
      </c>
      <c r="C110" s="95">
        <v>50966.574999999997</v>
      </c>
      <c r="D110" s="95" t="s">
        <v>532</v>
      </c>
      <c r="E110" s="95">
        <v>28855.206999999999</v>
      </c>
      <c r="F110" s="95">
        <v>9104.3970000000008</v>
      </c>
      <c r="G110" s="95">
        <v>12811.163</v>
      </c>
      <c r="H110" s="95">
        <v>0</v>
      </c>
      <c r="I110" s="95">
        <v>195.80799999999999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64518800000</v>
      </c>
      <c r="C111" s="95">
        <v>51199.413</v>
      </c>
      <c r="D111" s="95" t="s">
        <v>585</v>
      </c>
      <c r="E111" s="95">
        <v>28855.206999999999</v>
      </c>
      <c r="F111" s="95">
        <v>9104.3970000000008</v>
      </c>
      <c r="G111" s="95">
        <v>12811.163</v>
      </c>
      <c r="H111" s="95">
        <v>0</v>
      </c>
      <c r="I111" s="95">
        <v>428.64600000000002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56256700000</v>
      </c>
      <c r="C112" s="95">
        <v>56016.800000000003</v>
      </c>
      <c r="D112" s="95" t="s">
        <v>468</v>
      </c>
      <c r="E112" s="95">
        <v>28855.206999999999</v>
      </c>
      <c r="F112" s="95">
        <v>9104.3970000000008</v>
      </c>
      <c r="G112" s="95">
        <v>12811.163</v>
      </c>
      <c r="H112" s="95">
        <v>0</v>
      </c>
      <c r="I112" s="95">
        <v>5246.0330000000004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59771900000</v>
      </c>
      <c r="C113" s="95">
        <v>67694.694000000003</v>
      </c>
      <c r="D113" s="95" t="s">
        <v>469</v>
      </c>
      <c r="E113" s="95">
        <v>28855.206999999999</v>
      </c>
      <c r="F113" s="95">
        <v>9104.3970000000008</v>
      </c>
      <c r="G113" s="95">
        <v>12811.163</v>
      </c>
      <c r="H113" s="95">
        <v>0</v>
      </c>
      <c r="I113" s="95">
        <v>16923.925999999999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64049900000</v>
      </c>
      <c r="C114" s="95">
        <v>78800.760999999999</v>
      </c>
      <c r="D114" s="95" t="s">
        <v>586</v>
      </c>
      <c r="E114" s="95">
        <v>28855.206999999999</v>
      </c>
      <c r="F114" s="95">
        <v>9104.3970000000008</v>
      </c>
      <c r="G114" s="95">
        <v>12811.163</v>
      </c>
      <c r="H114" s="95">
        <v>0</v>
      </c>
      <c r="I114" s="95">
        <v>28029.992999999999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67366400000</v>
      </c>
      <c r="C115" s="95">
        <v>81030.831000000006</v>
      </c>
      <c r="D115" s="95" t="s">
        <v>508</v>
      </c>
      <c r="E115" s="95">
        <v>28855.206999999999</v>
      </c>
      <c r="F115" s="95">
        <v>9104.3970000000008</v>
      </c>
      <c r="G115" s="95">
        <v>12811.163</v>
      </c>
      <c r="H115" s="95">
        <v>0</v>
      </c>
      <c r="I115" s="95">
        <v>30260.063999999998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68066300000</v>
      </c>
      <c r="C116" s="95">
        <v>81336.062999999995</v>
      </c>
      <c r="D116" s="95" t="s">
        <v>587</v>
      </c>
      <c r="E116" s="95">
        <v>28855.206999999999</v>
      </c>
      <c r="F116" s="95">
        <v>9104.3970000000008</v>
      </c>
      <c r="G116" s="95">
        <v>12811.163</v>
      </c>
      <c r="H116" s="95">
        <v>0</v>
      </c>
      <c r="I116" s="95">
        <v>30565.294999999998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58183400000</v>
      </c>
      <c r="C117" s="95">
        <v>64791.995999999999</v>
      </c>
      <c r="D117" s="95" t="s">
        <v>470</v>
      </c>
      <c r="E117" s="95">
        <v>28855.206999999999</v>
      </c>
      <c r="F117" s="95">
        <v>9104.3970000000008</v>
      </c>
      <c r="G117" s="95">
        <v>12811.163</v>
      </c>
      <c r="H117" s="95">
        <v>0</v>
      </c>
      <c r="I117" s="95">
        <v>14021.227999999999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59424800000</v>
      </c>
      <c r="C118" s="95">
        <v>53118.196000000004</v>
      </c>
      <c r="D118" s="95" t="s">
        <v>474</v>
      </c>
      <c r="E118" s="95">
        <v>28855.206999999999</v>
      </c>
      <c r="F118" s="95">
        <v>9104.3970000000008</v>
      </c>
      <c r="G118" s="95">
        <v>12811.163</v>
      </c>
      <c r="H118" s="95">
        <v>0</v>
      </c>
      <c r="I118" s="95">
        <v>2347.4290000000001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62060100000</v>
      </c>
      <c r="C119" s="95">
        <v>58119.767</v>
      </c>
      <c r="D119" s="95" t="s">
        <v>478</v>
      </c>
      <c r="E119" s="95">
        <v>28855.206999999999</v>
      </c>
      <c r="F119" s="95">
        <v>9104.3970000000008</v>
      </c>
      <c r="G119" s="95">
        <v>12811.163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65853600000</v>
      </c>
      <c r="C120" s="95">
        <v>58119.767</v>
      </c>
      <c r="D120" s="95" t="s">
        <v>479</v>
      </c>
      <c r="E120" s="95">
        <v>28855.206999999999</v>
      </c>
      <c r="F120" s="95">
        <v>9104.3970000000008</v>
      </c>
      <c r="G120" s="95">
        <v>12811.163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749927000000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56256700000</v>
      </c>
      <c r="C123" s="95">
        <v>50770.767</v>
      </c>
      <c r="D123" s="95"/>
      <c r="E123" s="95">
        <v>28855.206999999999</v>
      </c>
      <c r="F123" s="95">
        <v>9104.3970000000008</v>
      </c>
      <c r="G123" s="95">
        <v>12811.163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68066300000</v>
      </c>
      <c r="C124" s="95">
        <v>81336.062999999995</v>
      </c>
      <c r="D124" s="95"/>
      <c r="E124" s="95">
        <v>28855.206999999999</v>
      </c>
      <c r="F124" s="95">
        <v>9104.3970000000008</v>
      </c>
      <c r="G124" s="95">
        <v>12811.163</v>
      </c>
      <c r="H124" s="95">
        <v>0</v>
      </c>
      <c r="I124" s="95">
        <v>30565.294999999998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7885.13</v>
      </c>
      <c r="C127" s="95">
        <v>4869.99</v>
      </c>
      <c r="D127" s="95">
        <v>0</v>
      </c>
      <c r="E127" s="95">
        <v>12755.13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1.63</v>
      </c>
      <c r="C128" s="95">
        <v>1.01</v>
      </c>
      <c r="D128" s="95">
        <v>0</v>
      </c>
      <c r="E128" s="95">
        <v>2.64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1.63</v>
      </c>
      <c r="C129" s="95">
        <v>1.01</v>
      </c>
      <c r="D129" s="95">
        <v>0</v>
      </c>
      <c r="E129" s="95">
        <v>2.64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1407.41</v>
      </c>
      <c r="C2" s="95">
        <v>291.08</v>
      </c>
      <c r="D2" s="95">
        <v>291.08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1407.41</v>
      </c>
      <c r="C3" s="95">
        <v>291.08</v>
      </c>
      <c r="D3" s="95">
        <v>291.08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1975.34</v>
      </c>
      <c r="C4" s="95">
        <v>408.54</v>
      </c>
      <c r="D4" s="95">
        <v>408.54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1975.34</v>
      </c>
      <c r="C5" s="95">
        <v>408.54</v>
      </c>
      <c r="D5" s="95">
        <v>408.54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732.87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1.76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115.25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134.29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674.54</v>
      </c>
      <c r="C28" s="95">
        <v>732.87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1.2270000000000001</v>
      </c>
      <c r="E39" s="95">
        <v>1.5029999999999999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1.2270000000000001</v>
      </c>
      <c r="E40" s="95">
        <v>1.5029999999999999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1.2270000000000001</v>
      </c>
      <c r="E41" s="95">
        <v>1.5029999999999999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0.48299999999999998</v>
      </c>
      <c r="E43" s="95">
        <v>0.53200000000000003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1.2270000000000001</v>
      </c>
      <c r="E44" s="95">
        <v>1.5029999999999999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1.2270000000000001</v>
      </c>
      <c r="E45" s="95">
        <v>1.5029999999999999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1.2270000000000001</v>
      </c>
      <c r="E46" s="95">
        <v>1.5029999999999999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1.2270000000000001</v>
      </c>
      <c r="E48" s="95">
        <v>1.5029999999999999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1.2270000000000001</v>
      </c>
      <c r="E49" s="95">
        <v>1.5029999999999999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0.48299999999999998</v>
      </c>
      <c r="E51" s="95">
        <v>0.53200000000000003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1.2270000000000001</v>
      </c>
      <c r="E52" s="95">
        <v>1.5029999999999999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1.2270000000000001</v>
      </c>
      <c r="E53" s="95">
        <v>1.5029999999999999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1.2270000000000001</v>
      </c>
      <c r="E54" s="95">
        <v>1.5029999999999999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1.2270000000000001</v>
      </c>
      <c r="E55" s="95">
        <v>1.5029999999999999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19007.7</v>
      </c>
      <c r="D71" s="95">
        <v>15180.6</v>
      </c>
      <c r="E71" s="95">
        <v>3827.1</v>
      </c>
      <c r="F71" s="95">
        <v>0.8</v>
      </c>
      <c r="G71" s="95">
        <v>3.61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90840.57</v>
      </c>
      <c r="D72" s="95">
        <v>65202.42</v>
      </c>
      <c r="E72" s="95">
        <v>25638.14</v>
      </c>
      <c r="F72" s="95">
        <v>0.72</v>
      </c>
      <c r="G72" s="95">
        <v>3.5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43155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27555.17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132962.29999999999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1.1499999999999999</v>
      </c>
      <c r="F81" s="95">
        <v>1308.0899999999999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0.57999999999999996</v>
      </c>
      <c r="D82" s="95">
        <v>1109.6500000000001</v>
      </c>
      <c r="E82" s="95">
        <v>4.28</v>
      </c>
      <c r="F82" s="95">
        <v>8164.45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10973.7839</v>
      </c>
      <c r="C91" s="95">
        <v>12.0512</v>
      </c>
      <c r="D91" s="95">
        <v>13.390700000000001</v>
      </c>
      <c r="E91" s="95">
        <v>0</v>
      </c>
      <c r="F91" s="95">
        <v>1E-4</v>
      </c>
      <c r="G91" s="95">
        <v>176461.68030000001</v>
      </c>
      <c r="H91" s="95">
        <v>4021.8905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7840.6624000000002</v>
      </c>
      <c r="C92" s="95">
        <v>8.9351000000000003</v>
      </c>
      <c r="D92" s="95">
        <v>11.6402</v>
      </c>
      <c r="E92" s="95">
        <v>0</v>
      </c>
      <c r="F92" s="95">
        <v>1E-4</v>
      </c>
      <c r="G92" s="95">
        <v>153508.63209999999</v>
      </c>
      <c r="H92" s="95">
        <v>2908.3687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8230.3039000000008</v>
      </c>
      <c r="C93" s="95">
        <v>9.5188000000000006</v>
      </c>
      <c r="D93" s="95">
        <v>13.1104</v>
      </c>
      <c r="E93" s="95">
        <v>0</v>
      </c>
      <c r="F93" s="95">
        <v>1E-4</v>
      </c>
      <c r="G93" s="95">
        <v>172938.92989999999</v>
      </c>
      <c r="H93" s="95">
        <v>3067.8591000000001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5629.7152999999998</v>
      </c>
      <c r="C94" s="95">
        <v>6.9051999999999998</v>
      </c>
      <c r="D94" s="95">
        <v>11.484400000000001</v>
      </c>
      <c r="E94" s="95">
        <v>0</v>
      </c>
      <c r="F94" s="95">
        <v>1E-4</v>
      </c>
      <c r="G94" s="95">
        <v>151597.69409999999</v>
      </c>
      <c r="H94" s="95">
        <v>2140.6992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3633.806</v>
      </c>
      <c r="C95" s="95">
        <v>5.1231999999999998</v>
      </c>
      <c r="D95" s="95">
        <v>11.665900000000001</v>
      </c>
      <c r="E95" s="95">
        <v>0</v>
      </c>
      <c r="F95" s="95">
        <v>0</v>
      </c>
      <c r="G95" s="95">
        <v>154135.1397</v>
      </c>
      <c r="H95" s="95">
        <v>1453.0966000000001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2821.9886999999999</v>
      </c>
      <c r="C96" s="95">
        <v>4.3289999999999997</v>
      </c>
      <c r="D96" s="95">
        <v>11.2964</v>
      </c>
      <c r="E96" s="95">
        <v>0</v>
      </c>
      <c r="F96" s="95">
        <v>0</v>
      </c>
      <c r="G96" s="95">
        <v>149300.45329999999</v>
      </c>
      <c r="H96" s="95">
        <v>1165.9844000000001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2521.4126999999999</v>
      </c>
      <c r="C97" s="95">
        <v>4.0073999999999996</v>
      </c>
      <c r="D97" s="95">
        <v>10.9842</v>
      </c>
      <c r="E97" s="95">
        <v>0</v>
      </c>
      <c r="F97" s="95">
        <v>0</v>
      </c>
      <c r="G97" s="95">
        <v>145189.44320000001</v>
      </c>
      <c r="H97" s="95">
        <v>1056.7389000000001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2755.1043</v>
      </c>
      <c r="C98" s="95">
        <v>4.3901000000000003</v>
      </c>
      <c r="D98" s="95">
        <v>12.074199999999999</v>
      </c>
      <c r="E98" s="95">
        <v>0</v>
      </c>
      <c r="F98" s="95">
        <v>0</v>
      </c>
      <c r="G98" s="95">
        <v>159598.82639999999</v>
      </c>
      <c r="H98" s="95">
        <v>1155.8882000000001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2955.3933000000002</v>
      </c>
      <c r="C99" s="95">
        <v>4.4683000000000002</v>
      </c>
      <c r="D99" s="95">
        <v>11.413</v>
      </c>
      <c r="E99" s="95">
        <v>0</v>
      </c>
      <c r="F99" s="95">
        <v>0</v>
      </c>
      <c r="G99" s="95">
        <v>150835.40839999999</v>
      </c>
      <c r="H99" s="95">
        <v>1214.1036999999999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4455.5729000000001</v>
      </c>
      <c r="C100" s="95">
        <v>5.9459999999999997</v>
      </c>
      <c r="D100" s="95">
        <v>12.1599</v>
      </c>
      <c r="E100" s="95">
        <v>0</v>
      </c>
      <c r="F100" s="95">
        <v>1E-4</v>
      </c>
      <c r="G100" s="95">
        <v>160616.96460000001</v>
      </c>
      <c r="H100" s="95">
        <v>1745.7405000000001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8003.7106000000003</v>
      </c>
      <c r="C101" s="95">
        <v>9.2424999999999997</v>
      </c>
      <c r="D101" s="95">
        <v>12.6587</v>
      </c>
      <c r="E101" s="95">
        <v>0</v>
      </c>
      <c r="F101" s="95">
        <v>1E-4</v>
      </c>
      <c r="G101" s="95">
        <v>166976.15340000001</v>
      </c>
      <c r="H101" s="95">
        <v>2981.8732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10779.3722</v>
      </c>
      <c r="C102" s="95">
        <v>11.836</v>
      </c>
      <c r="D102" s="95">
        <v>13.142799999999999</v>
      </c>
      <c r="E102" s="95">
        <v>0</v>
      </c>
      <c r="F102" s="95">
        <v>1E-4</v>
      </c>
      <c r="G102" s="95">
        <v>173194.25539999999</v>
      </c>
      <c r="H102" s="95">
        <v>3950.4596000000001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70600.826300000001</v>
      </c>
      <c r="C104" s="95">
        <v>86.752799999999993</v>
      </c>
      <c r="D104" s="95">
        <v>145.02080000000001</v>
      </c>
      <c r="E104" s="95">
        <v>0</v>
      </c>
      <c r="F104" s="95">
        <v>5.9999999999999995E-4</v>
      </c>
      <c r="G104" s="96">
        <v>1914350</v>
      </c>
      <c r="H104" s="95">
        <v>26862.702600000001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2521.4126999999999</v>
      </c>
      <c r="C105" s="95">
        <v>4.0073999999999996</v>
      </c>
      <c r="D105" s="95">
        <v>10.9842</v>
      </c>
      <c r="E105" s="95">
        <v>0</v>
      </c>
      <c r="F105" s="95">
        <v>0</v>
      </c>
      <c r="G105" s="95">
        <v>145189.44320000001</v>
      </c>
      <c r="H105" s="95">
        <v>1056.7389000000001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10973.7839</v>
      </c>
      <c r="C106" s="95">
        <v>12.0512</v>
      </c>
      <c r="D106" s="95">
        <v>13.390700000000001</v>
      </c>
      <c r="E106" s="95">
        <v>0</v>
      </c>
      <c r="F106" s="95">
        <v>1E-4</v>
      </c>
      <c r="G106" s="95">
        <v>176461.68030000001</v>
      </c>
      <c r="H106" s="95">
        <v>4021.8905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62178200000</v>
      </c>
      <c r="C109" s="95">
        <v>54855.546000000002</v>
      </c>
      <c r="D109" s="95" t="s">
        <v>533</v>
      </c>
      <c r="E109" s="95">
        <v>28855.206999999999</v>
      </c>
      <c r="F109" s="95">
        <v>9104.3970000000008</v>
      </c>
      <c r="G109" s="95">
        <v>9546.9419999999991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54090400000</v>
      </c>
      <c r="C110" s="95">
        <v>47506.546000000002</v>
      </c>
      <c r="D110" s="95" t="s">
        <v>529</v>
      </c>
      <c r="E110" s="95">
        <v>28855.206999999999</v>
      </c>
      <c r="F110" s="95">
        <v>9104.3970000000008</v>
      </c>
      <c r="G110" s="95">
        <v>9546.9419999999991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60936900000</v>
      </c>
      <c r="C111" s="95">
        <v>47955.141000000003</v>
      </c>
      <c r="D111" s="95" t="s">
        <v>588</v>
      </c>
      <c r="E111" s="95">
        <v>28855.206999999999</v>
      </c>
      <c r="F111" s="95">
        <v>9104.3970000000008</v>
      </c>
      <c r="G111" s="95">
        <v>9546.9419999999991</v>
      </c>
      <c r="H111" s="95">
        <v>0</v>
      </c>
      <c r="I111" s="95">
        <v>448.59399999999999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53417100000</v>
      </c>
      <c r="C112" s="95">
        <v>47506.546000000002</v>
      </c>
      <c r="D112" s="95" t="s">
        <v>539</v>
      </c>
      <c r="E112" s="95">
        <v>28855.206999999999</v>
      </c>
      <c r="F112" s="95">
        <v>9104.3970000000008</v>
      </c>
      <c r="G112" s="95">
        <v>9546.9419999999991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54311200000</v>
      </c>
      <c r="C113" s="95">
        <v>49025.87</v>
      </c>
      <c r="D113" s="95" t="s">
        <v>480</v>
      </c>
      <c r="E113" s="95">
        <v>28855.206999999999</v>
      </c>
      <c r="F113" s="95">
        <v>9104.3970000000008</v>
      </c>
      <c r="G113" s="95">
        <v>9546.9419999999991</v>
      </c>
      <c r="H113" s="95">
        <v>0</v>
      </c>
      <c r="I113" s="95">
        <v>1519.3240000000001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52607600000</v>
      </c>
      <c r="C114" s="95">
        <v>52219.629000000001</v>
      </c>
      <c r="D114" s="95" t="s">
        <v>446</v>
      </c>
      <c r="E114" s="95">
        <v>28855.206999999999</v>
      </c>
      <c r="F114" s="95">
        <v>9104.3970000000008</v>
      </c>
      <c r="G114" s="95">
        <v>9546.9419999999991</v>
      </c>
      <c r="H114" s="95">
        <v>0</v>
      </c>
      <c r="I114" s="95">
        <v>4713.0820000000003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51159100000</v>
      </c>
      <c r="C115" s="95">
        <v>61444.760999999999</v>
      </c>
      <c r="D115" s="95" t="s">
        <v>509</v>
      </c>
      <c r="E115" s="95">
        <v>28855.206999999999</v>
      </c>
      <c r="F115" s="95">
        <v>9104.3970000000008</v>
      </c>
      <c r="G115" s="95">
        <v>9546.9419999999991</v>
      </c>
      <c r="H115" s="95">
        <v>0</v>
      </c>
      <c r="I115" s="95">
        <v>13938.215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56236400000</v>
      </c>
      <c r="C116" s="95">
        <v>56484.220999999998</v>
      </c>
      <c r="D116" s="95" t="s">
        <v>589</v>
      </c>
      <c r="E116" s="95">
        <v>28855.206999999999</v>
      </c>
      <c r="F116" s="95">
        <v>9104.3970000000008</v>
      </c>
      <c r="G116" s="95">
        <v>9546.9419999999991</v>
      </c>
      <c r="H116" s="95">
        <v>0</v>
      </c>
      <c r="I116" s="95">
        <v>8977.6749999999993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53148500000</v>
      </c>
      <c r="C117" s="95">
        <v>55347.008000000002</v>
      </c>
      <c r="D117" s="95" t="s">
        <v>481</v>
      </c>
      <c r="E117" s="95">
        <v>28855.206999999999</v>
      </c>
      <c r="F117" s="95">
        <v>9104.3970000000008</v>
      </c>
      <c r="G117" s="95">
        <v>9546.9419999999991</v>
      </c>
      <c r="H117" s="95">
        <v>0</v>
      </c>
      <c r="I117" s="95">
        <v>7840.4620000000004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56595100000</v>
      </c>
      <c r="C118" s="95">
        <v>48414.425999999999</v>
      </c>
      <c r="D118" s="95" t="s">
        <v>534</v>
      </c>
      <c r="E118" s="95">
        <v>28855.206999999999</v>
      </c>
      <c r="F118" s="95">
        <v>9104.3970000000008</v>
      </c>
      <c r="G118" s="95">
        <v>9546.9419999999991</v>
      </c>
      <c r="H118" s="95">
        <v>0</v>
      </c>
      <c r="I118" s="95">
        <v>907.88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58835900000</v>
      </c>
      <c r="C119" s="95">
        <v>54855.546000000002</v>
      </c>
      <c r="D119" s="95" t="s">
        <v>535</v>
      </c>
      <c r="E119" s="95">
        <v>28855.206999999999</v>
      </c>
      <c r="F119" s="95">
        <v>9104.3970000000008</v>
      </c>
      <c r="G119" s="95">
        <v>9546.9419999999991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61026900000</v>
      </c>
      <c r="C120" s="95">
        <v>54855.546000000002</v>
      </c>
      <c r="D120" s="95" t="s">
        <v>536</v>
      </c>
      <c r="E120" s="95">
        <v>28855.206999999999</v>
      </c>
      <c r="F120" s="95">
        <v>9104.3970000000008</v>
      </c>
      <c r="G120" s="95">
        <v>9546.9419999999991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674543000000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51159100000</v>
      </c>
      <c r="C123" s="95">
        <v>47506.546000000002</v>
      </c>
      <c r="D123" s="95"/>
      <c r="E123" s="95">
        <v>28855.206999999999</v>
      </c>
      <c r="F123" s="95">
        <v>9104.3970000000008</v>
      </c>
      <c r="G123" s="95">
        <v>9546.9419999999991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62178200000</v>
      </c>
      <c r="C124" s="95">
        <v>61444.760999999999</v>
      </c>
      <c r="D124" s="95"/>
      <c r="E124" s="95">
        <v>28855.206999999999</v>
      </c>
      <c r="F124" s="95">
        <v>9104.3970000000008</v>
      </c>
      <c r="G124" s="95">
        <v>9546.9419999999991</v>
      </c>
      <c r="H124" s="95">
        <v>0</v>
      </c>
      <c r="I124" s="95">
        <v>13938.215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13579.05</v>
      </c>
      <c r="C127" s="95">
        <v>6197.56</v>
      </c>
      <c r="D127" s="95">
        <v>0</v>
      </c>
      <c r="E127" s="95">
        <v>19776.61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2.81</v>
      </c>
      <c r="C128" s="95">
        <v>1.28</v>
      </c>
      <c r="D128" s="95">
        <v>0</v>
      </c>
      <c r="E128" s="95">
        <v>4.09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2.81</v>
      </c>
      <c r="C129" s="95">
        <v>1.28</v>
      </c>
      <c r="D129" s="95">
        <v>0</v>
      </c>
      <c r="E129" s="95">
        <v>4.09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2303.29</v>
      </c>
      <c r="C2" s="95">
        <v>476.37</v>
      </c>
      <c r="D2" s="95">
        <v>476.37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2303.29</v>
      </c>
      <c r="C3" s="95">
        <v>476.37</v>
      </c>
      <c r="D3" s="95">
        <v>476.37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4504.87</v>
      </c>
      <c r="C4" s="95">
        <v>931.7</v>
      </c>
      <c r="D4" s="95">
        <v>931.7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4504.87</v>
      </c>
      <c r="C5" s="95">
        <v>931.7</v>
      </c>
      <c r="D5" s="95">
        <v>931.7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1492.5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23.71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115.45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248.39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810.79</v>
      </c>
      <c r="C28" s="95">
        <v>1492.5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1.0669999999999999</v>
      </c>
      <c r="E39" s="95">
        <v>1.2689999999999999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1.0669999999999999</v>
      </c>
      <c r="E40" s="95">
        <v>1.2689999999999999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1.0669999999999999</v>
      </c>
      <c r="E41" s="95">
        <v>1.2689999999999999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0.4</v>
      </c>
      <c r="E43" s="95">
        <v>0.433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1.0669999999999999</v>
      </c>
      <c r="E44" s="95">
        <v>1.2689999999999999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1.0669999999999999</v>
      </c>
      <c r="E45" s="95">
        <v>1.2689999999999999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1.0669999999999999</v>
      </c>
      <c r="E46" s="95">
        <v>1.2689999999999999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1.0669999999999999</v>
      </c>
      <c r="E48" s="95">
        <v>1.2689999999999999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1.0669999999999999</v>
      </c>
      <c r="E49" s="95">
        <v>1.2689999999999999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0.4</v>
      </c>
      <c r="E51" s="95">
        <v>0.433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1.0669999999999999</v>
      </c>
      <c r="E52" s="95">
        <v>1.2689999999999999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1.0669999999999999</v>
      </c>
      <c r="E53" s="95">
        <v>1.2689999999999999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1.0669999999999999</v>
      </c>
      <c r="E54" s="95">
        <v>1.2689999999999999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1.0669999999999999</v>
      </c>
      <c r="E55" s="95">
        <v>1.2689999999999999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39276.660000000003</v>
      </c>
      <c r="D71" s="95">
        <v>27757.93</v>
      </c>
      <c r="E71" s="95">
        <v>11518.74</v>
      </c>
      <c r="F71" s="95">
        <v>0.71</v>
      </c>
      <c r="G71" s="95">
        <v>3.34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203674.07</v>
      </c>
      <c r="D72" s="95">
        <v>137700.62</v>
      </c>
      <c r="E72" s="95">
        <v>65973.45</v>
      </c>
      <c r="F72" s="95">
        <v>0.68</v>
      </c>
      <c r="G72" s="95">
        <v>3.31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232871.02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42491.99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251838.7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5.23</v>
      </c>
      <c r="F80" s="95">
        <v>485.97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1.78</v>
      </c>
      <c r="F81" s="95">
        <v>1946.04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8.1999999999999993</v>
      </c>
      <c r="F82" s="95">
        <v>15386.78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47983.811600000001</v>
      </c>
      <c r="C91" s="95">
        <v>67.148600000000002</v>
      </c>
      <c r="D91" s="95">
        <v>141.636</v>
      </c>
      <c r="E91" s="95">
        <v>0</v>
      </c>
      <c r="F91" s="95">
        <v>5.0000000000000001E-4</v>
      </c>
      <c r="G91" s="95">
        <v>32579.976900000001</v>
      </c>
      <c r="H91" s="95">
        <v>18863.062999999998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36999.748800000001</v>
      </c>
      <c r="C92" s="95">
        <v>54.089300000000001</v>
      </c>
      <c r="D92" s="95">
        <v>123.07259999999999</v>
      </c>
      <c r="E92" s="95">
        <v>0</v>
      </c>
      <c r="F92" s="95">
        <v>4.0000000000000002E-4</v>
      </c>
      <c r="G92" s="95">
        <v>28315.480599999999</v>
      </c>
      <c r="H92" s="95">
        <v>14766.119699999999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34669.1685</v>
      </c>
      <c r="C93" s="95">
        <v>53.963200000000001</v>
      </c>
      <c r="D93" s="95">
        <v>134.9888</v>
      </c>
      <c r="E93" s="95">
        <v>0</v>
      </c>
      <c r="F93" s="95">
        <v>4.0000000000000002E-4</v>
      </c>
      <c r="G93" s="95">
        <v>31064.066299999999</v>
      </c>
      <c r="H93" s="95">
        <v>14149.7094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24670.549900000002</v>
      </c>
      <c r="C94" s="95">
        <v>41.684800000000003</v>
      </c>
      <c r="D94" s="95">
        <v>115.7483</v>
      </c>
      <c r="E94" s="95">
        <v>0</v>
      </c>
      <c r="F94" s="95">
        <v>4.0000000000000002E-4</v>
      </c>
      <c r="G94" s="95">
        <v>26642.365000000002</v>
      </c>
      <c r="H94" s="95">
        <v>10382.9645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22204.7104</v>
      </c>
      <c r="C95" s="95">
        <v>39.821199999999997</v>
      </c>
      <c r="D95" s="95">
        <v>117.9841</v>
      </c>
      <c r="E95" s="95">
        <v>0</v>
      </c>
      <c r="F95" s="95">
        <v>4.0000000000000002E-4</v>
      </c>
      <c r="G95" s="95">
        <v>27160.4738</v>
      </c>
      <c r="H95" s="95">
        <v>9565.3556000000008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22881.7762</v>
      </c>
      <c r="C96" s="95">
        <v>41.6464</v>
      </c>
      <c r="D96" s="95">
        <v>125.24420000000001</v>
      </c>
      <c r="E96" s="95">
        <v>0</v>
      </c>
      <c r="F96" s="95">
        <v>4.0000000000000002E-4</v>
      </c>
      <c r="G96" s="95">
        <v>28832.6034</v>
      </c>
      <c r="H96" s="95">
        <v>9915.4367999999995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23659.666499999999</v>
      </c>
      <c r="C97" s="95">
        <v>43.0794</v>
      </c>
      <c r="D97" s="95">
        <v>129.60489999999999</v>
      </c>
      <c r="E97" s="95">
        <v>0</v>
      </c>
      <c r="F97" s="95">
        <v>4.0000000000000002E-4</v>
      </c>
      <c r="G97" s="95">
        <v>29836.516899999999</v>
      </c>
      <c r="H97" s="95">
        <v>10254.164199999999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23870.363099999999</v>
      </c>
      <c r="C98" s="95">
        <v>43.459499999999998</v>
      </c>
      <c r="D98" s="95">
        <v>130.73779999999999</v>
      </c>
      <c r="E98" s="95">
        <v>0</v>
      </c>
      <c r="F98" s="95">
        <v>4.0000000000000002E-4</v>
      </c>
      <c r="G98" s="95">
        <v>30097.304599999999</v>
      </c>
      <c r="H98" s="95">
        <v>10345.1405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21069.677199999998</v>
      </c>
      <c r="C99" s="95">
        <v>38.284100000000002</v>
      </c>
      <c r="D99" s="95">
        <v>114.941</v>
      </c>
      <c r="E99" s="95">
        <v>0</v>
      </c>
      <c r="F99" s="95">
        <v>2.9999999999999997E-4</v>
      </c>
      <c r="G99" s="95">
        <v>26460.6119</v>
      </c>
      <c r="H99" s="95">
        <v>9124.0598000000009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24211.935099999999</v>
      </c>
      <c r="C100" s="95">
        <v>42.110700000000001</v>
      </c>
      <c r="D100" s="95">
        <v>120.7953</v>
      </c>
      <c r="E100" s="95">
        <v>0</v>
      </c>
      <c r="F100" s="95">
        <v>4.0000000000000002E-4</v>
      </c>
      <c r="G100" s="95">
        <v>27805.8881</v>
      </c>
      <c r="H100" s="95">
        <v>10304.763499999999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30072.933300000001</v>
      </c>
      <c r="C101" s="95">
        <v>48.262500000000003</v>
      </c>
      <c r="D101" s="95">
        <v>125.80540000000001</v>
      </c>
      <c r="E101" s="95">
        <v>0</v>
      </c>
      <c r="F101" s="95">
        <v>4.0000000000000002E-4</v>
      </c>
      <c r="G101" s="95">
        <v>28953.399600000001</v>
      </c>
      <c r="H101" s="95">
        <v>12412.7822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42511.993799999997</v>
      </c>
      <c r="C102" s="95">
        <v>61.519199999999998</v>
      </c>
      <c r="D102" s="95">
        <v>137.64080000000001</v>
      </c>
      <c r="E102" s="95">
        <v>0</v>
      </c>
      <c r="F102" s="95">
        <v>5.0000000000000001E-4</v>
      </c>
      <c r="G102" s="95">
        <v>31665.862799999999</v>
      </c>
      <c r="H102" s="95">
        <v>16905.901099999999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354806.33439999999</v>
      </c>
      <c r="C104" s="95">
        <v>575.06899999999996</v>
      </c>
      <c r="D104" s="95">
        <v>1518.1991</v>
      </c>
      <c r="E104" s="95">
        <v>0</v>
      </c>
      <c r="F104" s="95">
        <v>4.7000000000000002E-3</v>
      </c>
      <c r="G104" s="95">
        <v>349414.54989999998</v>
      </c>
      <c r="H104" s="95">
        <v>146989.4601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21069.677199999998</v>
      </c>
      <c r="C105" s="95">
        <v>38.284100000000002</v>
      </c>
      <c r="D105" s="95">
        <v>114.941</v>
      </c>
      <c r="E105" s="95">
        <v>0</v>
      </c>
      <c r="F105" s="95">
        <v>2.9999999999999997E-4</v>
      </c>
      <c r="G105" s="95">
        <v>26460.6119</v>
      </c>
      <c r="H105" s="95">
        <v>9124.0598000000009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47983.811600000001</v>
      </c>
      <c r="C106" s="95">
        <v>67.148600000000002</v>
      </c>
      <c r="D106" s="95">
        <v>141.636</v>
      </c>
      <c r="E106" s="95">
        <v>0</v>
      </c>
      <c r="F106" s="95">
        <v>5.0000000000000001E-4</v>
      </c>
      <c r="G106" s="95">
        <v>32579.976900000001</v>
      </c>
      <c r="H106" s="95">
        <v>18863.062999999998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75599400000</v>
      </c>
      <c r="C109" s="95">
        <v>63127.408000000003</v>
      </c>
      <c r="D109" s="95" t="s">
        <v>590</v>
      </c>
      <c r="E109" s="95">
        <v>28855.206999999999</v>
      </c>
      <c r="F109" s="95">
        <v>9104.3970000000008</v>
      </c>
      <c r="G109" s="95">
        <v>17818.804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65703900000</v>
      </c>
      <c r="C110" s="95">
        <v>62715.839999999997</v>
      </c>
      <c r="D110" s="95" t="s">
        <v>482</v>
      </c>
      <c r="E110" s="95">
        <v>28855.206999999999</v>
      </c>
      <c r="F110" s="95">
        <v>9104.3970000000008</v>
      </c>
      <c r="G110" s="95">
        <v>17407.235000000001</v>
      </c>
      <c r="H110" s="95">
        <v>0</v>
      </c>
      <c r="I110" s="95">
        <v>0</v>
      </c>
      <c r="J110" s="95">
        <v>7349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72081800000</v>
      </c>
      <c r="C111" s="95">
        <v>55914.811999999998</v>
      </c>
      <c r="D111" s="95" t="s">
        <v>591</v>
      </c>
      <c r="E111" s="95">
        <v>28855.206999999999</v>
      </c>
      <c r="F111" s="95">
        <v>9104.3970000000008</v>
      </c>
      <c r="G111" s="95">
        <v>17407.235000000001</v>
      </c>
      <c r="H111" s="95">
        <v>0</v>
      </c>
      <c r="I111" s="95">
        <v>547.97199999999998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61821600000</v>
      </c>
      <c r="C112" s="95">
        <v>56316.03</v>
      </c>
      <c r="D112" s="95" t="s">
        <v>483</v>
      </c>
      <c r="E112" s="95">
        <v>28855.206999999999</v>
      </c>
      <c r="F112" s="95">
        <v>9104.3970000000008</v>
      </c>
      <c r="G112" s="95">
        <v>17407.235000000001</v>
      </c>
      <c r="H112" s="95">
        <v>0</v>
      </c>
      <c r="I112" s="95">
        <v>949.19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63023800000</v>
      </c>
      <c r="C113" s="95">
        <v>68772.712</v>
      </c>
      <c r="D113" s="95" t="s">
        <v>566</v>
      </c>
      <c r="E113" s="95">
        <v>28855.206999999999</v>
      </c>
      <c r="F113" s="95">
        <v>9104.3970000000008</v>
      </c>
      <c r="G113" s="95">
        <v>17407.235000000001</v>
      </c>
      <c r="H113" s="95">
        <v>0</v>
      </c>
      <c r="I113" s="95">
        <v>13405.871999999999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66903900000</v>
      </c>
      <c r="C114" s="95">
        <v>91934.547999999995</v>
      </c>
      <c r="D114" s="95" t="s">
        <v>484</v>
      </c>
      <c r="E114" s="95">
        <v>28855.206999999999</v>
      </c>
      <c r="F114" s="95">
        <v>9104.3970000000008</v>
      </c>
      <c r="G114" s="95">
        <v>17407.235000000001</v>
      </c>
      <c r="H114" s="95">
        <v>0</v>
      </c>
      <c r="I114" s="95">
        <v>36567.709000000003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69233400000</v>
      </c>
      <c r="C115" s="95">
        <v>94716.751999999993</v>
      </c>
      <c r="D115" s="95" t="s">
        <v>510</v>
      </c>
      <c r="E115" s="95">
        <v>28855.206999999999</v>
      </c>
      <c r="F115" s="95">
        <v>9104.3970000000008</v>
      </c>
      <c r="G115" s="95">
        <v>17407.235000000001</v>
      </c>
      <c r="H115" s="95">
        <v>0</v>
      </c>
      <c r="I115" s="95">
        <v>39349.911999999997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69838500000</v>
      </c>
      <c r="C116" s="95">
        <v>90362.86</v>
      </c>
      <c r="D116" s="95" t="s">
        <v>592</v>
      </c>
      <c r="E116" s="95">
        <v>28855.206999999999</v>
      </c>
      <c r="F116" s="95">
        <v>9104.3970000000008</v>
      </c>
      <c r="G116" s="95">
        <v>17407.235000000001</v>
      </c>
      <c r="H116" s="95">
        <v>0</v>
      </c>
      <c r="I116" s="95">
        <v>34996.019999999997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61399900000</v>
      </c>
      <c r="C117" s="95">
        <v>74990.275999999998</v>
      </c>
      <c r="D117" s="95" t="s">
        <v>593</v>
      </c>
      <c r="E117" s="95">
        <v>28855.206999999999</v>
      </c>
      <c r="F117" s="95">
        <v>9104.3970000000008</v>
      </c>
      <c r="G117" s="95">
        <v>17407.235000000001</v>
      </c>
      <c r="H117" s="95">
        <v>0</v>
      </c>
      <c r="I117" s="95">
        <v>19623.436000000002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64521500000</v>
      </c>
      <c r="C118" s="95">
        <v>57610.733</v>
      </c>
      <c r="D118" s="95" t="s">
        <v>485</v>
      </c>
      <c r="E118" s="95">
        <v>28855.206999999999</v>
      </c>
      <c r="F118" s="95">
        <v>9104.3970000000008</v>
      </c>
      <c r="G118" s="95">
        <v>17407.235000000001</v>
      </c>
      <c r="H118" s="95">
        <v>0</v>
      </c>
      <c r="I118" s="95">
        <v>2243.893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67184200000</v>
      </c>
      <c r="C119" s="95">
        <v>62715.839999999997</v>
      </c>
      <c r="D119" s="95" t="s">
        <v>537</v>
      </c>
      <c r="E119" s="95">
        <v>28855.206999999999</v>
      </c>
      <c r="F119" s="95">
        <v>9104.3970000000008</v>
      </c>
      <c r="G119" s="95">
        <v>17407.235000000001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73478200000</v>
      </c>
      <c r="C120" s="95">
        <v>62715.839999999997</v>
      </c>
      <c r="D120" s="95" t="s">
        <v>536</v>
      </c>
      <c r="E120" s="95">
        <v>28855.206999999999</v>
      </c>
      <c r="F120" s="95">
        <v>9104.3970000000008</v>
      </c>
      <c r="G120" s="95">
        <v>17407.235000000001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810790000000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61399900000</v>
      </c>
      <c r="C123" s="95">
        <v>55914.811999999998</v>
      </c>
      <c r="D123" s="95"/>
      <c r="E123" s="95">
        <v>28855.206999999999</v>
      </c>
      <c r="F123" s="95">
        <v>9104.3970000000008</v>
      </c>
      <c r="G123" s="95">
        <v>17407.235000000001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75599400000</v>
      </c>
      <c r="C124" s="95">
        <v>94716.751999999993</v>
      </c>
      <c r="D124" s="95"/>
      <c r="E124" s="95">
        <v>28855.206999999999</v>
      </c>
      <c r="F124" s="95">
        <v>9104.3970000000008</v>
      </c>
      <c r="G124" s="95">
        <v>17818.804</v>
      </c>
      <c r="H124" s="95">
        <v>0</v>
      </c>
      <c r="I124" s="95">
        <v>39349.911999999997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12043.73</v>
      </c>
      <c r="C127" s="95">
        <v>12315.8</v>
      </c>
      <c r="D127" s="95">
        <v>0</v>
      </c>
      <c r="E127" s="95">
        <v>24359.53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2.4900000000000002</v>
      </c>
      <c r="C128" s="95">
        <v>2.5499999999999998</v>
      </c>
      <c r="D128" s="95">
        <v>0</v>
      </c>
      <c r="E128" s="95">
        <v>5.04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2.4900000000000002</v>
      </c>
      <c r="C129" s="95">
        <v>2.5499999999999998</v>
      </c>
      <c r="D129" s="95">
        <v>0</v>
      </c>
      <c r="E129" s="95">
        <v>5.04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1955.1</v>
      </c>
      <c r="C2" s="95">
        <v>404.35</v>
      </c>
      <c r="D2" s="95">
        <v>404.35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1955.1</v>
      </c>
      <c r="C3" s="95">
        <v>404.35</v>
      </c>
      <c r="D3" s="95">
        <v>404.35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3924.28</v>
      </c>
      <c r="C4" s="95">
        <v>811.62</v>
      </c>
      <c r="D4" s="95">
        <v>811.62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3924.28</v>
      </c>
      <c r="C5" s="95">
        <v>811.62</v>
      </c>
      <c r="D5" s="95">
        <v>811.62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1151.28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16.649999999999999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115.39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248.55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803.82</v>
      </c>
      <c r="C28" s="95">
        <v>1151.28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1.1080000000000001</v>
      </c>
      <c r="E39" s="95">
        <v>1.329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1.1080000000000001</v>
      </c>
      <c r="E40" s="95">
        <v>1.329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1.1080000000000001</v>
      </c>
      <c r="E41" s="95">
        <v>1.329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0.42199999999999999</v>
      </c>
      <c r="E43" s="95">
        <v>0.45900000000000002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1.1080000000000001</v>
      </c>
      <c r="E44" s="95">
        <v>1.329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1.1080000000000001</v>
      </c>
      <c r="E45" s="95">
        <v>1.329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1.1080000000000001</v>
      </c>
      <c r="E46" s="95">
        <v>1.329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1.1080000000000001</v>
      </c>
      <c r="E48" s="95">
        <v>1.329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1.1080000000000001</v>
      </c>
      <c r="E49" s="95">
        <v>1.329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0.42199999999999999</v>
      </c>
      <c r="E51" s="95">
        <v>0.45900000000000002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1.1080000000000001</v>
      </c>
      <c r="E52" s="95">
        <v>1.329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1.1080000000000001</v>
      </c>
      <c r="E53" s="95">
        <v>1.329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1.1080000000000001</v>
      </c>
      <c r="E54" s="95">
        <v>1.329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1.1080000000000001</v>
      </c>
      <c r="E55" s="95">
        <v>1.329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30615.95</v>
      </c>
      <c r="D71" s="95">
        <v>24451.59</v>
      </c>
      <c r="E71" s="95">
        <v>6164.36</v>
      </c>
      <c r="F71" s="95">
        <v>0.8</v>
      </c>
      <c r="G71" s="95">
        <v>3.56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189885.63</v>
      </c>
      <c r="D72" s="95">
        <v>131770.48000000001</v>
      </c>
      <c r="E72" s="95">
        <v>58115.15</v>
      </c>
      <c r="F72" s="95">
        <v>0.69</v>
      </c>
      <c r="G72" s="95">
        <v>3.38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172147.06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36898.370000000003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210796.41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4.58</v>
      </c>
      <c r="F80" s="95">
        <v>424.89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1.85</v>
      </c>
      <c r="F81" s="95">
        <v>2022.67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8.1999999999999993</v>
      </c>
      <c r="F82" s="95">
        <v>15390.69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33389.2762</v>
      </c>
      <c r="C91" s="95">
        <v>46.825600000000001</v>
      </c>
      <c r="D91" s="95">
        <v>89.545500000000004</v>
      </c>
      <c r="E91" s="95">
        <v>0</v>
      </c>
      <c r="F91" s="95">
        <v>4.0000000000000002E-4</v>
      </c>
      <c r="G91" s="95">
        <v>93039.2837</v>
      </c>
      <c r="H91" s="95">
        <v>13176.306399999999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26815.2572</v>
      </c>
      <c r="C92" s="95">
        <v>38.808300000000003</v>
      </c>
      <c r="D92" s="95">
        <v>78.421800000000005</v>
      </c>
      <c r="E92" s="95">
        <v>0</v>
      </c>
      <c r="F92" s="95">
        <v>2.9999999999999997E-4</v>
      </c>
      <c r="G92" s="95">
        <v>81494.549799999993</v>
      </c>
      <c r="H92" s="95">
        <v>10699.944799999999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26408.748500000002</v>
      </c>
      <c r="C93" s="95">
        <v>40.054299999999998</v>
      </c>
      <c r="D93" s="95">
        <v>87.161100000000005</v>
      </c>
      <c r="E93" s="95">
        <v>0</v>
      </c>
      <c r="F93" s="95">
        <v>4.0000000000000002E-4</v>
      </c>
      <c r="G93" s="95">
        <v>90594.457999999999</v>
      </c>
      <c r="H93" s="95">
        <v>10717.6631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19499.330300000001</v>
      </c>
      <c r="C94" s="95">
        <v>31.5703</v>
      </c>
      <c r="D94" s="95">
        <v>75.157799999999995</v>
      </c>
      <c r="E94" s="95">
        <v>0</v>
      </c>
      <c r="F94" s="95">
        <v>2.9999999999999997E-4</v>
      </c>
      <c r="G94" s="95">
        <v>78135.794699999999</v>
      </c>
      <c r="H94" s="95">
        <v>8109.3036000000002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17996.527300000002</v>
      </c>
      <c r="C95" s="95">
        <v>30.532499999999999</v>
      </c>
      <c r="D95" s="95">
        <v>76.9178</v>
      </c>
      <c r="E95" s="95">
        <v>0</v>
      </c>
      <c r="F95" s="95">
        <v>2.9999999999999997E-4</v>
      </c>
      <c r="G95" s="95">
        <v>79976.066600000006</v>
      </c>
      <c r="H95" s="95">
        <v>7621.1941999999999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16916.800999999999</v>
      </c>
      <c r="C96" s="95">
        <v>29.513200000000001</v>
      </c>
      <c r="D96" s="95">
        <v>76.700500000000005</v>
      </c>
      <c r="E96" s="95">
        <v>0</v>
      </c>
      <c r="F96" s="95">
        <v>2.9999999999999997E-4</v>
      </c>
      <c r="G96" s="95">
        <v>79755.683300000004</v>
      </c>
      <c r="H96" s="95">
        <v>7243.6455999999998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17480.501899999999</v>
      </c>
      <c r="C97" s="95">
        <v>30.6676</v>
      </c>
      <c r="D97" s="95">
        <v>80.182000000000002</v>
      </c>
      <c r="E97" s="95">
        <v>0</v>
      </c>
      <c r="F97" s="95">
        <v>2.9999999999999997E-4</v>
      </c>
      <c r="G97" s="95">
        <v>83376.852299999999</v>
      </c>
      <c r="H97" s="95">
        <v>7501.7923000000001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18593.261200000001</v>
      </c>
      <c r="C98" s="95">
        <v>32.612000000000002</v>
      </c>
      <c r="D98" s="95">
        <v>85.243600000000001</v>
      </c>
      <c r="E98" s="95">
        <v>0</v>
      </c>
      <c r="F98" s="95">
        <v>2.9999999999999997E-4</v>
      </c>
      <c r="G98" s="95">
        <v>88640.085200000001</v>
      </c>
      <c r="H98" s="95">
        <v>7978.5639000000001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16771.988499999999</v>
      </c>
      <c r="C99" s="95">
        <v>29.074200000000001</v>
      </c>
      <c r="D99" s="95">
        <v>75.035600000000002</v>
      </c>
      <c r="E99" s="95">
        <v>0</v>
      </c>
      <c r="F99" s="95">
        <v>2.9999999999999997E-4</v>
      </c>
      <c r="G99" s="95">
        <v>78023.212599999999</v>
      </c>
      <c r="H99" s="95">
        <v>7163.3633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19736.7353</v>
      </c>
      <c r="C100" s="95">
        <v>32.506</v>
      </c>
      <c r="D100" s="95">
        <v>79.057299999999998</v>
      </c>
      <c r="E100" s="95">
        <v>0</v>
      </c>
      <c r="F100" s="95">
        <v>2.9999999999999997E-4</v>
      </c>
      <c r="G100" s="95">
        <v>82193.991299999994</v>
      </c>
      <c r="H100" s="95">
        <v>8262.1216999999997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25231.858</v>
      </c>
      <c r="C101" s="95">
        <v>38.260899999999999</v>
      </c>
      <c r="D101" s="95">
        <v>83.2316</v>
      </c>
      <c r="E101" s="95">
        <v>0</v>
      </c>
      <c r="F101" s="95">
        <v>2.9999999999999997E-4</v>
      </c>
      <c r="G101" s="95">
        <v>86510.056800000006</v>
      </c>
      <c r="H101" s="95">
        <v>10239.2165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33672.106800000001</v>
      </c>
      <c r="C102" s="95">
        <v>46.924199999999999</v>
      </c>
      <c r="D102" s="95">
        <v>88.690899999999999</v>
      </c>
      <c r="E102" s="95">
        <v>0</v>
      </c>
      <c r="F102" s="95">
        <v>4.0000000000000002E-4</v>
      </c>
      <c r="G102" s="95">
        <v>92148.060500000007</v>
      </c>
      <c r="H102" s="95">
        <v>13258.6839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272512.39230000001</v>
      </c>
      <c r="C104" s="95">
        <v>427.34890000000001</v>
      </c>
      <c r="D104" s="95">
        <v>975.34550000000002</v>
      </c>
      <c r="E104" s="95">
        <v>0</v>
      </c>
      <c r="F104" s="95">
        <v>3.8999999999999998E-3</v>
      </c>
      <c r="G104" s="96">
        <v>1013890</v>
      </c>
      <c r="H104" s="95">
        <v>111971.7993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16771.988499999999</v>
      </c>
      <c r="C105" s="95">
        <v>29.074200000000001</v>
      </c>
      <c r="D105" s="95">
        <v>75.035600000000002</v>
      </c>
      <c r="E105" s="95">
        <v>0</v>
      </c>
      <c r="F105" s="95">
        <v>2.9999999999999997E-4</v>
      </c>
      <c r="G105" s="95">
        <v>78023.212599999999</v>
      </c>
      <c r="H105" s="95">
        <v>7163.3633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33672.106800000001</v>
      </c>
      <c r="C106" s="95">
        <v>46.924199999999999</v>
      </c>
      <c r="D106" s="95">
        <v>89.545500000000004</v>
      </c>
      <c r="E106" s="95">
        <v>0</v>
      </c>
      <c r="F106" s="95">
        <v>4.0000000000000002E-4</v>
      </c>
      <c r="G106" s="95">
        <v>93039.2837</v>
      </c>
      <c r="H106" s="95">
        <v>13258.6839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73762700000</v>
      </c>
      <c r="C109" s="95">
        <v>63146.860999999997</v>
      </c>
      <c r="D109" s="95" t="s">
        <v>594</v>
      </c>
      <c r="E109" s="95">
        <v>28855.206999999999</v>
      </c>
      <c r="F109" s="95">
        <v>9104.3970000000008</v>
      </c>
      <c r="G109" s="95">
        <v>17838.256000000001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64609900000</v>
      </c>
      <c r="C110" s="95">
        <v>55797.860999999997</v>
      </c>
      <c r="D110" s="95" t="s">
        <v>595</v>
      </c>
      <c r="E110" s="95">
        <v>28855.206999999999</v>
      </c>
      <c r="F110" s="95">
        <v>9104.3970000000008</v>
      </c>
      <c r="G110" s="95">
        <v>17838.256000000001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71824400000</v>
      </c>
      <c r="C111" s="95">
        <v>56244.487000000001</v>
      </c>
      <c r="D111" s="95" t="s">
        <v>596</v>
      </c>
      <c r="E111" s="95">
        <v>28855.206999999999</v>
      </c>
      <c r="F111" s="95">
        <v>9104.3970000000008</v>
      </c>
      <c r="G111" s="95">
        <v>17487.771000000001</v>
      </c>
      <c r="H111" s="95">
        <v>0</v>
      </c>
      <c r="I111" s="95">
        <v>797.11199999999997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61947000000</v>
      </c>
      <c r="C112" s="95">
        <v>57134.735000000001</v>
      </c>
      <c r="D112" s="95" t="s">
        <v>486</v>
      </c>
      <c r="E112" s="95">
        <v>28855.206999999999</v>
      </c>
      <c r="F112" s="95">
        <v>9104.3970000000008</v>
      </c>
      <c r="G112" s="95">
        <v>17487.771000000001</v>
      </c>
      <c r="H112" s="95">
        <v>0</v>
      </c>
      <c r="I112" s="95">
        <v>1687.36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63406000000</v>
      </c>
      <c r="C113" s="95">
        <v>67446.119000000006</v>
      </c>
      <c r="D113" s="95" t="s">
        <v>487</v>
      </c>
      <c r="E113" s="95">
        <v>28855.206999999999</v>
      </c>
      <c r="F113" s="95">
        <v>9104.3970000000008</v>
      </c>
      <c r="G113" s="95">
        <v>17487.771000000001</v>
      </c>
      <c r="H113" s="95">
        <v>0</v>
      </c>
      <c r="I113" s="95">
        <v>11998.744000000001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63231300000</v>
      </c>
      <c r="C114" s="95">
        <v>78632.544999999998</v>
      </c>
      <c r="D114" s="95" t="s">
        <v>488</v>
      </c>
      <c r="E114" s="95">
        <v>28855.206999999999</v>
      </c>
      <c r="F114" s="95">
        <v>9104.3970000000008</v>
      </c>
      <c r="G114" s="95">
        <v>17487.771000000001</v>
      </c>
      <c r="H114" s="95">
        <v>0</v>
      </c>
      <c r="I114" s="95">
        <v>23185.169000000002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66102200000</v>
      </c>
      <c r="C115" s="95">
        <v>85167.585999999996</v>
      </c>
      <c r="D115" s="95" t="s">
        <v>597</v>
      </c>
      <c r="E115" s="95">
        <v>28855.206999999999</v>
      </c>
      <c r="F115" s="95">
        <v>9104.3970000000008</v>
      </c>
      <c r="G115" s="95">
        <v>17487.771000000001</v>
      </c>
      <c r="H115" s="95">
        <v>0</v>
      </c>
      <c r="I115" s="95">
        <v>29720.210999999999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70274900000</v>
      </c>
      <c r="C116" s="95">
        <v>85792.063999999998</v>
      </c>
      <c r="D116" s="95" t="s">
        <v>489</v>
      </c>
      <c r="E116" s="95">
        <v>28855.206999999999</v>
      </c>
      <c r="F116" s="95">
        <v>9104.3970000000008</v>
      </c>
      <c r="G116" s="95">
        <v>17487.771000000001</v>
      </c>
      <c r="H116" s="95">
        <v>0</v>
      </c>
      <c r="I116" s="95">
        <v>30344.688999999998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61857700000</v>
      </c>
      <c r="C117" s="95">
        <v>71863.418000000005</v>
      </c>
      <c r="D117" s="95" t="s">
        <v>598</v>
      </c>
      <c r="E117" s="95">
        <v>28855.206999999999</v>
      </c>
      <c r="F117" s="95">
        <v>9104.3970000000008</v>
      </c>
      <c r="G117" s="95">
        <v>17487.771000000001</v>
      </c>
      <c r="H117" s="95">
        <v>0</v>
      </c>
      <c r="I117" s="95">
        <v>16416.043000000001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65164400000</v>
      </c>
      <c r="C118" s="95">
        <v>61401.7</v>
      </c>
      <c r="D118" s="95" t="s">
        <v>599</v>
      </c>
      <c r="E118" s="95">
        <v>28855.206999999999</v>
      </c>
      <c r="F118" s="95">
        <v>9104.3970000000008</v>
      </c>
      <c r="G118" s="95">
        <v>17487.771000000001</v>
      </c>
      <c r="H118" s="95">
        <v>0</v>
      </c>
      <c r="I118" s="95">
        <v>5954.3239999999996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68586200000</v>
      </c>
      <c r="C119" s="95">
        <v>62796.375</v>
      </c>
      <c r="D119" s="95" t="s">
        <v>535</v>
      </c>
      <c r="E119" s="95">
        <v>28855.206999999999</v>
      </c>
      <c r="F119" s="95">
        <v>9104.3970000000008</v>
      </c>
      <c r="G119" s="95">
        <v>17487.771000000001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73056100000</v>
      </c>
      <c r="C120" s="95">
        <v>63146.860999999997</v>
      </c>
      <c r="D120" s="95" t="s">
        <v>530</v>
      </c>
      <c r="E120" s="95">
        <v>28855.206999999999</v>
      </c>
      <c r="F120" s="95">
        <v>9104.3970000000008</v>
      </c>
      <c r="G120" s="95">
        <v>17838.256000000001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803823000000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61857700000</v>
      </c>
      <c r="C123" s="95">
        <v>55797.860999999997</v>
      </c>
      <c r="D123" s="95"/>
      <c r="E123" s="95">
        <v>28855.206999999999</v>
      </c>
      <c r="F123" s="95">
        <v>9104.3970000000008</v>
      </c>
      <c r="G123" s="95">
        <v>17487.771000000001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73762700000</v>
      </c>
      <c r="C124" s="95">
        <v>85792.063999999998</v>
      </c>
      <c r="D124" s="95"/>
      <c r="E124" s="95">
        <v>28855.206999999999</v>
      </c>
      <c r="F124" s="95">
        <v>9104.3970000000008</v>
      </c>
      <c r="G124" s="95">
        <v>17838.256000000001</v>
      </c>
      <c r="H124" s="95">
        <v>0</v>
      </c>
      <c r="I124" s="95">
        <v>30344.688999999998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8437.98</v>
      </c>
      <c r="C127" s="95">
        <v>7902.05</v>
      </c>
      <c r="D127" s="95">
        <v>0</v>
      </c>
      <c r="E127" s="95">
        <v>16340.03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1.75</v>
      </c>
      <c r="C128" s="95">
        <v>1.63</v>
      </c>
      <c r="D128" s="95">
        <v>0</v>
      </c>
      <c r="E128" s="95">
        <v>3.38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1.75</v>
      </c>
      <c r="C129" s="95">
        <v>1.63</v>
      </c>
      <c r="D129" s="95">
        <v>0</v>
      </c>
      <c r="E129" s="95">
        <v>3.38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3186.85</v>
      </c>
      <c r="C2" s="95">
        <v>659.1</v>
      </c>
      <c r="D2" s="95">
        <v>659.1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3186.85</v>
      </c>
      <c r="C3" s="95">
        <v>659.1</v>
      </c>
      <c r="D3" s="95">
        <v>659.1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5419.82</v>
      </c>
      <c r="C4" s="95">
        <v>1120.92</v>
      </c>
      <c r="D4" s="95">
        <v>1120.92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5419.82</v>
      </c>
      <c r="C5" s="95">
        <v>1120.92</v>
      </c>
      <c r="D5" s="95">
        <v>1120.92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2359.65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16.66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115.38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271.92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827.2</v>
      </c>
      <c r="C28" s="95">
        <v>2359.65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0.97699999999999998</v>
      </c>
      <c r="E39" s="95">
        <v>1.145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0.97699999999999998</v>
      </c>
      <c r="E40" s="95">
        <v>1.145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0.97699999999999998</v>
      </c>
      <c r="E41" s="95">
        <v>1.145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0.33500000000000002</v>
      </c>
      <c r="E43" s="95">
        <v>0.35699999999999998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0.97699999999999998</v>
      </c>
      <c r="E44" s="95">
        <v>1.145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0.97699999999999998</v>
      </c>
      <c r="E45" s="95">
        <v>1.145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0.97699999999999998</v>
      </c>
      <c r="E46" s="95">
        <v>1.145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0.97699999999999998</v>
      </c>
      <c r="E48" s="95">
        <v>1.145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0.97699999999999998</v>
      </c>
      <c r="E49" s="95">
        <v>1.145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0.33500000000000002</v>
      </c>
      <c r="E51" s="95">
        <v>0.35699999999999998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0.97699999999999998</v>
      </c>
      <c r="E52" s="95">
        <v>1.145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0.97699999999999998</v>
      </c>
      <c r="E53" s="95">
        <v>1.145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0.97699999999999998</v>
      </c>
      <c r="E54" s="95">
        <v>1.145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0.97699999999999998</v>
      </c>
      <c r="E55" s="95">
        <v>1.145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42793.45</v>
      </c>
      <c r="D71" s="95">
        <v>30536.720000000001</v>
      </c>
      <c r="E71" s="95">
        <v>12256.73</v>
      </c>
      <c r="F71" s="95">
        <v>0.71</v>
      </c>
      <c r="G71" s="95">
        <v>3.17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234747.02</v>
      </c>
      <c r="D72" s="95">
        <v>158708.51999999999</v>
      </c>
      <c r="E72" s="95">
        <v>76038.5</v>
      </c>
      <c r="F72" s="95">
        <v>0.68</v>
      </c>
      <c r="G72" s="95">
        <v>3.1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297631.02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47116.17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287985.86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6.8</v>
      </c>
      <c r="F80" s="95">
        <v>631.83000000000004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1.99</v>
      </c>
      <c r="F81" s="95">
        <v>2173.0100000000002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1017.59</v>
      </c>
      <c r="E82" s="95">
        <v>9.4499999999999993</v>
      </c>
      <c r="F82" s="95">
        <v>16263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56243.217199999999</v>
      </c>
      <c r="C91" s="95">
        <v>67.230199999999996</v>
      </c>
      <c r="D91" s="95">
        <v>52.9373</v>
      </c>
      <c r="E91" s="95">
        <v>0</v>
      </c>
      <c r="F91" s="95">
        <v>5.0000000000000001E-4</v>
      </c>
      <c r="G91" s="95">
        <v>34667.511700000003</v>
      </c>
      <c r="H91" s="95">
        <v>21012.268899999999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40315.908199999998</v>
      </c>
      <c r="C92" s="95">
        <v>50.564799999999998</v>
      </c>
      <c r="D92" s="95">
        <v>45.673900000000003</v>
      </c>
      <c r="E92" s="95">
        <v>0</v>
      </c>
      <c r="F92" s="95">
        <v>4.0000000000000002E-4</v>
      </c>
      <c r="G92" s="95">
        <v>29938.703099999999</v>
      </c>
      <c r="H92" s="95">
        <v>15288.735199999999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28277.2369</v>
      </c>
      <c r="C93" s="95">
        <v>40.4542</v>
      </c>
      <c r="D93" s="95">
        <v>48.278399999999998</v>
      </c>
      <c r="E93" s="95">
        <v>0</v>
      </c>
      <c r="F93" s="95">
        <v>4.0000000000000002E-4</v>
      </c>
      <c r="G93" s="95">
        <v>31694.4846</v>
      </c>
      <c r="H93" s="95">
        <v>11200.216399999999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17361.6103</v>
      </c>
      <c r="C94" s="95">
        <v>28.318899999999999</v>
      </c>
      <c r="D94" s="95">
        <v>40.976300000000002</v>
      </c>
      <c r="E94" s="95">
        <v>0</v>
      </c>
      <c r="F94" s="95">
        <v>2.9999999999999997E-4</v>
      </c>
      <c r="G94" s="95">
        <v>26923.168300000001</v>
      </c>
      <c r="H94" s="95">
        <v>7209.4179999999997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14741.6801</v>
      </c>
      <c r="C95" s="95">
        <v>26.337599999999998</v>
      </c>
      <c r="D95" s="95">
        <v>42.256300000000003</v>
      </c>
      <c r="E95" s="95">
        <v>0</v>
      </c>
      <c r="F95" s="95">
        <v>2.9999999999999997E-4</v>
      </c>
      <c r="G95" s="95">
        <v>27774.904699999999</v>
      </c>
      <c r="H95" s="95">
        <v>6340.5859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14584.9337</v>
      </c>
      <c r="C96" s="95">
        <v>26.595400000000001</v>
      </c>
      <c r="D96" s="95">
        <v>43.558399999999999</v>
      </c>
      <c r="E96" s="95">
        <v>0</v>
      </c>
      <c r="F96" s="95">
        <v>2.9999999999999997E-4</v>
      </c>
      <c r="G96" s="95">
        <v>28632.870800000001</v>
      </c>
      <c r="H96" s="95">
        <v>6324.5823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14304.4388</v>
      </c>
      <c r="C97" s="95">
        <v>26.097999999999999</v>
      </c>
      <c r="D97" s="95">
        <v>42.766500000000001</v>
      </c>
      <c r="E97" s="95">
        <v>0</v>
      </c>
      <c r="F97" s="95">
        <v>2.9999999999999997E-4</v>
      </c>
      <c r="G97" s="95">
        <v>28112.333200000001</v>
      </c>
      <c r="H97" s="95">
        <v>6204.2920000000004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15386.29</v>
      </c>
      <c r="C98" s="95">
        <v>28.073699999999999</v>
      </c>
      <c r="D98" s="95">
        <v>46.007100000000001</v>
      </c>
      <c r="E98" s="95">
        <v>0</v>
      </c>
      <c r="F98" s="95">
        <v>2.9999999999999997E-4</v>
      </c>
      <c r="G98" s="95">
        <v>30242.5524</v>
      </c>
      <c r="H98" s="95">
        <v>6673.7069000000001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13688.287200000001</v>
      </c>
      <c r="C99" s="95">
        <v>24.7563</v>
      </c>
      <c r="D99" s="95">
        <v>40.216200000000001</v>
      </c>
      <c r="E99" s="95">
        <v>0</v>
      </c>
      <c r="F99" s="95">
        <v>2.9999999999999997E-4</v>
      </c>
      <c r="G99" s="95">
        <v>26435.0844</v>
      </c>
      <c r="H99" s="95">
        <v>5916.2577000000001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18067.6816</v>
      </c>
      <c r="C100" s="95">
        <v>29.720300000000002</v>
      </c>
      <c r="D100" s="95">
        <v>43.4559</v>
      </c>
      <c r="E100" s="95">
        <v>0</v>
      </c>
      <c r="F100" s="95">
        <v>2.9999999999999997E-4</v>
      </c>
      <c r="G100" s="95">
        <v>28553.556799999998</v>
      </c>
      <c r="H100" s="95">
        <v>7526.4859999999999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26302.866300000002</v>
      </c>
      <c r="C101" s="95">
        <v>37.935600000000001</v>
      </c>
      <c r="D101" s="95">
        <v>45.9041</v>
      </c>
      <c r="E101" s="95">
        <v>0</v>
      </c>
      <c r="F101" s="95">
        <v>4.0000000000000002E-4</v>
      </c>
      <c r="G101" s="95">
        <v>30137.7585</v>
      </c>
      <c r="H101" s="95">
        <v>10447.4519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44985.255400000002</v>
      </c>
      <c r="C102" s="95">
        <v>56.405200000000001</v>
      </c>
      <c r="D102" s="95">
        <v>50.911799999999999</v>
      </c>
      <c r="E102" s="95">
        <v>0</v>
      </c>
      <c r="F102" s="95">
        <v>4.0000000000000002E-4</v>
      </c>
      <c r="G102" s="95">
        <v>33371.9473</v>
      </c>
      <c r="H102" s="95">
        <v>17057.935000000001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304259.40580000001</v>
      </c>
      <c r="C104" s="95">
        <v>442.49020000000002</v>
      </c>
      <c r="D104" s="95">
        <v>542.94230000000005</v>
      </c>
      <c r="E104" s="95">
        <v>0</v>
      </c>
      <c r="F104" s="95">
        <v>4.1999999999999997E-3</v>
      </c>
      <c r="G104" s="95">
        <v>356484.87569999998</v>
      </c>
      <c r="H104" s="95">
        <v>121201.93610000001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13688.287200000001</v>
      </c>
      <c r="C105" s="95">
        <v>24.7563</v>
      </c>
      <c r="D105" s="95">
        <v>40.216200000000001</v>
      </c>
      <c r="E105" s="95">
        <v>0</v>
      </c>
      <c r="F105" s="95">
        <v>2.9999999999999997E-4</v>
      </c>
      <c r="G105" s="95">
        <v>26435.0844</v>
      </c>
      <c r="H105" s="95">
        <v>5916.2577000000001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56243.217199999999</v>
      </c>
      <c r="C106" s="95">
        <v>67.230199999999996</v>
      </c>
      <c r="D106" s="95">
        <v>52.9373</v>
      </c>
      <c r="E106" s="95">
        <v>0</v>
      </c>
      <c r="F106" s="95">
        <v>5.0000000000000001E-4</v>
      </c>
      <c r="G106" s="95">
        <v>34667.511700000003</v>
      </c>
      <c r="H106" s="95">
        <v>21012.268899999999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80443300000</v>
      </c>
      <c r="C109" s="95">
        <v>64376.44</v>
      </c>
      <c r="D109" s="95" t="s">
        <v>523</v>
      </c>
      <c r="E109" s="95">
        <v>28855.206999999999</v>
      </c>
      <c r="F109" s="95">
        <v>9104.3970000000008</v>
      </c>
      <c r="G109" s="95">
        <v>19067.834999999999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69470500000</v>
      </c>
      <c r="C110" s="95">
        <v>57027.44</v>
      </c>
      <c r="D110" s="95" t="s">
        <v>529</v>
      </c>
      <c r="E110" s="95">
        <v>28855.206999999999</v>
      </c>
      <c r="F110" s="95">
        <v>9104.3970000000008</v>
      </c>
      <c r="G110" s="95">
        <v>19067.834999999999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73544700000</v>
      </c>
      <c r="C111" s="95">
        <v>57027.44</v>
      </c>
      <c r="D111" s="95" t="s">
        <v>600</v>
      </c>
      <c r="E111" s="95">
        <v>28855.206999999999</v>
      </c>
      <c r="F111" s="95">
        <v>9104.3970000000008</v>
      </c>
      <c r="G111" s="95">
        <v>19067.834999999999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62473200000</v>
      </c>
      <c r="C112" s="95">
        <v>56470.021000000001</v>
      </c>
      <c r="D112" s="95" t="s">
        <v>539</v>
      </c>
      <c r="E112" s="95">
        <v>28855.206999999999</v>
      </c>
      <c r="F112" s="95">
        <v>9104.3970000000008</v>
      </c>
      <c r="G112" s="95">
        <v>18510.416000000001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64449600000</v>
      </c>
      <c r="C113" s="95">
        <v>69479.782000000007</v>
      </c>
      <c r="D113" s="95" t="s">
        <v>601</v>
      </c>
      <c r="E113" s="95">
        <v>28855.206999999999</v>
      </c>
      <c r="F113" s="95">
        <v>9104.3970000000008</v>
      </c>
      <c r="G113" s="95">
        <v>18510.416000000001</v>
      </c>
      <c r="H113" s="95">
        <v>0</v>
      </c>
      <c r="I113" s="95">
        <v>13009.761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66440400000</v>
      </c>
      <c r="C114" s="95">
        <v>91944.525999999998</v>
      </c>
      <c r="D114" s="95" t="s">
        <v>511</v>
      </c>
      <c r="E114" s="95">
        <v>28855.206999999999</v>
      </c>
      <c r="F114" s="95">
        <v>9104.3970000000008</v>
      </c>
      <c r="G114" s="95">
        <v>18510.416000000001</v>
      </c>
      <c r="H114" s="95">
        <v>0</v>
      </c>
      <c r="I114" s="95">
        <v>35474.506000000001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65232600000</v>
      </c>
      <c r="C115" s="95">
        <v>89431.595000000001</v>
      </c>
      <c r="D115" s="95" t="s">
        <v>510</v>
      </c>
      <c r="E115" s="95">
        <v>28855.206999999999</v>
      </c>
      <c r="F115" s="95">
        <v>9104.3970000000008</v>
      </c>
      <c r="G115" s="95">
        <v>18510.416000000001</v>
      </c>
      <c r="H115" s="95">
        <v>0</v>
      </c>
      <c r="I115" s="95">
        <v>32961.574000000001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70175600000</v>
      </c>
      <c r="C116" s="95">
        <v>87429.433999999994</v>
      </c>
      <c r="D116" s="95" t="s">
        <v>602</v>
      </c>
      <c r="E116" s="95">
        <v>28855.206999999999</v>
      </c>
      <c r="F116" s="95">
        <v>9104.3970000000008</v>
      </c>
      <c r="G116" s="95">
        <v>18510.416000000001</v>
      </c>
      <c r="H116" s="95">
        <v>0</v>
      </c>
      <c r="I116" s="95">
        <v>30959.413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61340600000</v>
      </c>
      <c r="C117" s="95">
        <v>70442.661999999997</v>
      </c>
      <c r="D117" s="95" t="s">
        <v>512</v>
      </c>
      <c r="E117" s="95">
        <v>28855.206999999999</v>
      </c>
      <c r="F117" s="95">
        <v>9104.3970000000008</v>
      </c>
      <c r="G117" s="95">
        <v>18510.416000000001</v>
      </c>
      <c r="H117" s="95">
        <v>0</v>
      </c>
      <c r="I117" s="95">
        <v>13972.641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66256400000</v>
      </c>
      <c r="C118" s="95">
        <v>57475.084000000003</v>
      </c>
      <c r="D118" s="95" t="s">
        <v>447</v>
      </c>
      <c r="E118" s="95">
        <v>28855.206999999999</v>
      </c>
      <c r="F118" s="95">
        <v>9104.3970000000008</v>
      </c>
      <c r="G118" s="95">
        <v>18510.416000000001</v>
      </c>
      <c r="H118" s="95">
        <v>0</v>
      </c>
      <c r="I118" s="95">
        <v>1005.064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69932400000</v>
      </c>
      <c r="C119" s="95">
        <v>64376.44</v>
      </c>
      <c r="D119" s="95" t="s">
        <v>603</v>
      </c>
      <c r="E119" s="95">
        <v>28855.206999999999</v>
      </c>
      <c r="F119" s="95">
        <v>9104.3970000000008</v>
      </c>
      <c r="G119" s="95">
        <v>19067.834999999999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77437100000</v>
      </c>
      <c r="C120" s="95">
        <v>64376.44</v>
      </c>
      <c r="D120" s="95" t="s">
        <v>502</v>
      </c>
      <c r="E120" s="95">
        <v>28855.206999999999</v>
      </c>
      <c r="F120" s="95">
        <v>9104.3970000000008</v>
      </c>
      <c r="G120" s="95">
        <v>19067.834999999999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827196000000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61340600000</v>
      </c>
      <c r="C123" s="95">
        <v>56470.021000000001</v>
      </c>
      <c r="D123" s="95"/>
      <c r="E123" s="95">
        <v>28855.206999999999</v>
      </c>
      <c r="F123" s="95">
        <v>9104.3970000000008</v>
      </c>
      <c r="G123" s="95">
        <v>18510.416000000001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80443300000</v>
      </c>
      <c r="C124" s="95">
        <v>91944.525999999998</v>
      </c>
      <c r="D124" s="95"/>
      <c r="E124" s="95">
        <v>28855.206999999999</v>
      </c>
      <c r="F124" s="95">
        <v>9104.3970000000008</v>
      </c>
      <c r="G124" s="95">
        <v>19067.834999999999</v>
      </c>
      <c r="H124" s="95">
        <v>0</v>
      </c>
      <c r="I124" s="95">
        <v>35474.506000000001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15097.2</v>
      </c>
      <c r="C127" s="95">
        <v>18699.87</v>
      </c>
      <c r="D127" s="95">
        <v>0</v>
      </c>
      <c r="E127" s="95">
        <v>33797.07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3.12</v>
      </c>
      <c r="C128" s="95">
        <v>3.87</v>
      </c>
      <c r="D128" s="95">
        <v>0</v>
      </c>
      <c r="E128" s="95">
        <v>6.99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3.12</v>
      </c>
      <c r="C129" s="95">
        <v>3.87</v>
      </c>
      <c r="D129" s="95">
        <v>0</v>
      </c>
      <c r="E129" s="95">
        <v>6.99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2602.69</v>
      </c>
      <c r="C2" s="95">
        <v>538.29</v>
      </c>
      <c r="D2" s="95">
        <v>538.29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2602.69</v>
      </c>
      <c r="C3" s="95">
        <v>538.29</v>
      </c>
      <c r="D3" s="95">
        <v>538.29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4814.8900000000003</v>
      </c>
      <c r="C4" s="95">
        <v>995.81</v>
      </c>
      <c r="D4" s="95">
        <v>995.81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4814.8900000000003</v>
      </c>
      <c r="C5" s="95">
        <v>995.81</v>
      </c>
      <c r="D5" s="95">
        <v>995.81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1775.2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6.48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115.35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282.43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827.5</v>
      </c>
      <c r="C28" s="95">
        <v>1775.2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0.97699999999999998</v>
      </c>
      <c r="E39" s="95">
        <v>1.145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0.97699999999999998</v>
      </c>
      <c r="E40" s="95">
        <v>1.145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0.97699999999999998</v>
      </c>
      <c r="E41" s="95">
        <v>1.145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0.33500000000000002</v>
      </c>
      <c r="E43" s="95">
        <v>0.35699999999999998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0.97699999999999998</v>
      </c>
      <c r="E44" s="95">
        <v>1.145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0.97699999999999998</v>
      </c>
      <c r="E45" s="95">
        <v>1.145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0.97699999999999998</v>
      </c>
      <c r="E46" s="95">
        <v>1.145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0.97699999999999998</v>
      </c>
      <c r="E48" s="95">
        <v>1.145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0.97699999999999998</v>
      </c>
      <c r="E49" s="95">
        <v>1.145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0.33500000000000002</v>
      </c>
      <c r="E51" s="95">
        <v>0.35699999999999998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0.97699999999999998</v>
      </c>
      <c r="E52" s="95">
        <v>1.145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0.97699999999999998</v>
      </c>
      <c r="E53" s="95">
        <v>1.145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0.97699999999999998</v>
      </c>
      <c r="E54" s="95">
        <v>1.145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0.97699999999999998</v>
      </c>
      <c r="E55" s="95">
        <v>1.145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35369.019999999997</v>
      </c>
      <c r="D71" s="95">
        <v>28247.66</v>
      </c>
      <c r="E71" s="95">
        <v>7121.37</v>
      </c>
      <c r="F71" s="95">
        <v>0.8</v>
      </c>
      <c r="G71" s="95">
        <v>3.56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196527.99</v>
      </c>
      <c r="D72" s="95">
        <v>146230.48000000001</v>
      </c>
      <c r="E72" s="95">
        <v>50297.51</v>
      </c>
      <c r="F72" s="95">
        <v>0.74</v>
      </c>
      <c r="G72" s="95">
        <v>3.48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282340.69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45157.98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274643.18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7.24</v>
      </c>
      <c r="F80" s="95">
        <v>672.38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2.14</v>
      </c>
      <c r="F81" s="95">
        <v>2336.69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1017.59</v>
      </c>
      <c r="E82" s="95">
        <v>10.11</v>
      </c>
      <c r="F82" s="95">
        <v>17392.099999999999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43181.219599999997</v>
      </c>
      <c r="C91" s="95">
        <v>55.420299999999997</v>
      </c>
      <c r="D91" s="95">
        <v>58.872300000000003</v>
      </c>
      <c r="E91" s="95">
        <v>0</v>
      </c>
      <c r="F91" s="95">
        <v>5.0000000000000001E-4</v>
      </c>
      <c r="G91" s="96">
        <v>1393660</v>
      </c>
      <c r="H91" s="95">
        <v>16513.404699999999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34257.661999999997</v>
      </c>
      <c r="C92" s="95">
        <v>45.290999999999997</v>
      </c>
      <c r="D92" s="95">
        <v>51.492600000000003</v>
      </c>
      <c r="E92" s="95">
        <v>0</v>
      </c>
      <c r="F92" s="95">
        <v>4.0000000000000002E-4</v>
      </c>
      <c r="G92" s="96">
        <v>1219390</v>
      </c>
      <c r="H92" s="95">
        <v>13228.785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26915.484400000001</v>
      </c>
      <c r="C93" s="95">
        <v>39.622500000000002</v>
      </c>
      <c r="D93" s="95">
        <v>55.061399999999999</v>
      </c>
      <c r="E93" s="95">
        <v>0</v>
      </c>
      <c r="F93" s="95">
        <v>4.0000000000000002E-4</v>
      </c>
      <c r="G93" s="96">
        <v>1305090</v>
      </c>
      <c r="H93" s="95">
        <v>10783.928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19904.551500000001</v>
      </c>
      <c r="C94" s="95">
        <v>31.272099999999998</v>
      </c>
      <c r="D94" s="95">
        <v>47.844999999999999</v>
      </c>
      <c r="E94" s="95">
        <v>0</v>
      </c>
      <c r="F94" s="95">
        <v>2.9999999999999997E-4</v>
      </c>
      <c r="G94" s="96">
        <v>1134470</v>
      </c>
      <c r="H94" s="95">
        <v>8165.4025000000001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17122.924299999999</v>
      </c>
      <c r="C95" s="95">
        <v>28.894100000000002</v>
      </c>
      <c r="D95" s="95">
        <v>48.363500000000002</v>
      </c>
      <c r="E95" s="95">
        <v>0</v>
      </c>
      <c r="F95" s="95">
        <v>2.9999999999999997E-4</v>
      </c>
      <c r="G95" s="96">
        <v>1147130</v>
      </c>
      <c r="H95" s="95">
        <v>7216.8743000000004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15832.891</v>
      </c>
      <c r="C96" s="95">
        <v>27.7134</v>
      </c>
      <c r="D96" s="95">
        <v>48.322600000000001</v>
      </c>
      <c r="E96" s="95">
        <v>0</v>
      </c>
      <c r="F96" s="95">
        <v>2.9999999999999997E-4</v>
      </c>
      <c r="G96" s="96">
        <v>1146320</v>
      </c>
      <c r="H96" s="95">
        <v>6769.4548000000004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15031.134400000001</v>
      </c>
      <c r="C97" s="95">
        <v>26.6676</v>
      </c>
      <c r="D97" s="95">
        <v>47.168700000000001</v>
      </c>
      <c r="E97" s="95">
        <v>0</v>
      </c>
      <c r="F97" s="95">
        <v>2.9999999999999997E-4</v>
      </c>
      <c r="G97" s="96">
        <v>1119000</v>
      </c>
      <c r="H97" s="95">
        <v>6461.2204000000002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16093.805899999999</v>
      </c>
      <c r="C98" s="95">
        <v>28.522600000000001</v>
      </c>
      <c r="D98" s="95">
        <v>50.393900000000002</v>
      </c>
      <c r="E98" s="95">
        <v>0</v>
      </c>
      <c r="F98" s="95">
        <v>2.9999999999999997E-4</v>
      </c>
      <c r="G98" s="96">
        <v>1195500</v>
      </c>
      <c r="H98" s="95">
        <v>6915.0871999999999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15534.675499999999</v>
      </c>
      <c r="C99" s="95">
        <v>26.944400000000002</v>
      </c>
      <c r="D99" s="95">
        <v>46.519300000000001</v>
      </c>
      <c r="E99" s="95">
        <v>0</v>
      </c>
      <c r="F99" s="95">
        <v>2.9999999999999997E-4</v>
      </c>
      <c r="G99" s="96">
        <v>1103500</v>
      </c>
      <c r="H99" s="95">
        <v>6618.0771999999997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19669.0674</v>
      </c>
      <c r="C100" s="95">
        <v>31.760200000000001</v>
      </c>
      <c r="D100" s="95">
        <v>50.382399999999997</v>
      </c>
      <c r="E100" s="95">
        <v>0</v>
      </c>
      <c r="F100" s="95">
        <v>4.0000000000000002E-4</v>
      </c>
      <c r="G100" s="96">
        <v>1194790</v>
      </c>
      <c r="H100" s="95">
        <v>8151.7488000000003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25722.856400000001</v>
      </c>
      <c r="C101" s="95">
        <v>37.938600000000001</v>
      </c>
      <c r="D101" s="95">
        <v>52.881300000000003</v>
      </c>
      <c r="E101" s="95">
        <v>0</v>
      </c>
      <c r="F101" s="95">
        <v>4.0000000000000002E-4</v>
      </c>
      <c r="G101" s="96">
        <v>1253430</v>
      </c>
      <c r="H101" s="95">
        <v>10313.0298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38593.247300000003</v>
      </c>
      <c r="C102" s="95">
        <v>50.723399999999998</v>
      </c>
      <c r="D102" s="95">
        <v>56.926200000000001</v>
      </c>
      <c r="E102" s="95">
        <v>0</v>
      </c>
      <c r="F102" s="95">
        <v>4.0000000000000002E-4</v>
      </c>
      <c r="G102" s="96">
        <v>1347980</v>
      </c>
      <c r="H102" s="95">
        <v>14874.0414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287859.5196</v>
      </c>
      <c r="C104" s="95">
        <v>430.77030000000002</v>
      </c>
      <c r="D104" s="95">
        <v>614.22929999999997</v>
      </c>
      <c r="E104" s="95">
        <v>0</v>
      </c>
      <c r="F104" s="95">
        <v>4.4000000000000003E-3</v>
      </c>
      <c r="G104" s="96">
        <v>14560300</v>
      </c>
      <c r="H104" s="95">
        <v>116011.054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15031.134400000001</v>
      </c>
      <c r="C105" s="95">
        <v>26.6676</v>
      </c>
      <c r="D105" s="95">
        <v>46.519300000000001</v>
      </c>
      <c r="E105" s="95">
        <v>0</v>
      </c>
      <c r="F105" s="95">
        <v>2.9999999999999997E-4</v>
      </c>
      <c r="G105" s="96">
        <v>1103500</v>
      </c>
      <c r="H105" s="95">
        <v>6461.2204000000002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43181.219599999997</v>
      </c>
      <c r="C106" s="95">
        <v>55.420299999999997</v>
      </c>
      <c r="D106" s="95">
        <v>58.872300000000003</v>
      </c>
      <c r="E106" s="95">
        <v>0</v>
      </c>
      <c r="F106" s="95">
        <v>5.0000000000000001E-4</v>
      </c>
      <c r="G106" s="96">
        <v>1393660</v>
      </c>
      <c r="H106" s="95">
        <v>16513.404699999999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79205100000</v>
      </c>
      <c r="C109" s="95">
        <v>65709.778999999995</v>
      </c>
      <c r="D109" s="95" t="s">
        <v>604</v>
      </c>
      <c r="E109" s="95">
        <v>28855.206999999999</v>
      </c>
      <c r="F109" s="95">
        <v>9104.3970000000008</v>
      </c>
      <c r="G109" s="95">
        <v>20401.174999999999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69301000000</v>
      </c>
      <c r="C110" s="95">
        <v>58360.779000000002</v>
      </c>
      <c r="D110" s="95" t="s">
        <v>605</v>
      </c>
      <c r="E110" s="95">
        <v>28855.206999999999</v>
      </c>
      <c r="F110" s="95">
        <v>9104.3970000000008</v>
      </c>
      <c r="G110" s="95">
        <v>20401.174999999999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74171600000</v>
      </c>
      <c r="C111" s="95">
        <v>58360.779000000002</v>
      </c>
      <c r="D111" s="95" t="s">
        <v>606</v>
      </c>
      <c r="E111" s="95">
        <v>28855.206999999999</v>
      </c>
      <c r="F111" s="95">
        <v>9104.3970000000008</v>
      </c>
      <c r="G111" s="95">
        <v>20401.174999999999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64474800000</v>
      </c>
      <c r="C112" s="95">
        <v>57762.803999999996</v>
      </c>
      <c r="D112" s="95" t="s">
        <v>539</v>
      </c>
      <c r="E112" s="95">
        <v>28855.206999999999</v>
      </c>
      <c r="F112" s="95">
        <v>9104.3970000000008</v>
      </c>
      <c r="G112" s="95">
        <v>19803.199000000001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65194300000</v>
      </c>
      <c r="C113" s="95">
        <v>59324.767999999996</v>
      </c>
      <c r="D113" s="95" t="s">
        <v>490</v>
      </c>
      <c r="E113" s="95">
        <v>28855.206999999999</v>
      </c>
      <c r="F113" s="95">
        <v>9104.3970000000008</v>
      </c>
      <c r="G113" s="95">
        <v>19803.199000000001</v>
      </c>
      <c r="H113" s="95">
        <v>0</v>
      </c>
      <c r="I113" s="95">
        <v>1561.9649999999999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65148000000</v>
      </c>
      <c r="C114" s="95">
        <v>82219.680999999997</v>
      </c>
      <c r="D114" s="95" t="s">
        <v>466</v>
      </c>
      <c r="E114" s="95">
        <v>28855.206999999999</v>
      </c>
      <c r="F114" s="95">
        <v>9104.3970000000008</v>
      </c>
      <c r="G114" s="95">
        <v>19803.199000000001</v>
      </c>
      <c r="H114" s="95">
        <v>0</v>
      </c>
      <c r="I114" s="95">
        <v>24456.878000000001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63595300000</v>
      </c>
      <c r="C115" s="95">
        <v>81515.317999999999</v>
      </c>
      <c r="D115" s="95" t="s">
        <v>491</v>
      </c>
      <c r="E115" s="95">
        <v>28855.206999999999</v>
      </c>
      <c r="F115" s="95">
        <v>9104.3970000000008</v>
      </c>
      <c r="G115" s="95">
        <v>19803.199000000001</v>
      </c>
      <c r="H115" s="95">
        <v>0</v>
      </c>
      <c r="I115" s="95">
        <v>23752.514999999999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67943400000</v>
      </c>
      <c r="C116" s="95">
        <v>76412.016000000003</v>
      </c>
      <c r="D116" s="95" t="s">
        <v>492</v>
      </c>
      <c r="E116" s="95">
        <v>28855.206999999999</v>
      </c>
      <c r="F116" s="95">
        <v>9104.3970000000008</v>
      </c>
      <c r="G116" s="95">
        <v>19803.199000000001</v>
      </c>
      <c r="H116" s="95">
        <v>0</v>
      </c>
      <c r="I116" s="95">
        <v>18649.212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62714700000</v>
      </c>
      <c r="C117" s="95">
        <v>63517.1</v>
      </c>
      <c r="D117" s="95" t="s">
        <v>481</v>
      </c>
      <c r="E117" s="95">
        <v>28855.206999999999</v>
      </c>
      <c r="F117" s="95">
        <v>9104.3970000000008</v>
      </c>
      <c r="G117" s="95">
        <v>19803.199000000001</v>
      </c>
      <c r="H117" s="95">
        <v>0</v>
      </c>
      <c r="I117" s="95">
        <v>5754.2960000000003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67903000000</v>
      </c>
      <c r="C118" s="95">
        <v>58938.792000000001</v>
      </c>
      <c r="D118" s="95" t="s">
        <v>455</v>
      </c>
      <c r="E118" s="95">
        <v>28855.206999999999</v>
      </c>
      <c r="F118" s="95">
        <v>9104.3970000000008</v>
      </c>
      <c r="G118" s="95">
        <v>19803.199000000001</v>
      </c>
      <c r="H118" s="95">
        <v>0</v>
      </c>
      <c r="I118" s="95">
        <v>1175.9880000000001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71235600000</v>
      </c>
      <c r="C119" s="95">
        <v>65111.803999999996</v>
      </c>
      <c r="D119" s="95" t="s">
        <v>538</v>
      </c>
      <c r="E119" s="95">
        <v>28855.206999999999</v>
      </c>
      <c r="F119" s="95">
        <v>9104.3970000000008</v>
      </c>
      <c r="G119" s="95">
        <v>19803.199000000001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76608800000</v>
      </c>
      <c r="C120" s="95">
        <v>65709.778999999995</v>
      </c>
      <c r="D120" s="95" t="s">
        <v>607</v>
      </c>
      <c r="E120" s="95">
        <v>28855.206999999999</v>
      </c>
      <c r="F120" s="95">
        <v>9104.3970000000008</v>
      </c>
      <c r="G120" s="95">
        <v>20401.174999999999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827496000000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62714700000</v>
      </c>
      <c r="C123" s="95">
        <v>57762.803999999996</v>
      </c>
      <c r="D123" s="95"/>
      <c r="E123" s="95">
        <v>28855.206999999999</v>
      </c>
      <c r="F123" s="95">
        <v>9104.3970000000008</v>
      </c>
      <c r="G123" s="95">
        <v>19803.199000000001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79205100000</v>
      </c>
      <c r="C124" s="95">
        <v>82219.680999999997</v>
      </c>
      <c r="D124" s="95"/>
      <c r="E124" s="95">
        <v>28855.206999999999</v>
      </c>
      <c r="F124" s="95">
        <v>9104.3970000000008</v>
      </c>
      <c r="G124" s="95">
        <v>20401.174999999999</v>
      </c>
      <c r="H124" s="95">
        <v>0</v>
      </c>
      <c r="I124" s="95">
        <v>24456.878000000001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18320.37</v>
      </c>
      <c r="C127" s="95">
        <v>14155.13</v>
      </c>
      <c r="D127" s="95">
        <v>0</v>
      </c>
      <c r="E127" s="95">
        <v>32475.5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3.79</v>
      </c>
      <c r="C128" s="95">
        <v>2.93</v>
      </c>
      <c r="D128" s="95">
        <v>0</v>
      </c>
      <c r="E128" s="95">
        <v>6.72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3.79</v>
      </c>
      <c r="C129" s="95">
        <v>2.93</v>
      </c>
      <c r="D129" s="95">
        <v>0</v>
      </c>
      <c r="E129" s="95">
        <v>6.72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3920.32</v>
      </c>
      <c r="C2" s="95">
        <v>810.8</v>
      </c>
      <c r="D2" s="95">
        <v>810.8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3920.32</v>
      </c>
      <c r="C3" s="95">
        <v>810.8</v>
      </c>
      <c r="D3" s="95">
        <v>810.8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6272.99</v>
      </c>
      <c r="C4" s="95">
        <v>1297.3800000000001</v>
      </c>
      <c r="D4" s="95">
        <v>1297.3800000000001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6272.99</v>
      </c>
      <c r="C5" s="95">
        <v>1297.3800000000001</v>
      </c>
      <c r="D5" s="95">
        <v>1297.3800000000001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3070.85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3.79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115.28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307.14999999999998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849.47</v>
      </c>
      <c r="C28" s="95">
        <v>3070.85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0.90600000000000003</v>
      </c>
      <c r="E39" s="95">
        <v>1.048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0.90600000000000003</v>
      </c>
      <c r="E40" s="95">
        <v>1.048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0.90600000000000003</v>
      </c>
      <c r="E41" s="95">
        <v>1.048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0.34100000000000003</v>
      </c>
      <c r="E43" s="95">
        <v>0.36499999999999999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0.90600000000000003</v>
      </c>
      <c r="E44" s="95">
        <v>1.048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0.90600000000000003</v>
      </c>
      <c r="E45" s="95">
        <v>1.048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0.90600000000000003</v>
      </c>
      <c r="E46" s="95">
        <v>1.048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0.90600000000000003</v>
      </c>
      <c r="E48" s="95">
        <v>1.048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0.90600000000000003</v>
      </c>
      <c r="E49" s="95">
        <v>1.048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0.34100000000000003</v>
      </c>
      <c r="E51" s="95">
        <v>0.36499999999999999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0.90600000000000003</v>
      </c>
      <c r="E52" s="95">
        <v>1.048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0.90600000000000003</v>
      </c>
      <c r="E53" s="95">
        <v>1.048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0.90600000000000003</v>
      </c>
      <c r="E54" s="95">
        <v>1.048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0.90600000000000003</v>
      </c>
      <c r="E55" s="95">
        <v>1.048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44263.3</v>
      </c>
      <c r="D71" s="95">
        <v>31920.52</v>
      </c>
      <c r="E71" s="95">
        <v>12342.79</v>
      </c>
      <c r="F71" s="95">
        <v>0.72</v>
      </c>
      <c r="G71" s="95">
        <v>3.19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255427.52</v>
      </c>
      <c r="D72" s="95">
        <v>172690.26</v>
      </c>
      <c r="E72" s="95">
        <v>82737.259999999995</v>
      </c>
      <c r="F72" s="95">
        <v>0.68</v>
      </c>
      <c r="G72" s="95">
        <v>3.1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331105.88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48998.01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306540.68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7.77</v>
      </c>
      <c r="F80" s="95">
        <v>721.34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2.11</v>
      </c>
      <c r="F81" s="95">
        <v>2307.83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1017.59</v>
      </c>
      <c r="E82" s="95">
        <v>10.29</v>
      </c>
      <c r="F82" s="95">
        <v>17695.72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57922.2716</v>
      </c>
      <c r="C91" s="95">
        <v>69.286600000000007</v>
      </c>
      <c r="D91" s="95">
        <v>54.6783</v>
      </c>
      <c r="E91" s="95">
        <v>0</v>
      </c>
      <c r="F91" s="95">
        <v>5.0000000000000001E-4</v>
      </c>
      <c r="G91" s="95">
        <v>35808.257100000003</v>
      </c>
      <c r="H91" s="95">
        <v>21644.274399999998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48083.775999999998</v>
      </c>
      <c r="C92" s="95">
        <v>58.3611</v>
      </c>
      <c r="D92" s="95">
        <v>48.136800000000001</v>
      </c>
      <c r="E92" s="95">
        <v>0</v>
      </c>
      <c r="F92" s="95">
        <v>4.0000000000000002E-4</v>
      </c>
      <c r="G92" s="95">
        <v>31534.158299999999</v>
      </c>
      <c r="H92" s="95">
        <v>18048.456300000002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37977.441200000001</v>
      </c>
      <c r="C93" s="95">
        <v>50.290999999999997</v>
      </c>
      <c r="D93" s="95">
        <v>51.683399999999999</v>
      </c>
      <c r="E93" s="95">
        <v>0</v>
      </c>
      <c r="F93" s="95">
        <v>4.0000000000000002E-4</v>
      </c>
      <c r="G93" s="95">
        <v>33903.715900000003</v>
      </c>
      <c r="H93" s="95">
        <v>14656.1155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22097.0926</v>
      </c>
      <c r="C94" s="95">
        <v>33.386800000000001</v>
      </c>
      <c r="D94" s="95">
        <v>43.503599999999999</v>
      </c>
      <c r="E94" s="95">
        <v>0</v>
      </c>
      <c r="F94" s="95">
        <v>2.9999999999999997E-4</v>
      </c>
      <c r="G94" s="95">
        <v>28571.322</v>
      </c>
      <c r="H94" s="95">
        <v>8921.9271000000008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17278.3334</v>
      </c>
      <c r="C95" s="95">
        <v>28.954599999999999</v>
      </c>
      <c r="D95" s="95">
        <v>43.291899999999998</v>
      </c>
      <c r="E95" s="95">
        <v>0</v>
      </c>
      <c r="F95" s="95">
        <v>2.9999999999999997E-4</v>
      </c>
      <c r="G95" s="95">
        <v>28448.252199999999</v>
      </c>
      <c r="H95" s="95">
        <v>7248.5842000000002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14201.9421</v>
      </c>
      <c r="C96" s="95">
        <v>25.656099999999999</v>
      </c>
      <c r="D96" s="95">
        <v>41.630299999999998</v>
      </c>
      <c r="E96" s="95">
        <v>0</v>
      </c>
      <c r="F96" s="95">
        <v>2.9999999999999997E-4</v>
      </c>
      <c r="G96" s="95">
        <v>27364.5128</v>
      </c>
      <c r="H96" s="95">
        <v>6135.4775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13925.2199</v>
      </c>
      <c r="C97" s="95">
        <v>25.351099999999999</v>
      </c>
      <c r="D97" s="95">
        <v>41.453699999999998</v>
      </c>
      <c r="E97" s="95">
        <v>0</v>
      </c>
      <c r="F97" s="95">
        <v>2.9999999999999997E-4</v>
      </c>
      <c r="G97" s="95">
        <v>27249.1613</v>
      </c>
      <c r="H97" s="95">
        <v>6034.5565999999999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15151.766900000001</v>
      </c>
      <c r="C98" s="95">
        <v>27.401499999999999</v>
      </c>
      <c r="D98" s="95">
        <v>44.5105</v>
      </c>
      <c r="E98" s="95">
        <v>0</v>
      </c>
      <c r="F98" s="95">
        <v>2.9999999999999997E-4</v>
      </c>
      <c r="G98" s="95">
        <v>29257.8606</v>
      </c>
      <c r="H98" s="95">
        <v>6548.6358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15309.767400000001</v>
      </c>
      <c r="C99" s="95">
        <v>26.623699999999999</v>
      </c>
      <c r="D99" s="95">
        <v>41.511499999999998</v>
      </c>
      <c r="E99" s="95">
        <v>0</v>
      </c>
      <c r="F99" s="95">
        <v>2.9999999999999997E-4</v>
      </c>
      <c r="G99" s="95">
        <v>27282.530599999998</v>
      </c>
      <c r="H99" s="95">
        <v>6515.2601999999997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20344.7559</v>
      </c>
      <c r="C100" s="95">
        <v>32.3322</v>
      </c>
      <c r="D100" s="95">
        <v>45.241</v>
      </c>
      <c r="E100" s="95">
        <v>0</v>
      </c>
      <c r="F100" s="95">
        <v>2.9999999999999997E-4</v>
      </c>
      <c r="G100" s="95">
        <v>29721.307400000002</v>
      </c>
      <c r="H100" s="95">
        <v>8366.6805000000004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32555.981899999999</v>
      </c>
      <c r="C101" s="95">
        <v>44.4617</v>
      </c>
      <c r="D101" s="95">
        <v>48.701000000000001</v>
      </c>
      <c r="E101" s="95">
        <v>0</v>
      </c>
      <c r="F101" s="95">
        <v>4.0000000000000002E-4</v>
      </c>
      <c r="G101" s="95">
        <v>31958.240000000002</v>
      </c>
      <c r="H101" s="95">
        <v>12692.9228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51346.525099999999</v>
      </c>
      <c r="C102" s="95">
        <v>62.932499999999997</v>
      </c>
      <c r="D102" s="95">
        <v>53.3934</v>
      </c>
      <c r="E102" s="95">
        <v>0</v>
      </c>
      <c r="F102" s="95">
        <v>5.0000000000000001E-4</v>
      </c>
      <c r="G102" s="95">
        <v>34984.467299999997</v>
      </c>
      <c r="H102" s="95">
        <v>19331.568800000001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346194.87390000001</v>
      </c>
      <c r="C104" s="95">
        <v>485.03899999999999</v>
      </c>
      <c r="D104" s="95">
        <v>557.73540000000003</v>
      </c>
      <c r="E104" s="95">
        <v>0</v>
      </c>
      <c r="F104" s="95">
        <v>4.4000000000000003E-3</v>
      </c>
      <c r="G104" s="95">
        <v>366083.7855</v>
      </c>
      <c r="H104" s="95">
        <v>136144.45989999999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13925.2199</v>
      </c>
      <c r="C105" s="95">
        <v>25.351099999999999</v>
      </c>
      <c r="D105" s="95">
        <v>41.453699999999998</v>
      </c>
      <c r="E105" s="95">
        <v>0</v>
      </c>
      <c r="F105" s="95">
        <v>2.9999999999999997E-4</v>
      </c>
      <c r="G105" s="95">
        <v>27249.1613</v>
      </c>
      <c r="H105" s="95">
        <v>6034.5565999999999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57922.2716</v>
      </c>
      <c r="C106" s="95">
        <v>69.286600000000007</v>
      </c>
      <c r="D106" s="95">
        <v>54.6783</v>
      </c>
      <c r="E106" s="95">
        <v>0</v>
      </c>
      <c r="F106" s="95">
        <v>5.0000000000000001E-4</v>
      </c>
      <c r="G106" s="95">
        <v>35808.257100000003</v>
      </c>
      <c r="H106" s="95">
        <v>21644.274399999998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83090400000</v>
      </c>
      <c r="C109" s="95">
        <v>66033.502999999997</v>
      </c>
      <c r="D109" s="95" t="s">
        <v>533</v>
      </c>
      <c r="E109" s="95">
        <v>28855.206999999999</v>
      </c>
      <c r="F109" s="95">
        <v>9104.3970000000008</v>
      </c>
      <c r="G109" s="95">
        <v>20724.899000000001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73172600000</v>
      </c>
      <c r="C110" s="95">
        <v>58684.502999999997</v>
      </c>
      <c r="D110" s="95" t="s">
        <v>529</v>
      </c>
      <c r="E110" s="95">
        <v>28855.206999999999</v>
      </c>
      <c r="F110" s="95">
        <v>9104.3970000000008</v>
      </c>
      <c r="G110" s="95">
        <v>20724.899000000001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78671000000</v>
      </c>
      <c r="C111" s="95">
        <v>58684.502999999997</v>
      </c>
      <c r="D111" s="95" t="s">
        <v>526</v>
      </c>
      <c r="E111" s="95">
        <v>28855.206999999999</v>
      </c>
      <c r="F111" s="95">
        <v>9104.3970000000008</v>
      </c>
      <c r="G111" s="95">
        <v>20724.899000000001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66297600000</v>
      </c>
      <c r="C112" s="95">
        <v>58684.502999999997</v>
      </c>
      <c r="D112" s="95" t="s">
        <v>539</v>
      </c>
      <c r="E112" s="95">
        <v>28855.206999999999</v>
      </c>
      <c r="F112" s="95">
        <v>9104.3970000000008</v>
      </c>
      <c r="G112" s="95">
        <v>20724.899000000001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66012000000</v>
      </c>
      <c r="C113" s="95">
        <v>59508.699000000001</v>
      </c>
      <c r="D113" s="95" t="s">
        <v>469</v>
      </c>
      <c r="E113" s="95">
        <v>28855.206999999999</v>
      </c>
      <c r="F113" s="95">
        <v>9104.3970000000008</v>
      </c>
      <c r="G113" s="95">
        <v>20077.960999999999</v>
      </c>
      <c r="H113" s="95">
        <v>0</v>
      </c>
      <c r="I113" s="95">
        <v>1471.134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63497300000</v>
      </c>
      <c r="C114" s="95">
        <v>69959.668000000005</v>
      </c>
      <c r="D114" s="95" t="s">
        <v>513</v>
      </c>
      <c r="E114" s="95">
        <v>28855.206999999999</v>
      </c>
      <c r="F114" s="95">
        <v>9104.3970000000008</v>
      </c>
      <c r="G114" s="95">
        <v>20077.960999999999</v>
      </c>
      <c r="H114" s="95">
        <v>0</v>
      </c>
      <c r="I114" s="95">
        <v>11922.102000000001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63229600000</v>
      </c>
      <c r="C115" s="95">
        <v>84198.673999999999</v>
      </c>
      <c r="D115" s="95" t="s">
        <v>608</v>
      </c>
      <c r="E115" s="95">
        <v>28855.206999999999</v>
      </c>
      <c r="F115" s="95">
        <v>9104.3970000000008</v>
      </c>
      <c r="G115" s="95">
        <v>20077.960999999999</v>
      </c>
      <c r="H115" s="95">
        <v>0</v>
      </c>
      <c r="I115" s="95">
        <v>26161.109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67890700000</v>
      </c>
      <c r="C116" s="95">
        <v>75792.968999999997</v>
      </c>
      <c r="D116" s="95" t="s">
        <v>609</v>
      </c>
      <c r="E116" s="95">
        <v>28855.206999999999</v>
      </c>
      <c r="F116" s="95">
        <v>9104.3970000000008</v>
      </c>
      <c r="G116" s="95">
        <v>20077.960999999999</v>
      </c>
      <c r="H116" s="95">
        <v>0</v>
      </c>
      <c r="I116" s="95">
        <v>17755.402999999998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63307100000</v>
      </c>
      <c r="C117" s="95">
        <v>60654.171000000002</v>
      </c>
      <c r="D117" s="95" t="s">
        <v>493</v>
      </c>
      <c r="E117" s="95">
        <v>28855.206999999999</v>
      </c>
      <c r="F117" s="95">
        <v>9104.3970000000008</v>
      </c>
      <c r="G117" s="95">
        <v>20077.960999999999</v>
      </c>
      <c r="H117" s="95">
        <v>0</v>
      </c>
      <c r="I117" s="95">
        <v>2616.6060000000002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68966100000</v>
      </c>
      <c r="C118" s="95">
        <v>58037.565000000002</v>
      </c>
      <c r="D118" s="95" t="s">
        <v>610</v>
      </c>
      <c r="E118" s="95">
        <v>28855.206999999999</v>
      </c>
      <c r="F118" s="95">
        <v>9104.3970000000008</v>
      </c>
      <c r="G118" s="95">
        <v>20077.960999999999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74156700000</v>
      </c>
      <c r="C119" s="95">
        <v>66033.502999999997</v>
      </c>
      <c r="D119" s="95" t="s">
        <v>611</v>
      </c>
      <c r="E119" s="95">
        <v>28855.206999999999</v>
      </c>
      <c r="F119" s="95">
        <v>9104.3970000000008</v>
      </c>
      <c r="G119" s="95">
        <v>20724.899000000001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81178800000</v>
      </c>
      <c r="C120" s="95">
        <v>66033.502999999997</v>
      </c>
      <c r="D120" s="95" t="s">
        <v>622</v>
      </c>
      <c r="E120" s="95">
        <v>28855.206999999999</v>
      </c>
      <c r="F120" s="95">
        <v>9104.3970000000008</v>
      </c>
      <c r="G120" s="95">
        <v>20724.899000000001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849470000000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63229600000</v>
      </c>
      <c r="C123" s="95">
        <v>58037.565000000002</v>
      </c>
      <c r="D123" s="95"/>
      <c r="E123" s="95">
        <v>28855.206999999999</v>
      </c>
      <c r="F123" s="95">
        <v>9104.3970000000008</v>
      </c>
      <c r="G123" s="95">
        <v>20077.960999999999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83090400000</v>
      </c>
      <c r="C124" s="95">
        <v>84198.673999999999</v>
      </c>
      <c r="D124" s="95"/>
      <c r="E124" s="95">
        <v>28855.206999999999</v>
      </c>
      <c r="F124" s="95">
        <v>9104.3970000000008</v>
      </c>
      <c r="G124" s="95">
        <v>20724.899000000001</v>
      </c>
      <c r="H124" s="95">
        <v>0</v>
      </c>
      <c r="I124" s="95">
        <v>26161.109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14853</v>
      </c>
      <c r="C127" s="95">
        <v>24228.78</v>
      </c>
      <c r="D127" s="95">
        <v>0</v>
      </c>
      <c r="E127" s="95">
        <v>39081.78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3.07</v>
      </c>
      <c r="C128" s="95">
        <v>5.01</v>
      </c>
      <c r="D128" s="95">
        <v>0</v>
      </c>
      <c r="E128" s="95">
        <v>8.08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3.07</v>
      </c>
      <c r="C129" s="95">
        <v>5.01</v>
      </c>
      <c r="D129" s="95">
        <v>0</v>
      </c>
      <c r="E129" s="95">
        <v>8.08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7403.03</v>
      </c>
      <c r="C2" s="95">
        <v>1531.09</v>
      </c>
      <c r="D2" s="95">
        <v>1531.09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7403.03</v>
      </c>
      <c r="C3" s="95">
        <v>1531.09</v>
      </c>
      <c r="D3" s="95">
        <v>1531.09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10483.39</v>
      </c>
      <c r="C4" s="95">
        <v>2168.17</v>
      </c>
      <c r="D4" s="95">
        <v>2168.17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10483.39</v>
      </c>
      <c r="C5" s="95">
        <v>2168.17</v>
      </c>
      <c r="D5" s="95">
        <v>2168.17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6435.57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0.28999999999999998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114.58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429.34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967.45</v>
      </c>
      <c r="C28" s="95">
        <v>6435.57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0.82099999999999995</v>
      </c>
      <c r="E39" s="95">
        <v>0.93700000000000006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0.82099999999999995</v>
      </c>
      <c r="E40" s="95">
        <v>0.93700000000000006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0.82099999999999995</v>
      </c>
      <c r="E41" s="95">
        <v>0.93700000000000006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0.33500000000000002</v>
      </c>
      <c r="E43" s="95">
        <v>0.35699999999999998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0.82099999999999995</v>
      </c>
      <c r="E44" s="95">
        <v>0.93700000000000006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0.82099999999999995</v>
      </c>
      <c r="E45" s="95">
        <v>0.93700000000000006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0.82099999999999995</v>
      </c>
      <c r="E46" s="95">
        <v>0.93700000000000006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0.82099999999999995</v>
      </c>
      <c r="E48" s="95">
        <v>0.93700000000000006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0.82099999999999995</v>
      </c>
      <c r="E49" s="95">
        <v>0.93700000000000006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0.33500000000000002</v>
      </c>
      <c r="E51" s="95">
        <v>0.35699999999999998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0.82099999999999995</v>
      </c>
      <c r="E52" s="95">
        <v>0.93700000000000006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0.82099999999999995</v>
      </c>
      <c r="E53" s="95">
        <v>0.93700000000000006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0.82099999999999995</v>
      </c>
      <c r="E54" s="95">
        <v>0.93700000000000006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0.82099999999999995</v>
      </c>
      <c r="E55" s="95">
        <v>0.93700000000000006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3.5249999999999999</v>
      </c>
      <c r="F59" s="95">
        <v>0.40699999999999997</v>
      </c>
      <c r="G59" s="95">
        <v>0.316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3.5249999999999999</v>
      </c>
      <c r="F60" s="95">
        <v>0.40699999999999997</v>
      </c>
      <c r="G60" s="95">
        <v>0.316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3.5249999999999999</v>
      </c>
      <c r="F61" s="95">
        <v>0.40699999999999997</v>
      </c>
      <c r="G61" s="95">
        <v>0.316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3.5249999999999999</v>
      </c>
      <c r="F62" s="95">
        <v>0.40699999999999997</v>
      </c>
      <c r="G62" s="95">
        <v>0.316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3.52</v>
      </c>
      <c r="F63" s="95">
        <v>0.40699999999999997</v>
      </c>
      <c r="G63" s="95">
        <v>0.316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3.52</v>
      </c>
      <c r="F65" s="95">
        <v>0.40699999999999997</v>
      </c>
      <c r="G65" s="95">
        <v>0.316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43975.17</v>
      </c>
      <c r="D71" s="95">
        <v>35121</v>
      </c>
      <c r="E71" s="95">
        <v>8854.17</v>
      </c>
      <c r="F71" s="95">
        <v>0.8</v>
      </c>
      <c r="G71" s="95">
        <v>3.35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229345.61</v>
      </c>
      <c r="D72" s="95">
        <v>183168.08</v>
      </c>
      <c r="E72" s="95">
        <v>46177.53</v>
      </c>
      <c r="F72" s="95">
        <v>0.8</v>
      </c>
      <c r="G72" s="95">
        <v>3.53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549716.01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63923.53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426862.63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12.65</v>
      </c>
      <c r="F80" s="95">
        <v>1175.05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0.56999999999999995</v>
      </c>
      <c r="D81" s="95">
        <v>622</v>
      </c>
      <c r="E81" s="95">
        <v>2.66</v>
      </c>
      <c r="F81" s="95">
        <v>2905.26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0.6</v>
      </c>
      <c r="D82" s="95">
        <v>1017.59</v>
      </c>
      <c r="E82" s="95">
        <v>13.85</v>
      </c>
      <c r="F82" s="95">
        <v>23474.03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95392.560800000007</v>
      </c>
      <c r="C91" s="95">
        <v>93.354299999999995</v>
      </c>
      <c r="D91" s="95">
        <v>141.71430000000001</v>
      </c>
      <c r="E91" s="95">
        <v>0</v>
      </c>
      <c r="F91" s="95">
        <v>5.9999999999999995E-4</v>
      </c>
      <c r="G91" s="95">
        <v>28364.807700000001</v>
      </c>
      <c r="H91" s="95">
        <v>34055.802600000003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79493.106700000004</v>
      </c>
      <c r="C92" s="95">
        <v>78.072599999999994</v>
      </c>
      <c r="D92" s="95">
        <v>123.9111</v>
      </c>
      <c r="E92" s="95">
        <v>0</v>
      </c>
      <c r="F92" s="95">
        <v>5.9999999999999995E-4</v>
      </c>
      <c r="G92" s="95">
        <v>24805.442500000001</v>
      </c>
      <c r="H92" s="95">
        <v>28422.3737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59609.178599999999</v>
      </c>
      <c r="C93" s="95">
        <v>60.319899999999997</v>
      </c>
      <c r="D93" s="95">
        <v>130.07149999999999</v>
      </c>
      <c r="E93" s="95">
        <v>0</v>
      </c>
      <c r="F93" s="95">
        <v>5.0000000000000001E-4</v>
      </c>
      <c r="G93" s="95">
        <v>26063.3063</v>
      </c>
      <c r="H93" s="95">
        <v>21586.266199999998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30864.344700000001</v>
      </c>
      <c r="C94" s="95">
        <v>33.068899999999999</v>
      </c>
      <c r="D94" s="95">
        <v>105.771</v>
      </c>
      <c r="E94" s="95">
        <v>0</v>
      </c>
      <c r="F94" s="95">
        <v>4.0000000000000002E-4</v>
      </c>
      <c r="G94" s="95">
        <v>21212.2516</v>
      </c>
      <c r="H94" s="95">
        <v>11459.5237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16311.827499999999</v>
      </c>
      <c r="C95" s="95">
        <v>19.504100000000001</v>
      </c>
      <c r="D95" s="95">
        <v>98.310699999999997</v>
      </c>
      <c r="E95" s="95">
        <v>0</v>
      </c>
      <c r="F95" s="95">
        <v>2.9999999999999997E-4</v>
      </c>
      <c r="G95" s="95">
        <v>19728.883999999998</v>
      </c>
      <c r="H95" s="95">
        <v>6368.3203999999996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13402.0388</v>
      </c>
      <c r="C96" s="95">
        <v>16.608899999999998</v>
      </c>
      <c r="D96" s="95">
        <v>92.9923</v>
      </c>
      <c r="E96" s="95">
        <v>0</v>
      </c>
      <c r="F96" s="95">
        <v>2.9999999999999997E-4</v>
      </c>
      <c r="G96" s="95">
        <v>18663.681100000002</v>
      </c>
      <c r="H96" s="95">
        <v>5322.1819999999998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12578.902700000001</v>
      </c>
      <c r="C97" s="95">
        <v>15.709899999999999</v>
      </c>
      <c r="D97" s="95">
        <v>89.815100000000001</v>
      </c>
      <c r="E97" s="95">
        <v>0</v>
      </c>
      <c r="F97" s="95">
        <v>2.9999999999999997E-4</v>
      </c>
      <c r="G97" s="95">
        <v>18026.389299999999</v>
      </c>
      <c r="H97" s="95">
        <v>5013.9413000000004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14866.7534</v>
      </c>
      <c r="C98" s="95">
        <v>18.363399999999999</v>
      </c>
      <c r="D98" s="95">
        <v>101.8856</v>
      </c>
      <c r="E98" s="95">
        <v>0</v>
      </c>
      <c r="F98" s="95">
        <v>2.9999999999999997E-4</v>
      </c>
      <c r="G98" s="95">
        <v>20448.3819</v>
      </c>
      <c r="H98" s="95">
        <v>5894.5047000000004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18180.156500000001</v>
      </c>
      <c r="C99" s="95">
        <v>21.2698</v>
      </c>
      <c r="D99" s="95">
        <v>99.774699999999996</v>
      </c>
      <c r="E99" s="95">
        <v>0</v>
      </c>
      <c r="F99" s="95">
        <v>2.9999999999999997E-4</v>
      </c>
      <c r="G99" s="95">
        <v>20020.9889</v>
      </c>
      <c r="H99" s="95">
        <v>7025.6791000000003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34768.835700000003</v>
      </c>
      <c r="C100" s="95">
        <v>37.107199999999999</v>
      </c>
      <c r="D100" s="95">
        <v>116.1157</v>
      </c>
      <c r="E100" s="95">
        <v>0</v>
      </c>
      <c r="F100" s="95">
        <v>4.0000000000000002E-4</v>
      </c>
      <c r="G100" s="95">
        <v>23285.950099999998</v>
      </c>
      <c r="H100" s="95">
        <v>12886.8791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66491.643500000006</v>
      </c>
      <c r="C101" s="95">
        <v>66.590999999999994</v>
      </c>
      <c r="D101" s="95">
        <v>130.5814</v>
      </c>
      <c r="E101" s="95">
        <v>0</v>
      </c>
      <c r="F101" s="95">
        <v>5.0000000000000001E-4</v>
      </c>
      <c r="G101" s="95">
        <v>26158.607400000001</v>
      </c>
      <c r="H101" s="95">
        <v>23971.897000000001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82761.518500000006</v>
      </c>
      <c r="C102" s="95">
        <v>81.748900000000006</v>
      </c>
      <c r="D102" s="95">
        <v>138.76169999999999</v>
      </c>
      <c r="E102" s="95">
        <v>0</v>
      </c>
      <c r="F102" s="95">
        <v>5.9999999999999995E-4</v>
      </c>
      <c r="G102" s="95">
        <v>27784.8138</v>
      </c>
      <c r="H102" s="95">
        <v>29662.738700000002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524720.86739999999</v>
      </c>
      <c r="C104" s="95">
        <v>541.71910000000003</v>
      </c>
      <c r="D104" s="95">
        <v>1369.7049999999999</v>
      </c>
      <c r="E104" s="95">
        <v>0</v>
      </c>
      <c r="F104" s="95">
        <v>5.3E-3</v>
      </c>
      <c r="G104" s="95">
        <v>274563.50459999999</v>
      </c>
      <c r="H104" s="95">
        <v>191670.1084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12578.902700000001</v>
      </c>
      <c r="C105" s="95">
        <v>15.709899999999999</v>
      </c>
      <c r="D105" s="95">
        <v>89.815100000000001</v>
      </c>
      <c r="E105" s="95">
        <v>0</v>
      </c>
      <c r="F105" s="95">
        <v>2.9999999999999997E-4</v>
      </c>
      <c r="G105" s="95">
        <v>18026.389299999999</v>
      </c>
      <c r="H105" s="95">
        <v>5013.9413000000004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95392.560800000007</v>
      </c>
      <c r="C106" s="95">
        <v>93.354299999999995</v>
      </c>
      <c r="D106" s="95">
        <v>141.71430000000001</v>
      </c>
      <c r="E106" s="95">
        <v>0</v>
      </c>
      <c r="F106" s="95">
        <v>5.9999999999999995E-4</v>
      </c>
      <c r="G106" s="95">
        <v>28364.807700000001</v>
      </c>
      <c r="H106" s="95">
        <v>34055.802600000003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99946500000</v>
      </c>
      <c r="C109" s="95">
        <v>72862.945000000007</v>
      </c>
      <c r="D109" s="95" t="s">
        <v>531</v>
      </c>
      <c r="E109" s="95">
        <v>28855.206999999999</v>
      </c>
      <c r="F109" s="95">
        <v>9104.3970000000008</v>
      </c>
      <c r="G109" s="95">
        <v>27554.34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87404700000</v>
      </c>
      <c r="C110" s="95">
        <v>72862.945000000007</v>
      </c>
      <c r="D110" s="95" t="s">
        <v>529</v>
      </c>
      <c r="E110" s="95">
        <v>28855.206999999999</v>
      </c>
      <c r="F110" s="95">
        <v>9104.3970000000008</v>
      </c>
      <c r="G110" s="95">
        <v>27554.34</v>
      </c>
      <c r="H110" s="95">
        <v>0</v>
      </c>
      <c r="I110" s="95">
        <v>0</v>
      </c>
      <c r="J110" s="95">
        <v>7349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91836900000</v>
      </c>
      <c r="C111" s="95">
        <v>65513.945</v>
      </c>
      <c r="D111" s="95" t="s">
        <v>526</v>
      </c>
      <c r="E111" s="95">
        <v>28855.206999999999</v>
      </c>
      <c r="F111" s="95">
        <v>9104.3970000000008</v>
      </c>
      <c r="G111" s="95">
        <v>27554.34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74743700000</v>
      </c>
      <c r="C112" s="95">
        <v>65513.945</v>
      </c>
      <c r="D112" s="95" t="s">
        <v>539</v>
      </c>
      <c r="E112" s="95">
        <v>28855.206999999999</v>
      </c>
      <c r="F112" s="95">
        <v>9104.3970000000008</v>
      </c>
      <c r="G112" s="95">
        <v>27554.34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69516900000</v>
      </c>
      <c r="C113" s="95">
        <v>64413.300999999999</v>
      </c>
      <c r="D113" s="95" t="s">
        <v>612</v>
      </c>
      <c r="E113" s="95">
        <v>28855.206999999999</v>
      </c>
      <c r="F113" s="95">
        <v>9104.3970000000008</v>
      </c>
      <c r="G113" s="95">
        <v>26453.697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65763500000</v>
      </c>
      <c r="C114" s="95">
        <v>69942.379000000001</v>
      </c>
      <c r="D114" s="95" t="s">
        <v>514</v>
      </c>
      <c r="E114" s="95">
        <v>28855.206999999999</v>
      </c>
      <c r="F114" s="95">
        <v>9104.3970000000008</v>
      </c>
      <c r="G114" s="95">
        <v>26453.697</v>
      </c>
      <c r="H114" s="95">
        <v>0</v>
      </c>
      <c r="I114" s="95">
        <v>5529.0780000000004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63517900000</v>
      </c>
      <c r="C115" s="95">
        <v>70773.990999999995</v>
      </c>
      <c r="D115" s="95" t="s">
        <v>491</v>
      </c>
      <c r="E115" s="95">
        <v>28855.206999999999</v>
      </c>
      <c r="F115" s="95">
        <v>9104.3970000000008</v>
      </c>
      <c r="G115" s="95">
        <v>26453.697</v>
      </c>
      <c r="H115" s="95">
        <v>0</v>
      </c>
      <c r="I115" s="95">
        <v>6360.69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72052100000</v>
      </c>
      <c r="C116" s="95">
        <v>68486.929000000004</v>
      </c>
      <c r="D116" s="95" t="s">
        <v>613</v>
      </c>
      <c r="E116" s="95">
        <v>28855.206999999999</v>
      </c>
      <c r="F116" s="95">
        <v>9104.3970000000008</v>
      </c>
      <c r="G116" s="95">
        <v>26453.697</v>
      </c>
      <c r="H116" s="95">
        <v>0</v>
      </c>
      <c r="I116" s="95">
        <v>4073.6280000000002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70546100000</v>
      </c>
      <c r="C117" s="95">
        <v>64413.300999999999</v>
      </c>
      <c r="D117" s="95" t="s">
        <v>540</v>
      </c>
      <c r="E117" s="95">
        <v>28855.206999999999</v>
      </c>
      <c r="F117" s="95">
        <v>9104.3970000000008</v>
      </c>
      <c r="G117" s="95">
        <v>26453.697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82050600000</v>
      </c>
      <c r="C118" s="95">
        <v>72862.945000000007</v>
      </c>
      <c r="D118" s="95" t="s">
        <v>541</v>
      </c>
      <c r="E118" s="95">
        <v>28855.206999999999</v>
      </c>
      <c r="F118" s="95">
        <v>9104.3970000000008</v>
      </c>
      <c r="G118" s="95">
        <v>27554.34</v>
      </c>
      <c r="H118" s="95">
        <v>0</v>
      </c>
      <c r="I118" s="95">
        <v>0</v>
      </c>
      <c r="J118" s="95">
        <v>7349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92172700000</v>
      </c>
      <c r="C119" s="95">
        <v>72862.945000000007</v>
      </c>
      <c r="D119" s="95" t="s">
        <v>542</v>
      </c>
      <c r="E119" s="95">
        <v>28855.206999999999</v>
      </c>
      <c r="F119" s="95">
        <v>9104.3970000000008</v>
      </c>
      <c r="G119" s="95">
        <v>27554.34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97902800000</v>
      </c>
      <c r="C120" s="95">
        <v>72862.945000000007</v>
      </c>
      <c r="D120" s="95" t="s">
        <v>614</v>
      </c>
      <c r="E120" s="95">
        <v>28855.206999999999</v>
      </c>
      <c r="F120" s="95">
        <v>9104.3970000000008</v>
      </c>
      <c r="G120" s="95">
        <v>27554.34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967454000000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63517900000</v>
      </c>
      <c r="C123" s="95">
        <v>64413.300999999999</v>
      </c>
      <c r="D123" s="95"/>
      <c r="E123" s="95">
        <v>28855.206999999999</v>
      </c>
      <c r="F123" s="95">
        <v>9104.3970000000008</v>
      </c>
      <c r="G123" s="95">
        <v>26453.697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99946500000</v>
      </c>
      <c r="C124" s="95">
        <v>72862.945000000007</v>
      </c>
      <c r="D124" s="95"/>
      <c r="E124" s="95">
        <v>28855.206999999999</v>
      </c>
      <c r="F124" s="95">
        <v>9104.3970000000008</v>
      </c>
      <c r="G124" s="95">
        <v>27554.34</v>
      </c>
      <c r="H124" s="95">
        <v>0</v>
      </c>
      <c r="I124" s="95">
        <v>6360.69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27260.36</v>
      </c>
      <c r="C127" s="95">
        <v>26421.119999999999</v>
      </c>
      <c r="D127" s="95">
        <v>0</v>
      </c>
      <c r="E127" s="95">
        <v>53681.48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5.64</v>
      </c>
      <c r="C128" s="95">
        <v>5.46</v>
      </c>
      <c r="D128" s="95">
        <v>0</v>
      </c>
      <c r="E128" s="95">
        <v>11.1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5.64</v>
      </c>
      <c r="C129" s="95">
        <v>5.46</v>
      </c>
      <c r="D129" s="95">
        <v>0</v>
      </c>
      <c r="E129" s="95">
        <v>11.1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B7" sqref="B7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223</v>
      </c>
      <c r="B2" s="48" t="s">
        <v>224</v>
      </c>
      <c r="C2" s="48" t="s">
        <v>95</v>
      </c>
      <c r="D2" s="49" t="s">
        <v>246</v>
      </c>
      <c r="E2" s="49" t="s">
        <v>247</v>
      </c>
      <c r="F2" s="48" t="s">
        <v>225</v>
      </c>
      <c r="G2" s="48" t="s">
        <v>248</v>
      </c>
      <c r="H2" s="48" t="s">
        <v>249</v>
      </c>
      <c r="I2" s="50" t="s">
        <v>250</v>
      </c>
      <c r="J2" s="50" t="s">
        <v>226</v>
      </c>
      <c r="K2" s="50" t="s">
        <v>251</v>
      </c>
      <c r="L2" s="50" t="s">
        <v>252</v>
      </c>
      <c r="M2" s="50" t="s">
        <v>253</v>
      </c>
      <c r="N2" s="51" t="s">
        <v>227</v>
      </c>
      <c r="O2" s="50" t="s">
        <v>228</v>
      </c>
      <c r="P2" s="50" t="s">
        <v>254</v>
      </c>
      <c r="Q2" s="50" t="s">
        <v>229</v>
      </c>
      <c r="R2" s="50" t="s">
        <v>230</v>
      </c>
      <c r="S2" s="50" t="s">
        <v>58</v>
      </c>
    </row>
    <row r="3" spans="1:19">
      <c r="A3" s="52" t="s">
        <v>209</v>
      </c>
      <c r="B3" s="52" t="s">
        <v>231</v>
      </c>
      <c r="C3" s="52">
        <v>1</v>
      </c>
      <c r="D3" s="97">
        <v>236.88</v>
      </c>
      <c r="E3" s="53">
        <v>1010.7599999999999</v>
      </c>
      <c r="F3" s="54">
        <v>4.2669706180344473</v>
      </c>
      <c r="G3" s="53">
        <v>149.5601389459211</v>
      </c>
      <c r="H3" s="53">
        <v>17.660016406692741</v>
      </c>
      <c r="I3" s="54">
        <v>47.375999999999998</v>
      </c>
      <c r="J3" s="54">
        <v>5</v>
      </c>
      <c r="K3" s="54">
        <v>21.697422487508923</v>
      </c>
      <c r="L3" s="54">
        <v>8.0729249999999997</v>
      </c>
      <c r="M3" s="54"/>
      <c r="N3" s="55"/>
      <c r="O3" s="54">
        <v>10</v>
      </c>
      <c r="P3" s="54"/>
      <c r="Q3" s="54">
        <v>50</v>
      </c>
      <c r="R3" s="54"/>
      <c r="S3" s="54">
        <v>0.60391247078524646</v>
      </c>
    </row>
    <row r="4" spans="1:19">
      <c r="A4" s="52" t="s">
        <v>257</v>
      </c>
      <c r="B4" s="52" t="s">
        <v>231</v>
      </c>
      <c r="C4" s="52">
        <v>1</v>
      </c>
      <c r="D4" s="97">
        <v>1393.41</v>
      </c>
      <c r="E4" s="53">
        <v>10880.57</v>
      </c>
      <c r="F4" s="54">
        <v>7.8085918717391145</v>
      </c>
      <c r="G4" s="53">
        <v>760.80070680701226</v>
      </c>
      <c r="H4" s="53">
        <v>0</v>
      </c>
      <c r="I4" s="54"/>
      <c r="J4" s="54">
        <v>0</v>
      </c>
      <c r="K4" s="54">
        <v>11.647758234058081</v>
      </c>
      <c r="L4" s="54">
        <v>0</v>
      </c>
      <c r="M4" s="54"/>
      <c r="N4" s="55"/>
      <c r="O4" s="54"/>
      <c r="P4" s="54">
        <v>0.25</v>
      </c>
      <c r="Q4" s="54">
        <v>348.35250000000008</v>
      </c>
      <c r="R4" s="54"/>
      <c r="S4" s="54">
        <v>0.80805834078174388</v>
      </c>
    </row>
    <row r="5" spans="1:19">
      <c r="A5" s="52" t="s">
        <v>258</v>
      </c>
      <c r="B5" s="52" t="s">
        <v>231</v>
      </c>
      <c r="C5" s="52">
        <v>1</v>
      </c>
      <c r="D5" s="97">
        <v>3204.8400000000006</v>
      </c>
      <c r="E5" s="53">
        <v>27350.07</v>
      </c>
      <c r="F5" s="54">
        <v>8.5339892163103297</v>
      </c>
      <c r="G5" s="53">
        <v>1586.6314740289301</v>
      </c>
      <c r="H5" s="53">
        <v>0</v>
      </c>
      <c r="I5" s="54"/>
      <c r="J5" s="54">
        <v>0</v>
      </c>
      <c r="K5" s="54">
        <v>3.3408524257626619</v>
      </c>
      <c r="L5" s="54">
        <v>2.6909749999999999</v>
      </c>
      <c r="M5" s="54"/>
      <c r="N5" s="55"/>
      <c r="O5" s="54"/>
      <c r="P5" s="54">
        <v>0.25</v>
      </c>
      <c r="Q5" s="54">
        <v>801.21000000000026</v>
      </c>
      <c r="R5" s="54"/>
      <c r="S5" s="54">
        <v>0.71501746397927246</v>
      </c>
    </row>
    <row r="6" spans="1:19">
      <c r="A6" s="56" t="s">
        <v>232</v>
      </c>
      <c r="B6" s="57"/>
      <c r="C6" s="57"/>
      <c r="D6" s="58">
        <f>SUMIF($B3:$B5,"yes",D3:D5)</f>
        <v>4835.130000000001</v>
      </c>
      <c r="E6" s="58">
        <f>SUM(E3:E5)</f>
        <v>39241.4</v>
      </c>
      <c r="F6" s="57"/>
      <c r="G6" s="58">
        <f>SUM(G3:G5)</f>
        <v>2496.9923197818634</v>
      </c>
      <c r="H6" s="58">
        <f>SUM(H3:H5)</f>
        <v>17.660016406692741</v>
      </c>
      <c r="I6" s="57"/>
      <c r="J6" s="58">
        <f>SUM(J3:J5)</f>
        <v>5</v>
      </c>
      <c r="Q6" s="58"/>
    </row>
    <row r="7" spans="1:19">
      <c r="G7" s="32"/>
    </row>
    <row r="8" spans="1:19">
      <c r="A8" s="56" t="s">
        <v>208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233</v>
      </c>
    </row>
    <row r="11" spans="1:19">
      <c r="A11" s="59" t="s">
        <v>234</v>
      </c>
    </row>
    <row r="12" spans="1:19">
      <c r="A12" s="59" t="s">
        <v>629</v>
      </c>
    </row>
    <row r="13" spans="1:19">
      <c r="A13" s="59" t="s">
        <v>235</v>
      </c>
    </row>
    <row r="14" spans="1:19">
      <c r="A14" s="59" t="s">
        <v>236</v>
      </c>
    </row>
    <row r="15" spans="1:19">
      <c r="A15" s="59" t="s">
        <v>3</v>
      </c>
    </row>
    <row r="16" spans="1:19">
      <c r="A16" s="59"/>
      <c r="D16"/>
    </row>
    <row r="17" spans="1:4">
      <c r="A17" s="59"/>
      <c r="D17"/>
    </row>
    <row r="18" spans="1:4">
      <c r="A18" s="59"/>
    </row>
    <row r="19" spans="1:4">
      <c r="A19" s="59"/>
      <c r="D19" s="32"/>
    </row>
    <row r="20" spans="1:4">
      <c r="A20" s="59"/>
    </row>
    <row r="21" spans="1:4">
      <c r="A21" s="59"/>
    </row>
    <row r="22" spans="1:4">
      <c r="A22" s="59"/>
    </row>
    <row r="23" spans="1:4">
      <c r="A23" s="59"/>
    </row>
    <row r="24" spans="1:4">
      <c r="A24" s="59"/>
    </row>
    <row r="25" spans="1:4">
      <c r="A25" s="59"/>
    </row>
    <row r="26" spans="1:4">
      <c r="A26" s="59"/>
    </row>
    <row r="27" spans="1:4">
      <c r="A27" s="59"/>
    </row>
    <row r="28" spans="1:4">
      <c r="A28" s="59"/>
    </row>
    <row r="29" spans="1:4">
      <c r="A29" s="59"/>
    </row>
    <row r="30" spans="1:4">
      <c r="A30" s="59"/>
    </row>
    <row r="31" spans="1:4">
      <c r="A31" s="59"/>
    </row>
    <row r="32" spans="1:4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9" t="s">
        <v>120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61"/>
      <c r="N2" s="61"/>
      <c r="O2" s="61"/>
      <c r="P2" s="6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83"/>
  <sheetViews>
    <sheetView workbookViewId="0">
      <pane ySplit="1" topLeftCell="A28" activePane="bottomLeft" state="frozen"/>
      <selection pane="bottomLeft" activeCell="A2" sqref="A2:AE78"/>
    </sheetView>
  </sheetViews>
  <sheetFormatPr defaultColWidth="10.6640625" defaultRowHeight="12.75"/>
  <cols>
    <col min="1" max="1" width="30.6640625" style="66" customWidth="1"/>
    <col min="2" max="2" width="13.5" style="66" customWidth="1"/>
    <col min="3" max="3" width="14.33203125" style="66" customWidth="1"/>
    <col min="4" max="4" width="20.83203125" style="66" customWidth="1"/>
    <col min="5" max="28" width="5" style="66" customWidth="1"/>
    <col min="29" max="16384" width="10.6640625" style="66"/>
  </cols>
  <sheetData>
    <row r="1" spans="1:31" s="63" customFormat="1" ht="25.5">
      <c r="A1" s="63" t="s">
        <v>75</v>
      </c>
      <c r="B1" s="63" t="s">
        <v>116</v>
      </c>
      <c r="C1" s="63" t="s">
        <v>117</v>
      </c>
      <c r="D1" s="63" t="s">
        <v>118</v>
      </c>
      <c r="E1" s="63">
        <v>1</v>
      </c>
      <c r="F1" s="63">
        <v>2</v>
      </c>
      <c r="G1" s="63">
        <v>3</v>
      </c>
      <c r="H1" s="63">
        <v>4</v>
      </c>
      <c r="I1" s="63">
        <v>5</v>
      </c>
      <c r="J1" s="63">
        <v>6</v>
      </c>
      <c r="K1" s="63">
        <v>7</v>
      </c>
      <c r="L1" s="63">
        <v>8</v>
      </c>
      <c r="M1" s="63">
        <v>9</v>
      </c>
      <c r="N1" s="63">
        <v>10</v>
      </c>
      <c r="O1" s="63">
        <v>11</v>
      </c>
      <c r="P1" s="63">
        <v>12</v>
      </c>
      <c r="Q1" s="63">
        <v>13</v>
      </c>
      <c r="R1" s="63">
        <v>14</v>
      </c>
      <c r="S1" s="63">
        <v>15</v>
      </c>
      <c r="T1" s="63">
        <v>16</v>
      </c>
      <c r="U1" s="63">
        <v>17</v>
      </c>
      <c r="V1" s="63">
        <v>18</v>
      </c>
      <c r="W1" s="63">
        <v>19</v>
      </c>
      <c r="X1" s="63">
        <v>20</v>
      </c>
      <c r="Y1" s="63">
        <v>21</v>
      </c>
      <c r="Z1" s="63">
        <v>22</v>
      </c>
      <c r="AA1" s="63">
        <v>23</v>
      </c>
      <c r="AB1" s="63">
        <v>24</v>
      </c>
      <c r="AC1" s="64" t="s">
        <v>5</v>
      </c>
      <c r="AD1" s="64" t="s">
        <v>6</v>
      </c>
      <c r="AE1" s="64" t="s">
        <v>7</v>
      </c>
    </row>
    <row r="2" spans="1:31">
      <c r="A2" s="69" t="s">
        <v>121</v>
      </c>
      <c r="B2" s="69" t="s">
        <v>147</v>
      </c>
      <c r="C2" s="69" t="s">
        <v>122</v>
      </c>
      <c r="D2" s="69" t="s">
        <v>123</v>
      </c>
      <c r="E2" s="69">
        <v>0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1</v>
      </c>
      <c r="L2" s="69">
        <v>1</v>
      </c>
      <c r="M2" s="69">
        <v>1</v>
      </c>
      <c r="N2" s="69">
        <v>1</v>
      </c>
      <c r="O2" s="69">
        <v>1</v>
      </c>
      <c r="P2" s="69">
        <v>1</v>
      </c>
      <c r="Q2" s="69">
        <v>1</v>
      </c>
      <c r="R2" s="69">
        <v>1</v>
      </c>
      <c r="S2" s="69">
        <v>1</v>
      </c>
      <c r="T2" s="69">
        <v>1</v>
      </c>
      <c r="U2" s="69">
        <v>1</v>
      </c>
      <c r="V2" s="69">
        <v>0</v>
      </c>
      <c r="W2" s="69">
        <v>0</v>
      </c>
      <c r="X2" s="69">
        <v>0</v>
      </c>
      <c r="Y2" s="69">
        <v>0</v>
      </c>
      <c r="Z2" s="69">
        <v>0</v>
      </c>
      <c r="AA2" s="69">
        <v>0</v>
      </c>
      <c r="AB2" s="69">
        <v>0</v>
      </c>
      <c r="AC2" s="69">
        <v>11</v>
      </c>
      <c r="AD2" s="69">
        <v>64</v>
      </c>
      <c r="AE2" s="69">
        <v>3337.14</v>
      </c>
    </row>
    <row r="3" spans="1:31">
      <c r="A3" s="69"/>
      <c r="B3" s="69"/>
      <c r="C3" s="69"/>
      <c r="D3" s="69" t="s">
        <v>124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1</v>
      </c>
      <c r="M3" s="69">
        <v>1</v>
      </c>
      <c r="N3" s="69">
        <v>1</v>
      </c>
      <c r="O3" s="69">
        <v>1</v>
      </c>
      <c r="P3" s="69">
        <v>1</v>
      </c>
      <c r="Q3" s="69">
        <v>1</v>
      </c>
      <c r="R3" s="69">
        <v>1</v>
      </c>
      <c r="S3" s="69">
        <v>1</v>
      </c>
      <c r="T3" s="69">
        <v>1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9</v>
      </c>
      <c r="AD3" s="69"/>
      <c r="AE3" s="69"/>
    </row>
    <row r="4" spans="1:31">
      <c r="A4" s="69"/>
      <c r="B4" s="69"/>
      <c r="C4" s="69"/>
      <c r="D4" s="69" t="s">
        <v>125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/>
      <c r="AE4" s="69"/>
    </row>
    <row r="5" spans="1:31">
      <c r="A5" s="69" t="s">
        <v>119</v>
      </c>
      <c r="B5" s="69" t="s">
        <v>126</v>
      </c>
      <c r="C5" s="69" t="s">
        <v>122</v>
      </c>
      <c r="D5" s="69" t="s">
        <v>127</v>
      </c>
      <c r="E5" s="69">
        <v>1</v>
      </c>
      <c r="F5" s="69">
        <v>1</v>
      </c>
      <c r="G5" s="69">
        <v>1</v>
      </c>
      <c r="H5" s="69">
        <v>1</v>
      </c>
      <c r="I5" s="69">
        <v>1</v>
      </c>
      <c r="J5" s="69">
        <v>1</v>
      </c>
      <c r="K5" s="69">
        <v>1</v>
      </c>
      <c r="L5" s="69">
        <v>1</v>
      </c>
      <c r="M5" s="69">
        <v>1</v>
      </c>
      <c r="N5" s="69">
        <v>1</v>
      </c>
      <c r="O5" s="69">
        <v>1</v>
      </c>
      <c r="P5" s="69">
        <v>1</v>
      </c>
      <c r="Q5" s="69">
        <v>1</v>
      </c>
      <c r="R5" s="69">
        <v>1</v>
      </c>
      <c r="S5" s="69">
        <v>1</v>
      </c>
      <c r="T5" s="69">
        <v>1</v>
      </c>
      <c r="U5" s="69">
        <v>1</v>
      </c>
      <c r="V5" s="69">
        <v>1</v>
      </c>
      <c r="W5" s="69">
        <v>1</v>
      </c>
      <c r="X5" s="69">
        <v>1</v>
      </c>
      <c r="Y5" s="69">
        <v>1</v>
      </c>
      <c r="Z5" s="69">
        <v>1</v>
      </c>
      <c r="AA5" s="69">
        <v>1</v>
      </c>
      <c r="AB5" s="69">
        <v>1</v>
      </c>
      <c r="AC5" s="69">
        <v>24</v>
      </c>
      <c r="AD5" s="69">
        <v>168</v>
      </c>
      <c r="AE5" s="69">
        <v>8760</v>
      </c>
    </row>
    <row r="6" spans="1:31">
      <c r="A6" s="69" t="s">
        <v>128</v>
      </c>
      <c r="B6" s="69" t="s">
        <v>126</v>
      </c>
      <c r="C6" s="69" t="s">
        <v>122</v>
      </c>
      <c r="D6" s="69" t="s">
        <v>127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</row>
    <row r="7" spans="1:31">
      <c r="A7" s="69" t="s">
        <v>129</v>
      </c>
      <c r="B7" s="69" t="s">
        <v>147</v>
      </c>
      <c r="C7" s="69" t="s">
        <v>122</v>
      </c>
      <c r="D7" s="69" t="s">
        <v>123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1</v>
      </c>
      <c r="L7" s="69">
        <v>1</v>
      </c>
      <c r="M7" s="69">
        <v>1</v>
      </c>
      <c r="N7" s="69">
        <v>1</v>
      </c>
      <c r="O7" s="69">
        <v>1</v>
      </c>
      <c r="P7" s="69">
        <v>1</v>
      </c>
      <c r="Q7" s="69">
        <v>1</v>
      </c>
      <c r="R7" s="69">
        <v>1</v>
      </c>
      <c r="S7" s="69">
        <v>1</v>
      </c>
      <c r="T7" s="69">
        <v>1</v>
      </c>
      <c r="U7" s="69">
        <v>1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69">
        <v>11</v>
      </c>
      <c r="AD7" s="69">
        <v>64</v>
      </c>
      <c r="AE7" s="69">
        <v>3337.14</v>
      </c>
    </row>
    <row r="8" spans="1:31">
      <c r="A8" s="69"/>
      <c r="B8" s="69"/>
      <c r="C8" s="69"/>
      <c r="D8" s="69" t="s">
        <v>124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1</v>
      </c>
      <c r="M8" s="69">
        <v>1</v>
      </c>
      <c r="N8" s="69">
        <v>1</v>
      </c>
      <c r="O8" s="69">
        <v>1</v>
      </c>
      <c r="P8" s="69">
        <v>1</v>
      </c>
      <c r="Q8" s="69">
        <v>1</v>
      </c>
      <c r="R8" s="69">
        <v>1</v>
      </c>
      <c r="S8" s="69">
        <v>1</v>
      </c>
      <c r="T8" s="69">
        <v>1</v>
      </c>
      <c r="U8" s="69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69">
        <v>9</v>
      </c>
      <c r="AD8" s="69"/>
      <c r="AE8" s="69"/>
    </row>
    <row r="9" spans="1:31">
      <c r="A9" s="69"/>
      <c r="B9" s="69"/>
      <c r="C9" s="69"/>
      <c r="D9" s="69" t="s">
        <v>125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69">
        <v>0</v>
      </c>
      <c r="AD9" s="69"/>
      <c r="AE9" s="69"/>
    </row>
    <row r="10" spans="1:31">
      <c r="A10" s="69" t="s">
        <v>96</v>
      </c>
      <c r="B10" s="69" t="s">
        <v>126</v>
      </c>
      <c r="C10" s="69" t="s">
        <v>122</v>
      </c>
      <c r="D10" s="69" t="s">
        <v>130</v>
      </c>
      <c r="E10" s="69">
        <v>0.1</v>
      </c>
      <c r="F10" s="69">
        <v>0.1</v>
      </c>
      <c r="G10" s="69">
        <v>0.1</v>
      </c>
      <c r="H10" s="69">
        <v>0.1</v>
      </c>
      <c r="I10" s="69">
        <v>0.1</v>
      </c>
      <c r="J10" s="69">
        <v>0.1</v>
      </c>
      <c r="K10" s="69">
        <v>0.1</v>
      </c>
      <c r="L10" s="69">
        <v>0.4</v>
      </c>
      <c r="M10" s="69">
        <v>0.7</v>
      </c>
      <c r="N10" s="69">
        <v>0.9</v>
      </c>
      <c r="O10" s="69">
        <v>0.9</v>
      </c>
      <c r="P10" s="69">
        <v>0.9</v>
      </c>
      <c r="Q10" s="69">
        <v>0.8</v>
      </c>
      <c r="R10" s="69">
        <v>0.9</v>
      </c>
      <c r="S10" s="69">
        <v>0.9</v>
      </c>
      <c r="T10" s="69">
        <v>0.9</v>
      </c>
      <c r="U10" s="69">
        <v>0.9</v>
      </c>
      <c r="V10" s="69">
        <v>0.3</v>
      </c>
      <c r="W10" s="69">
        <v>0.1</v>
      </c>
      <c r="X10" s="69">
        <v>0.1</v>
      </c>
      <c r="Y10" s="69">
        <v>0.1</v>
      </c>
      <c r="Z10" s="69">
        <v>0.1</v>
      </c>
      <c r="AA10" s="69">
        <v>0.1</v>
      </c>
      <c r="AB10" s="69">
        <v>0.1</v>
      </c>
      <c r="AC10" s="69">
        <v>9.8000000000000007</v>
      </c>
      <c r="AD10" s="69">
        <v>54.22</v>
      </c>
      <c r="AE10" s="69">
        <v>2827.19</v>
      </c>
    </row>
    <row r="11" spans="1:31">
      <c r="A11" s="69"/>
      <c r="B11" s="69"/>
      <c r="C11" s="69"/>
      <c r="D11" s="69" t="s">
        <v>131</v>
      </c>
      <c r="E11" s="69">
        <v>0.1</v>
      </c>
      <c r="F11" s="69">
        <v>0.1</v>
      </c>
      <c r="G11" s="69">
        <v>0.1</v>
      </c>
      <c r="H11" s="69">
        <v>0.1</v>
      </c>
      <c r="I11" s="69">
        <v>0.1</v>
      </c>
      <c r="J11" s="69">
        <v>0.1</v>
      </c>
      <c r="K11" s="69">
        <v>0.1</v>
      </c>
      <c r="L11" s="69">
        <v>0.1</v>
      </c>
      <c r="M11" s="69">
        <v>0.1</v>
      </c>
      <c r="N11" s="69">
        <v>0.24</v>
      </c>
      <c r="O11" s="69">
        <v>0.24</v>
      </c>
      <c r="P11" s="69">
        <v>0.24</v>
      </c>
      <c r="Q11" s="69">
        <v>0.1</v>
      </c>
      <c r="R11" s="69">
        <v>0.1</v>
      </c>
      <c r="S11" s="69">
        <v>0.1</v>
      </c>
      <c r="T11" s="69">
        <v>0.1</v>
      </c>
      <c r="U11" s="69">
        <v>0.1</v>
      </c>
      <c r="V11" s="69">
        <v>0.1</v>
      </c>
      <c r="W11" s="69">
        <v>0.1</v>
      </c>
      <c r="X11" s="69">
        <v>0.1</v>
      </c>
      <c r="Y11" s="69">
        <v>0.1</v>
      </c>
      <c r="Z11" s="69">
        <v>0.1</v>
      </c>
      <c r="AA11" s="69">
        <v>0.1</v>
      </c>
      <c r="AB11" s="69">
        <v>0.1</v>
      </c>
      <c r="AC11" s="69">
        <v>2.82</v>
      </c>
      <c r="AD11" s="69"/>
      <c r="AE11" s="69"/>
    </row>
    <row r="12" spans="1:31">
      <c r="A12" s="69"/>
      <c r="B12" s="69"/>
      <c r="C12" s="69"/>
      <c r="D12" s="69" t="s">
        <v>132</v>
      </c>
      <c r="E12" s="69">
        <v>1</v>
      </c>
      <c r="F12" s="69">
        <v>1</v>
      </c>
      <c r="G12" s="69">
        <v>1</v>
      </c>
      <c r="H12" s="69">
        <v>1</v>
      </c>
      <c r="I12" s="69">
        <v>1</v>
      </c>
      <c r="J12" s="69">
        <v>1</v>
      </c>
      <c r="K12" s="69">
        <v>1</v>
      </c>
      <c r="L12" s="69">
        <v>1</v>
      </c>
      <c r="M12" s="69">
        <v>1</v>
      </c>
      <c r="N12" s="69">
        <v>1</v>
      </c>
      <c r="O12" s="69">
        <v>1</v>
      </c>
      <c r="P12" s="69">
        <v>1</v>
      </c>
      <c r="Q12" s="69">
        <v>1</v>
      </c>
      <c r="R12" s="69">
        <v>1</v>
      </c>
      <c r="S12" s="69">
        <v>1</v>
      </c>
      <c r="T12" s="69">
        <v>1</v>
      </c>
      <c r="U12" s="69">
        <v>1</v>
      </c>
      <c r="V12" s="69">
        <v>1</v>
      </c>
      <c r="W12" s="69">
        <v>1</v>
      </c>
      <c r="X12" s="69">
        <v>1</v>
      </c>
      <c r="Y12" s="69">
        <v>1</v>
      </c>
      <c r="Z12" s="69">
        <v>1</v>
      </c>
      <c r="AA12" s="69">
        <v>1</v>
      </c>
      <c r="AB12" s="69">
        <v>1</v>
      </c>
      <c r="AC12" s="69">
        <v>24</v>
      </c>
      <c r="AD12" s="69"/>
      <c r="AE12" s="69"/>
    </row>
    <row r="13" spans="1:31">
      <c r="A13" s="69"/>
      <c r="B13" s="69"/>
      <c r="C13" s="69"/>
      <c r="D13" s="69" t="s">
        <v>133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69">
        <v>0</v>
      </c>
      <c r="AB13" s="69">
        <v>0</v>
      </c>
      <c r="AC13" s="69">
        <v>0</v>
      </c>
      <c r="AD13" s="69"/>
      <c r="AE13" s="69"/>
    </row>
    <row r="14" spans="1:31">
      <c r="A14" s="69"/>
      <c r="B14" s="69"/>
      <c r="C14" s="69"/>
      <c r="D14" s="69" t="s">
        <v>125</v>
      </c>
      <c r="E14" s="69">
        <v>0.1</v>
      </c>
      <c r="F14" s="69">
        <v>0.1</v>
      </c>
      <c r="G14" s="69">
        <v>0.1</v>
      </c>
      <c r="H14" s="69">
        <v>0.1</v>
      </c>
      <c r="I14" s="69">
        <v>0.1</v>
      </c>
      <c r="J14" s="69">
        <v>0.1</v>
      </c>
      <c r="K14" s="69">
        <v>0.1</v>
      </c>
      <c r="L14" s="69">
        <v>0.1</v>
      </c>
      <c r="M14" s="69">
        <v>0.1</v>
      </c>
      <c r="N14" s="69">
        <v>0.1</v>
      </c>
      <c r="O14" s="69">
        <v>0.1</v>
      </c>
      <c r="P14" s="69">
        <v>0.1</v>
      </c>
      <c r="Q14" s="69">
        <v>0.1</v>
      </c>
      <c r="R14" s="69">
        <v>0.1</v>
      </c>
      <c r="S14" s="69">
        <v>0.1</v>
      </c>
      <c r="T14" s="69">
        <v>0.1</v>
      </c>
      <c r="U14" s="69">
        <v>0.1</v>
      </c>
      <c r="V14" s="69">
        <v>0.1</v>
      </c>
      <c r="W14" s="69">
        <v>0.1</v>
      </c>
      <c r="X14" s="69">
        <v>0.1</v>
      </c>
      <c r="Y14" s="69">
        <v>0.1</v>
      </c>
      <c r="Z14" s="69">
        <v>0.1</v>
      </c>
      <c r="AA14" s="69">
        <v>0.1</v>
      </c>
      <c r="AB14" s="69">
        <v>0.1</v>
      </c>
      <c r="AC14" s="69">
        <v>2.4</v>
      </c>
      <c r="AD14" s="69"/>
      <c r="AE14" s="69"/>
    </row>
    <row r="15" spans="1:31">
      <c r="A15" s="69" t="s">
        <v>97</v>
      </c>
      <c r="B15" s="69" t="s">
        <v>126</v>
      </c>
      <c r="C15" s="69" t="s">
        <v>122</v>
      </c>
      <c r="D15" s="69" t="s">
        <v>130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0.15</v>
      </c>
      <c r="M15" s="69">
        <v>0.7</v>
      </c>
      <c r="N15" s="69">
        <v>0.9</v>
      </c>
      <c r="O15" s="69">
        <v>0.9</v>
      </c>
      <c r="P15" s="69">
        <v>0.9</v>
      </c>
      <c r="Q15" s="69">
        <v>0.5</v>
      </c>
      <c r="R15" s="69">
        <v>0.85</v>
      </c>
      <c r="S15" s="69">
        <v>0.85</v>
      </c>
      <c r="T15" s="69">
        <v>0.85</v>
      </c>
      <c r="U15" s="69">
        <v>0.2</v>
      </c>
      <c r="V15" s="69">
        <v>0</v>
      </c>
      <c r="W15" s="69">
        <v>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6.8</v>
      </c>
      <c r="AD15" s="69">
        <v>35.200000000000003</v>
      </c>
      <c r="AE15" s="69">
        <v>1835.43</v>
      </c>
    </row>
    <row r="16" spans="1:31">
      <c r="A16" s="69"/>
      <c r="B16" s="69"/>
      <c r="C16" s="69"/>
      <c r="D16" s="69" t="s">
        <v>132</v>
      </c>
      <c r="E16" s="69">
        <v>1</v>
      </c>
      <c r="F16" s="69">
        <v>1</v>
      </c>
      <c r="G16" s="69">
        <v>1</v>
      </c>
      <c r="H16" s="69">
        <v>1</v>
      </c>
      <c r="I16" s="69">
        <v>1</v>
      </c>
      <c r="J16" s="69">
        <v>1</v>
      </c>
      <c r="K16" s="69">
        <v>1</v>
      </c>
      <c r="L16" s="69">
        <v>1</v>
      </c>
      <c r="M16" s="69">
        <v>1</v>
      </c>
      <c r="N16" s="69">
        <v>1</v>
      </c>
      <c r="O16" s="69">
        <v>1</v>
      </c>
      <c r="P16" s="69">
        <v>1</v>
      </c>
      <c r="Q16" s="69">
        <v>1</v>
      </c>
      <c r="R16" s="69">
        <v>1</v>
      </c>
      <c r="S16" s="69">
        <v>1</v>
      </c>
      <c r="T16" s="69">
        <v>1</v>
      </c>
      <c r="U16" s="69">
        <v>1</v>
      </c>
      <c r="V16" s="69">
        <v>1</v>
      </c>
      <c r="W16" s="69">
        <v>1</v>
      </c>
      <c r="X16" s="69">
        <v>1</v>
      </c>
      <c r="Y16" s="69">
        <v>1</v>
      </c>
      <c r="Z16" s="69">
        <v>1</v>
      </c>
      <c r="AA16" s="69">
        <v>1</v>
      </c>
      <c r="AB16" s="69">
        <v>1</v>
      </c>
      <c r="AC16" s="69">
        <v>24</v>
      </c>
      <c r="AD16" s="69"/>
      <c r="AE16" s="69"/>
    </row>
    <row r="17" spans="1:31">
      <c r="A17" s="69"/>
      <c r="B17" s="69"/>
      <c r="C17" s="69"/>
      <c r="D17" s="69" t="s">
        <v>131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0.2</v>
      </c>
      <c r="N17" s="69">
        <v>0.2</v>
      </c>
      <c r="O17" s="69">
        <v>0.2</v>
      </c>
      <c r="P17" s="69">
        <v>0.2</v>
      </c>
      <c r="Q17" s="69">
        <v>0.1</v>
      </c>
      <c r="R17" s="69">
        <v>0.1</v>
      </c>
      <c r="S17" s="69">
        <v>0.1</v>
      </c>
      <c r="T17" s="69">
        <v>0.1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1.2</v>
      </c>
      <c r="AD17" s="69"/>
      <c r="AE17" s="69"/>
    </row>
    <row r="18" spans="1:31">
      <c r="A18" s="69"/>
      <c r="B18" s="69"/>
      <c r="C18" s="69"/>
      <c r="D18" s="69" t="s">
        <v>133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/>
      <c r="AE18" s="69"/>
    </row>
    <row r="19" spans="1:31">
      <c r="A19" s="69"/>
      <c r="B19" s="69"/>
      <c r="C19" s="69"/>
      <c r="D19" s="69" t="s">
        <v>125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/>
      <c r="AE19" s="69"/>
    </row>
    <row r="20" spans="1:31">
      <c r="A20" s="69" t="s">
        <v>98</v>
      </c>
      <c r="B20" s="69" t="s">
        <v>126</v>
      </c>
      <c r="C20" s="69" t="s">
        <v>122</v>
      </c>
      <c r="D20" s="69" t="s">
        <v>130</v>
      </c>
      <c r="E20" s="69">
        <v>0.1</v>
      </c>
      <c r="F20" s="69">
        <v>0.1</v>
      </c>
      <c r="G20" s="69">
        <v>0.1</v>
      </c>
      <c r="H20" s="69">
        <v>0.1</v>
      </c>
      <c r="I20" s="69">
        <v>0.1</v>
      </c>
      <c r="J20" s="69">
        <v>0.1</v>
      </c>
      <c r="K20" s="69">
        <v>0.1</v>
      </c>
      <c r="L20" s="69">
        <v>0.5</v>
      </c>
      <c r="M20" s="69">
        <v>0.8</v>
      </c>
      <c r="N20" s="69">
        <v>0.9</v>
      </c>
      <c r="O20" s="69">
        <v>0.9</v>
      </c>
      <c r="P20" s="69">
        <v>0.9</v>
      </c>
      <c r="Q20" s="69">
        <v>0.8</v>
      </c>
      <c r="R20" s="69">
        <v>0.9</v>
      </c>
      <c r="S20" s="69">
        <v>0.9</v>
      </c>
      <c r="T20" s="69">
        <v>0.9</v>
      </c>
      <c r="U20" s="69">
        <v>0.9</v>
      </c>
      <c r="V20" s="69">
        <v>0.4</v>
      </c>
      <c r="W20" s="69">
        <v>0.1</v>
      </c>
      <c r="X20" s="69">
        <v>0.1</v>
      </c>
      <c r="Y20" s="69">
        <v>0.1</v>
      </c>
      <c r="Z20" s="69">
        <v>0.1</v>
      </c>
      <c r="AA20" s="69">
        <v>0.1</v>
      </c>
      <c r="AB20" s="69">
        <v>0.1</v>
      </c>
      <c r="AC20" s="69">
        <v>10.1</v>
      </c>
      <c r="AD20" s="69">
        <v>56.3</v>
      </c>
      <c r="AE20" s="69">
        <v>2935.64</v>
      </c>
    </row>
    <row r="21" spans="1:31">
      <c r="A21" s="69"/>
      <c r="B21" s="69"/>
      <c r="C21" s="69"/>
      <c r="D21" s="69" t="s">
        <v>131</v>
      </c>
      <c r="E21" s="69">
        <v>0.1</v>
      </c>
      <c r="F21" s="69">
        <v>0.1</v>
      </c>
      <c r="G21" s="69">
        <v>0.1</v>
      </c>
      <c r="H21" s="69">
        <v>0.1</v>
      </c>
      <c r="I21" s="69">
        <v>0.1</v>
      </c>
      <c r="J21" s="69">
        <v>0.1</v>
      </c>
      <c r="K21" s="69">
        <v>0.1</v>
      </c>
      <c r="L21" s="69">
        <v>0.1</v>
      </c>
      <c r="M21" s="69">
        <v>0.2</v>
      </c>
      <c r="N21" s="69">
        <v>0.4</v>
      </c>
      <c r="O21" s="69">
        <v>0.4</v>
      </c>
      <c r="P21" s="69">
        <v>0.4</v>
      </c>
      <c r="Q21" s="69">
        <v>0.1</v>
      </c>
      <c r="R21" s="69">
        <v>0.1</v>
      </c>
      <c r="S21" s="69">
        <v>0.1</v>
      </c>
      <c r="T21" s="69">
        <v>0.1</v>
      </c>
      <c r="U21" s="69">
        <v>0.1</v>
      </c>
      <c r="V21" s="69">
        <v>0.1</v>
      </c>
      <c r="W21" s="69">
        <v>0.1</v>
      </c>
      <c r="X21" s="69">
        <v>0.1</v>
      </c>
      <c r="Y21" s="69">
        <v>0.1</v>
      </c>
      <c r="Z21" s="69">
        <v>0.1</v>
      </c>
      <c r="AA21" s="69">
        <v>0.1</v>
      </c>
      <c r="AB21" s="69">
        <v>0.1</v>
      </c>
      <c r="AC21" s="69">
        <v>3.4</v>
      </c>
      <c r="AD21" s="69"/>
      <c r="AE21" s="69"/>
    </row>
    <row r="22" spans="1:31">
      <c r="A22" s="69"/>
      <c r="B22" s="69"/>
      <c r="C22" s="69"/>
      <c r="D22" s="69" t="s">
        <v>132</v>
      </c>
      <c r="E22" s="69">
        <v>1</v>
      </c>
      <c r="F22" s="69">
        <v>1</v>
      </c>
      <c r="G22" s="69">
        <v>1</v>
      </c>
      <c r="H22" s="69">
        <v>1</v>
      </c>
      <c r="I22" s="69">
        <v>1</v>
      </c>
      <c r="J22" s="69">
        <v>1</v>
      </c>
      <c r="K22" s="69">
        <v>1</v>
      </c>
      <c r="L22" s="69">
        <v>1</v>
      </c>
      <c r="M22" s="69">
        <v>1</v>
      </c>
      <c r="N22" s="69">
        <v>1</v>
      </c>
      <c r="O22" s="69">
        <v>1</v>
      </c>
      <c r="P22" s="69">
        <v>1</v>
      </c>
      <c r="Q22" s="69">
        <v>1</v>
      </c>
      <c r="R22" s="69">
        <v>1</v>
      </c>
      <c r="S22" s="69">
        <v>1</v>
      </c>
      <c r="T22" s="69">
        <v>1</v>
      </c>
      <c r="U22" s="69">
        <v>1</v>
      </c>
      <c r="V22" s="69">
        <v>1</v>
      </c>
      <c r="W22" s="69">
        <v>1</v>
      </c>
      <c r="X22" s="69">
        <v>1</v>
      </c>
      <c r="Y22" s="69">
        <v>1</v>
      </c>
      <c r="Z22" s="69">
        <v>1</v>
      </c>
      <c r="AA22" s="69">
        <v>1</v>
      </c>
      <c r="AB22" s="69">
        <v>1</v>
      </c>
      <c r="AC22" s="69">
        <v>24</v>
      </c>
      <c r="AD22" s="69"/>
      <c r="AE22" s="69"/>
    </row>
    <row r="23" spans="1:31">
      <c r="A23" s="69"/>
      <c r="B23" s="69"/>
      <c r="C23" s="69"/>
      <c r="D23" s="69" t="s">
        <v>133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/>
      <c r="AE23" s="69"/>
    </row>
    <row r="24" spans="1:31">
      <c r="A24" s="69"/>
      <c r="B24" s="69"/>
      <c r="C24" s="69"/>
      <c r="D24" s="69" t="s">
        <v>125</v>
      </c>
      <c r="E24" s="69">
        <v>0.1</v>
      </c>
      <c r="F24" s="69">
        <v>0.1</v>
      </c>
      <c r="G24" s="69">
        <v>0.1</v>
      </c>
      <c r="H24" s="69">
        <v>0.1</v>
      </c>
      <c r="I24" s="69">
        <v>0.1</v>
      </c>
      <c r="J24" s="69">
        <v>0.1</v>
      </c>
      <c r="K24" s="69">
        <v>0.1</v>
      </c>
      <c r="L24" s="69">
        <v>0.1</v>
      </c>
      <c r="M24" s="69">
        <v>0.1</v>
      </c>
      <c r="N24" s="69">
        <v>0.1</v>
      </c>
      <c r="O24" s="69">
        <v>0.1</v>
      </c>
      <c r="P24" s="69">
        <v>0.1</v>
      </c>
      <c r="Q24" s="69">
        <v>0.1</v>
      </c>
      <c r="R24" s="69">
        <v>0.1</v>
      </c>
      <c r="S24" s="69">
        <v>0.1</v>
      </c>
      <c r="T24" s="69">
        <v>0.1</v>
      </c>
      <c r="U24" s="69">
        <v>0.1</v>
      </c>
      <c r="V24" s="69">
        <v>0.1</v>
      </c>
      <c r="W24" s="69">
        <v>0.1</v>
      </c>
      <c r="X24" s="69">
        <v>0.1</v>
      </c>
      <c r="Y24" s="69">
        <v>0.1</v>
      </c>
      <c r="Z24" s="69">
        <v>0.1</v>
      </c>
      <c r="AA24" s="69">
        <v>0.1</v>
      </c>
      <c r="AB24" s="69">
        <v>0.1</v>
      </c>
      <c r="AC24" s="69">
        <v>2.4</v>
      </c>
      <c r="AD24" s="69"/>
      <c r="AE24" s="69"/>
    </row>
    <row r="25" spans="1:31">
      <c r="A25" s="69" t="s">
        <v>134</v>
      </c>
      <c r="B25" s="69" t="s">
        <v>126</v>
      </c>
      <c r="C25" s="69" t="s">
        <v>122</v>
      </c>
      <c r="D25" s="69" t="s">
        <v>123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0.3</v>
      </c>
      <c r="P25" s="69">
        <v>0</v>
      </c>
      <c r="Q25" s="69">
        <v>0</v>
      </c>
      <c r="R25" s="69">
        <v>0</v>
      </c>
      <c r="S25" s="69">
        <v>0</v>
      </c>
      <c r="T25" s="69">
        <v>0.4</v>
      </c>
      <c r="U25" s="69">
        <v>0</v>
      </c>
      <c r="V25" s="69">
        <v>0</v>
      </c>
      <c r="W25" s="69">
        <v>0</v>
      </c>
      <c r="X25" s="69">
        <v>0</v>
      </c>
      <c r="Y25" s="69">
        <v>0</v>
      </c>
      <c r="Z25" s="69">
        <v>0</v>
      </c>
      <c r="AA25" s="69">
        <v>0</v>
      </c>
      <c r="AB25" s="69">
        <v>0</v>
      </c>
      <c r="AC25" s="69">
        <v>0.7</v>
      </c>
      <c r="AD25" s="69">
        <v>3.5</v>
      </c>
      <c r="AE25" s="69">
        <v>182.5</v>
      </c>
    </row>
    <row r="26" spans="1:31">
      <c r="A26" s="69"/>
      <c r="B26" s="69"/>
      <c r="C26" s="69"/>
      <c r="D26" s="69" t="s">
        <v>124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69"/>
      <c r="AE26" s="69"/>
    </row>
    <row r="27" spans="1:31">
      <c r="A27" s="69"/>
      <c r="B27" s="69"/>
      <c r="C27" s="69"/>
      <c r="D27" s="69" t="s">
        <v>125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/>
      <c r="AE27" s="69"/>
    </row>
    <row r="28" spans="1:31">
      <c r="A28" s="69" t="s">
        <v>143</v>
      </c>
      <c r="B28" s="69" t="s">
        <v>126</v>
      </c>
      <c r="C28" s="69" t="s">
        <v>122</v>
      </c>
      <c r="D28" s="69" t="s">
        <v>123</v>
      </c>
      <c r="E28" s="69">
        <v>1</v>
      </c>
      <c r="F28" s="69">
        <v>1</v>
      </c>
      <c r="G28" s="69">
        <v>1</v>
      </c>
      <c r="H28" s="69">
        <v>1</v>
      </c>
      <c r="I28" s="69">
        <v>1</v>
      </c>
      <c r="J28" s="69">
        <v>1</v>
      </c>
      <c r="K28" s="69">
        <v>1</v>
      </c>
      <c r="L28" s="69">
        <v>1</v>
      </c>
      <c r="M28" s="69">
        <v>1</v>
      </c>
      <c r="N28" s="69">
        <v>1</v>
      </c>
      <c r="O28" s="69">
        <v>1</v>
      </c>
      <c r="P28" s="69">
        <v>1</v>
      </c>
      <c r="Q28" s="69">
        <v>1</v>
      </c>
      <c r="R28" s="69">
        <v>1</v>
      </c>
      <c r="S28" s="69">
        <v>1</v>
      </c>
      <c r="T28" s="69">
        <v>1</v>
      </c>
      <c r="U28" s="69">
        <v>1</v>
      </c>
      <c r="V28" s="69">
        <v>1</v>
      </c>
      <c r="W28" s="69">
        <v>1</v>
      </c>
      <c r="X28" s="69">
        <v>1</v>
      </c>
      <c r="Y28" s="69">
        <v>1</v>
      </c>
      <c r="Z28" s="69">
        <v>1</v>
      </c>
      <c r="AA28" s="69">
        <v>1</v>
      </c>
      <c r="AB28" s="69">
        <v>1</v>
      </c>
      <c r="AC28" s="69">
        <v>24</v>
      </c>
      <c r="AD28" s="69">
        <v>168</v>
      </c>
      <c r="AE28" s="69">
        <v>8760</v>
      </c>
    </row>
    <row r="29" spans="1:31">
      <c r="A29" s="69"/>
      <c r="B29" s="69"/>
      <c r="C29" s="69"/>
      <c r="D29" s="69" t="s">
        <v>131</v>
      </c>
      <c r="E29" s="69">
        <v>1</v>
      </c>
      <c r="F29" s="69">
        <v>1</v>
      </c>
      <c r="G29" s="69">
        <v>1</v>
      </c>
      <c r="H29" s="69">
        <v>1</v>
      </c>
      <c r="I29" s="69">
        <v>1</v>
      </c>
      <c r="J29" s="69">
        <v>1</v>
      </c>
      <c r="K29" s="69">
        <v>1</v>
      </c>
      <c r="L29" s="69">
        <v>1</v>
      </c>
      <c r="M29" s="69">
        <v>1</v>
      </c>
      <c r="N29" s="69">
        <v>1</v>
      </c>
      <c r="O29" s="69">
        <v>1</v>
      </c>
      <c r="P29" s="69">
        <v>1</v>
      </c>
      <c r="Q29" s="69">
        <v>1</v>
      </c>
      <c r="R29" s="69">
        <v>1</v>
      </c>
      <c r="S29" s="69">
        <v>1</v>
      </c>
      <c r="T29" s="69">
        <v>1</v>
      </c>
      <c r="U29" s="69">
        <v>1</v>
      </c>
      <c r="V29" s="69">
        <v>1</v>
      </c>
      <c r="W29" s="69">
        <v>1</v>
      </c>
      <c r="X29" s="69">
        <v>1</v>
      </c>
      <c r="Y29" s="69">
        <v>1</v>
      </c>
      <c r="Z29" s="69">
        <v>1</v>
      </c>
      <c r="AA29" s="69">
        <v>1</v>
      </c>
      <c r="AB29" s="69">
        <v>1</v>
      </c>
      <c r="AC29" s="69">
        <v>24</v>
      </c>
      <c r="AD29" s="69"/>
      <c r="AE29" s="69"/>
    </row>
    <row r="30" spans="1:31">
      <c r="A30" s="69"/>
      <c r="B30" s="69"/>
      <c r="C30" s="69"/>
      <c r="D30" s="69" t="s">
        <v>133</v>
      </c>
      <c r="E30" s="69">
        <v>1</v>
      </c>
      <c r="F30" s="69">
        <v>1</v>
      </c>
      <c r="G30" s="69">
        <v>1</v>
      </c>
      <c r="H30" s="69">
        <v>1</v>
      </c>
      <c r="I30" s="69">
        <v>1</v>
      </c>
      <c r="J30" s="69">
        <v>1</v>
      </c>
      <c r="K30" s="69">
        <v>1</v>
      </c>
      <c r="L30" s="69">
        <v>1</v>
      </c>
      <c r="M30" s="69">
        <v>1</v>
      </c>
      <c r="N30" s="69">
        <v>1</v>
      </c>
      <c r="O30" s="69">
        <v>1</v>
      </c>
      <c r="P30" s="69">
        <v>1</v>
      </c>
      <c r="Q30" s="69">
        <v>1</v>
      </c>
      <c r="R30" s="69">
        <v>1</v>
      </c>
      <c r="S30" s="69">
        <v>1</v>
      </c>
      <c r="T30" s="69">
        <v>1</v>
      </c>
      <c r="U30" s="69">
        <v>1</v>
      </c>
      <c r="V30" s="69">
        <v>1</v>
      </c>
      <c r="W30" s="69">
        <v>1</v>
      </c>
      <c r="X30" s="69">
        <v>1</v>
      </c>
      <c r="Y30" s="69">
        <v>1</v>
      </c>
      <c r="Z30" s="69">
        <v>1</v>
      </c>
      <c r="AA30" s="69">
        <v>1</v>
      </c>
      <c r="AB30" s="69">
        <v>1</v>
      </c>
      <c r="AC30" s="69">
        <v>24</v>
      </c>
      <c r="AD30" s="69"/>
      <c r="AE30" s="69"/>
    </row>
    <row r="31" spans="1:31">
      <c r="A31" s="69"/>
      <c r="B31" s="69"/>
      <c r="C31" s="69"/>
      <c r="D31" s="69" t="s">
        <v>125</v>
      </c>
      <c r="E31" s="69">
        <v>1</v>
      </c>
      <c r="F31" s="69">
        <v>1</v>
      </c>
      <c r="G31" s="69">
        <v>1</v>
      </c>
      <c r="H31" s="69">
        <v>1</v>
      </c>
      <c r="I31" s="69">
        <v>1</v>
      </c>
      <c r="J31" s="69">
        <v>1</v>
      </c>
      <c r="K31" s="69">
        <v>1</v>
      </c>
      <c r="L31" s="69">
        <v>1</v>
      </c>
      <c r="M31" s="69">
        <v>1</v>
      </c>
      <c r="N31" s="69">
        <v>1</v>
      </c>
      <c r="O31" s="69">
        <v>1</v>
      </c>
      <c r="P31" s="69">
        <v>1</v>
      </c>
      <c r="Q31" s="69">
        <v>1</v>
      </c>
      <c r="R31" s="69">
        <v>1</v>
      </c>
      <c r="S31" s="69">
        <v>1</v>
      </c>
      <c r="T31" s="69">
        <v>1</v>
      </c>
      <c r="U31" s="69">
        <v>1</v>
      </c>
      <c r="V31" s="69">
        <v>1</v>
      </c>
      <c r="W31" s="69">
        <v>1</v>
      </c>
      <c r="X31" s="69">
        <v>1</v>
      </c>
      <c r="Y31" s="69">
        <v>1</v>
      </c>
      <c r="Z31" s="69">
        <v>1</v>
      </c>
      <c r="AA31" s="69">
        <v>1</v>
      </c>
      <c r="AB31" s="69">
        <v>1</v>
      </c>
      <c r="AC31" s="69">
        <v>24</v>
      </c>
      <c r="AD31" s="69"/>
      <c r="AE31" s="69"/>
    </row>
    <row r="32" spans="1:31">
      <c r="A32" s="69" t="s">
        <v>144</v>
      </c>
      <c r="B32" s="69" t="s">
        <v>126</v>
      </c>
      <c r="C32" s="69" t="s">
        <v>122</v>
      </c>
      <c r="D32" s="69" t="s">
        <v>123</v>
      </c>
      <c r="E32" s="69">
        <v>1</v>
      </c>
      <c r="F32" s="69">
        <v>1</v>
      </c>
      <c r="G32" s="69">
        <v>1</v>
      </c>
      <c r="H32" s="69">
        <v>1</v>
      </c>
      <c r="I32" s="69">
        <v>1</v>
      </c>
      <c r="J32" s="69">
        <v>1</v>
      </c>
      <c r="K32" s="69">
        <v>1</v>
      </c>
      <c r="L32" s="69">
        <v>1</v>
      </c>
      <c r="M32" s="69">
        <v>1</v>
      </c>
      <c r="N32" s="69">
        <v>1</v>
      </c>
      <c r="O32" s="69">
        <v>1</v>
      </c>
      <c r="P32" s="69">
        <v>1</v>
      </c>
      <c r="Q32" s="69">
        <v>1</v>
      </c>
      <c r="R32" s="69">
        <v>1</v>
      </c>
      <c r="S32" s="69">
        <v>1</v>
      </c>
      <c r="T32" s="69">
        <v>1</v>
      </c>
      <c r="U32" s="69">
        <v>1</v>
      </c>
      <c r="V32" s="69">
        <v>1</v>
      </c>
      <c r="W32" s="69">
        <v>1</v>
      </c>
      <c r="X32" s="69">
        <v>1</v>
      </c>
      <c r="Y32" s="69">
        <v>1</v>
      </c>
      <c r="Z32" s="69">
        <v>1</v>
      </c>
      <c r="AA32" s="69">
        <v>1</v>
      </c>
      <c r="AB32" s="69">
        <v>1</v>
      </c>
      <c r="AC32" s="69">
        <v>24</v>
      </c>
      <c r="AD32" s="69">
        <v>168</v>
      </c>
      <c r="AE32" s="69">
        <v>8760</v>
      </c>
    </row>
    <row r="33" spans="1:31">
      <c r="A33" s="69"/>
      <c r="B33" s="69"/>
      <c r="C33" s="69"/>
      <c r="D33" s="69" t="s">
        <v>131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9">
        <v>1</v>
      </c>
      <c r="Y33" s="69">
        <v>1</v>
      </c>
      <c r="Z33" s="69">
        <v>1</v>
      </c>
      <c r="AA33" s="69">
        <v>1</v>
      </c>
      <c r="AB33" s="69">
        <v>1</v>
      </c>
      <c r="AC33" s="69">
        <v>24</v>
      </c>
      <c r="AD33" s="69"/>
      <c r="AE33" s="69"/>
    </row>
    <row r="34" spans="1:31">
      <c r="A34" s="69"/>
      <c r="B34" s="69"/>
      <c r="C34" s="69"/>
      <c r="D34" s="69" t="s">
        <v>133</v>
      </c>
      <c r="E34" s="69">
        <v>1</v>
      </c>
      <c r="F34" s="69">
        <v>1</v>
      </c>
      <c r="G34" s="69">
        <v>1</v>
      </c>
      <c r="H34" s="69">
        <v>1</v>
      </c>
      <c r="I34" s="69">
        <v>1</v>
      </c>
      <c r="J34" s="69">
        <v>1</v>
      </c>
      <c r="K34" s="69">
        <v>1</v>
      </c>
      <c r="L34" s="69">
        <v>1</v>
      </c>
      <c r="M34" s="69">
        <v>1</v>
      </c>
      <c r="N34" s="69">
        <v>1</v>
      </c>
      <c r="O34" s="69">
        <v>1</v>
      </c>
      <c r="P34" s="69">
        <v>1</v>
      </c>
      <c r="Q34" s="69">
        <v>1</v>
      </c>
      <c r="R34" s="69">
        <v>1</v>
      </c>
      <c r="S34" s="69">
        <v>1</v>
      </c>
      <c r="T34" s="69">
        <v>1</v>
      </c>
      <c r="U34" s="69">
        <v>1</v>
      </c>
      <c r="V34" s="69">
        <v>1</v>
      </c>
      <c r="W34" s="69">
        <v>1</v>
      </c>
      <c r="X34" s="69">
        <v>1</v>
      </c>
      <c r="Y34" s="69">
        <v>1</v>
      </c>
      <c r="Z34" s="69">
        <v>1</v>
      </c>
      <c r="AA34" s="69">
        <v>1</v>
      </c>
      <c r="AB34" s="69">
        <v>1</v>
      </c>
      <c r="AC34" s="69">
        <v>24</v>
      </c>
      <c r="AD34" s="69"/>
      <c r="AE34" s="69"/>
    </row>
    <row r="35" spans="1:31">
      <c r="A35" s="69"/>
      <c r="B35" s="69"/>
      <c r="C35" s="69"/>
      <c r="D35" s="69" t="s">
        <v>125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  <c r="P35" s="69">
        <v>1</v>
      </c>
      <c r="Q35" s="69">
        <v>1</v>
      </c>
      <c r="R35" s="69">
        <v>1</v>
      </c>
      <c r="S35" s="69">
        <v>1</v>
      </c>
      <c r="T35" s="69">
        <v>1</v>
      </c>
      <c r="U35" s="69">
        <v>1</v>
      </c>
      <c r="V35" s="69">
        <v>1</v>
      </c>
      <c r="W35" s="69">
        <v>1</v>
      </c>
      <c r="X35" s="69">
        <v>1</v>
      </c>
      <c r="Y35" s="69">
        <v>1</v>
      </c>
      <c r="Z35" s="69">
        <v>1</v>
      </c>
      <c r="AA35" s="69">
        <v>1</v>
      </c>
      <c r="AB35" s="69">
        <v>1</v>
      </c>
      <c r="AC35" s="69">
        <v>24</v>
      </c>
      <c r="AD35" s="69"/>
      <c r="AE35" s="69"/>
    </row>
    <row r="36" spans="1:31">
      <c r="A36" s="69" t="s">
        <v>135</v>
      </c>
      <c r="B36" s="69" t="s">
        <v>126</v>
      </c>
      <c r="C36" s="69" t="s">
        <v>122</v>
      </c>
      <c r="D36" s="69" t="s">
        <v>123</v>
      </c>
      <c r="E36" s="69">
        <v>0.02</v>
      </c>
      <c r="F36" s="69">
        <v>0.02</v>
      </c>
      <c r="G36" s="69">
        <v>0.02</v>
      </c>
      <c r="H36" s="69">
        <v>0.02</v>
      </c>
      <c r="I36" s="69">
        <v>0.05</v>
      </c>
      <c r="J36" s="69">
        <v>7.0000000000000007E-2</v>
      </c>
      <c r="K36" s="69">
        <v>7.0000000000000007E-2</v>
      </c>
      <c r="L36" s="69">
        <v>0.1</v>
      </c>
      <c r="M36" s="69">
        <v>0.3</v>
      </c>
      <c r="N36" s="69">
        <v>0.36</v>
      </c>
      <c r="O36" s="69">
        <v>0.36</v>
      </c>
      <c r="P36" s="69">
        <v>0.46</v>
      </c>
      <c r="Q36" s="69">
        <v>0.56999999999999995</v>
      </c>
      <c r="R36" s="69">
        <v>0.43</v>
      </c>
      <c r="S36" s="69">
        <v>0.38</v>
      </c>
      <c r="T36" s="69">
        <v>0.4</v>
      </c>
      <c r="U36" s="69">
        <v>0.3</v>
      </c>
      <c r="V36" s="69">
        <v>0.18</v>
      </c>
      <c r="W36" s="69">
        <v>0.03</v>
      </c>
      <c r="X36" s="69">
        <v>0.03</v>
      </c>
      <c r="Y36" s="69">
        <v>0.03</v>
      </c>
      <c r="Z36" s="69">
        <v>0.03</v>
      </c>
      <c r="AA36" s="69">
        <v>0.03</v>
      </c>
      <c r="AB36" s="69">
        <v>0.03</v>
      </c>
      <c r="AC36" s="69">
        <v>4.29</v>
      </c>
      <c r="AD36" s="69">
        <v>22.88</v>
      </c>
      <c r="AE36" s="69">
        <v>1193.03</v>
      </c>
    </row>
    <row r="37" spans="1:31">
      <c r="A37" s="69"/>
      <c r="B37" s="69"/>
      <c r="C37" s="69"/>
      <c r="D37" s="69" t="s">
        <v>124</v>
      </c>
      <c r="E37" s="69">
        <v>0.02</v>
      </c>
      <c r="F37" s="69">
        <v>0.02</v>
      </c>
      <c r="G37" s="69">
        <v>0.02</v>
      </c>
      <c r="H37" s="69">
        <v>0.02</v>
      </c>
      <c r="I37" s="69">
        <v>0.02</v>
      </c>
      <c r="J37" s="69">
        <v>0.02</v>
      </c>
      <c r="K37" s="69">
        <v>0.02</v>
      </c>
      <c r="L37" s="69">
        <v>0.02</v>
      </c>
      <c r="M37" s="69">
        <v>0.06</v>
      </c>
      <c r="N37" s="69">
        <v>0.12</v>
      </c>
      <c r="O37" s="69">
        <v>0.12</v>
      </c>
      <c r="P37" s="69">
        <v>0.17</v>
      </c>
      <c r="Q37" s="69">
        <v>0.04</v>
      </c>
      <c r="R37" s="69">
        <v>0.04</v>
      </c>
      <c r="S37" s="69">
        <v>0.02</v>
      </c>
      <c r="T37" s="69">
        <v>0.02</v>
      </c>
      <c r="U37" s="69">
        <v>0.02</v>
      </c>
      <c r="V37" s="69">
        <v>0.02</v>
      </c>
      <c r="W37" s="69">
        <v>0.02</v>
      </c>
      <c r="X37" s="69">
        <v>0.02</v>
      </c>
      <c r="Y37" s="69">
        <v>0.02</v>
      </c>
      <c r="Z37" s="69">
        <v>0.02</v>
      </c>
      <c r="AA37" s="69">
        <v>0.02</v>
      </c>
      <c r="AB37" s="69">
        <v>0.02</v>
      </c>
      <c r="AC37" s="69">
        <v>0.91</v>
      </c>
      <c r="AD37" s="69"/>
      <c r="AE37" s="69"/>
    </row>
    <row r="38" spans="1:31">
      <c r="A38" s="69"/>
      <c r="B38" s="69"/>
      <c r="C38" s="69"/>
      <c r="D38" s="69" t="s">
        <v>125</v>
      </c>
      <c r="E38" s="69">
        <v>0.02</v>
      </c>
      <c r="F38" s="69">
        <v>0.02</v>
      </c>
      <c r="G38" s="69">
        <v>0.02</v>
      </c>
      <c r="H38" s="69">
        <v>0.02</v>
      </c>
      <c r="I38" s="69">
        <v>0.02</v>
      </c>
      <c r="J38" s="69">
        <v>0.02</v>
      </c>
      <c r="K38" s="69">
        <v>0.02</v>
      </c>
      <c r="L38" s="69">
        <v>0.02</v>
      </c>
      <c r="M38" s="69">
        <v>0.02</v>
      </c>
      <c r="N38" s="69">
        <v>0.02</v>
      </c>
      <c r="O38" s="69">
        <v>0.02</v>
      </c>
      <c r="P38" s="69">
        <v>0.02</v>
      </c>
      <c r="Q38" s="69">
        <v>0.04</v>
      </c>
      <c r="R38" s="69">
        <v>0.04</v>
      </c>
      <c r="S38" s="69">
        <v>0.02</v>
      </c>
      <c r="T38" s="69">
        <v>0.02</v>
      </c>
      <c r="U38" s="69">
        <v>0.02</v>
      </c>
      <c r="V38" s="69">
        <v>0.02</v>
      </c>
      <c r="W38" s="69">
        <v>0.02</v>
      </c>
      <c r="X38" s="69">
        <v>0.02</v>
      </c>
      <c r="Y38" s="69">
        <v>0.02</v>
      </c>
      <c r="Z38" s="69">
        <v>0.02</v>
      </c>
      <c r="AA38" s="69">
        <v>0.02</v>
      </c>
      <c r="AB38" s="69">
        <v>0.02</v>
      </c>
      <c r="AC38" s="69">
        <v>0.52</v>
      </c>
      <c r="AD38" s="69"/>
      <c r="AE38" s="69"/>
    </row>
    <row r="39" spans="1:31">
      <c r="A39" s="69" t="s">
        <v>99</v>
      </c>
      <c r="B39" s="69" t="s">
        <v>150</v>
      </c>
      <c r="C39" s="69" t="s">
        <v>122</v>
      </c>
      <c r="D39" s="69" t="s">
        <v>130</v>
      </c>
      <c r="E39" s="69">
        <v>15.5</v>
      </c>
      <c r="F39" s="69">
        <v>15.5</v>
      </c>
      <c r="G39" s="69">
        <v>15.5</v>
      </c>
      <c r="H39" s="69">
        <v>15.5</v>
      </c>
      <c r="I39" s="69">
        <v>15.5</v>
      </c>
      <c r="J39" s="69">
        <v>15.5</v>
      </c>
      <c r="K39" s="69">
        <v>21</v>
      </c>
      <c r="L39" s="69">
        <v>21</v>
      </c>
      <c r="M39" s="69">
        <v>21</v>
      </c>
      <c r="N39" s="69">
        <v>21</v>
      </c>
      <c r="O39" s="69">
        <v>21</v>
      </c>
      <c r="P39" s="69">
        <v>21</v>
      </c>
      <c r="Q39" s="69">
        <v>21</v>
      </c>
      <c r="R39" s="69">
        <v>21</v>
      </c>
      <c r="S39" s="69">
        <v>21</v>
      </c>
      <c r="T39" s="69">
        <v>21</v>
      </c>
      <c r="U39" s="69">
        <v>21</v>
      </c>
      <c r="V39" s="69">
        <v>15.5</v>
      </c>
      <c r="W39" s="69">
        <v>15.5</v>
      </c>
      <c r="X39" s="69">
        <v>15.5</v>
      </c>
      <c r="Y39" s="69">
        <v>15.5</v>
      </c>
      <c r="Z39" s="69">
        <v>15.5</v>
      </c>
      <c r="AA39" s="69">
        <v>15.5</v>
      </c>
      <c r="AB39" s="69">
        <v>15.5</v>
      </c>
      <c r="AC39" s="69">
        <v>432.5</v>
      </c>
      <c r="AD39" s="69">
        <v>2956</v>
      </c>
      <c r="AE39" s="69">
        <v>154134.29</v>
      </c>
    </row>
    <row r="40" spans="1:31">
      <c r="A40" s="69"/>
      <c r="B40" s="69"/>
      <c r="C40" s="69"/>
      <c r="D40" s="69" t="s">
        <v>132</v>
      </c>
      <c r="E40" s="69">
        <v>15.5</v>
      </c>
      <c r="F40" s="69">
        <v>15.5</v>
      </c>
      <c r="G40" s="69">
        <v>15.5</v>
      </c>
      <c r="H40" s="69">
        <v>15.5</v>
      </c>
      <c r="I40" s="69">
        <v>15.5</v>
      </c>
      <c r="J40" s="69">
        <v>15.5</v>
      </c>
      <c r="K40" s="69">
        <v>15.5</v>
      </c>
      <c r="L40" s="69">
        <v>15.5</v>
      </c>
      <c r="M40" s="69">
        <v>15.5</v>
      </c>
      <c r="N40" s="69">
        <v>15.5</v>
      </c>
      <c r="O40" s="69">
        <v>15.5</v>
      </c>
      <c r="P40" s="69">
        <v>15.5</v>
      </c>
      <c r="Q40" s="69">
        <v>15.5</v>
      </c>
      <c r="R40" s="69">
        <v>15.5</v>
      </c>
      <c r="S40" s="69">
        <v>15.5</v>
      </c>
      <c r="T40" s="69">
        <v>15.5</v>
      </c>
      <c r="U40" s="69">
        <v>15.5</v>
      </c>
      <c r="V40" s="69">
        <v>15.5</v>
      </c>
      <c r="W40" s="69">
        <v>15.5</v>
      </c>
      <c r="X40" s="69">
        <v>15.5</v>
      </c>
      <c r="Y40" s="69">
        <v>15.5</v>
      </c>
      <c r="Z40" s="69">
        <v>15.5</v>
      </c>
      <c r="AA40" s="69">
        <v>15.5</v>
      </c>
      <c r="AB40" s="69">
        <v>15.5</v>
      </c>
      <c r="AC40" s="69">
        <v>372</v>
      </c>
      <c r="AD40" s="69"/>
      <c r="AE40" s="69"/>
    </row>
    <row r="41" spans="1:31">
      <c r="A41" s="69"/>
      <c r="B41" s="69"/>
      <c r="C41" s="69"/>
      <c r="D41" s="69" t="s">
        <v>133</v>
      </c>
      <c r="E41" s="69">
        <v>21</v>
      </c>
      <c r="F41" s="69">
        <v>21</v>
      </c>
      <c r="G41" s="69">
        <v>21</v>
      </c>
      <c r="H41" s="69">
        <v>21</v>
      </c>
      <c r="I41" s="69">
        <v>21</v>
      </c>
      <c r="J41" s="69">
        <v>21</v>
      </c>
      <c r="K41" s="69">
        <v>21</v>
      </c>
      <c r="L41" s="69">
        <v>21</v>
      </c>
      <c r="M41" s="69">
        <v>21</v>
      </c>
      <c r="N41" s="69">
        <v>21</v>
      </c>
      <c r="O41" s="69">
        <v>21</v>
      </c>
      <c r="P41" s="69">
        <v>21</v>
      </c>
      <c r="Q41" s="69">
        <v>21</v>
      </c>
      <c r="R41" s="69">
        <v>21</v>
      </c>
      <c r="S41" s="69">
        <v>21</v>
      </c>
      <c r="T41" s="69">
        <v>21</v>
      </c>
      <c r="U41" s="69">
        <v>21</v>
      </c>
      <c r="V41" s="69">
        <v>21</v>
      </c>
      <c r="W41" s="69">
        <v>21</v>
      </c>
      <c r="X41" s="69">
        <v>21</v>
      </c>
      <c r="Y41" s="69">
        <v>21</v>
      </c>
      <c r="Z41" s="69">
        <v>21</v>
      </c>
      <c r="AA41" s="69">
        <v>21</v>
      </c>
      <c r="AB41" s="69">
        <v>21</v>
      </c>
      <c r="AC41" s="69">
        <v>504</v>
      </c>
      <c r="AD41" s="69"/>
      <c r="AE41" s="69"/>
    </row>
    <row r="42" spans="1:31">
      <c r="A42" s="69"/>
      <c r="B42" s="69"/>
      <c r="C42" s="69"/>
      <c r="D42" s="69" t="s">
        <v>131</v>
      </c>
      <c r="E42" s="69">
        <v>15.5</v>
      </c>
      <c r="F42" s="69">
        <v>15.5</v>
      </c>
      <c r="G42" s="69">
        <v>15.5</v>
      </c>
      <c r="H42" s="69">
        <v>15.5</v>
      </c>
      <c r="I42" s="69">
        <v>15.5</v>
      </c>
      <c r="J42" s="69">
        <v>15.5</v>
      </c>
      <c r="K42" s="69">
        <v>15.5</v>
      </c>
      <c r="L42" s="69">
        <v>21</v>
      </c>
      <c r="M42" s="69">
        <v>21</v>
      </c>
      <c r="N42" s="69">
        <v>21</v>
      </c>
      <c r="O42" s="69">
        <v>21</v>
      </c>
      <c r="P42" s="69">
        <v>21</v>
      </c>
      <c r="Q42" s="69">
        <v>21</v>
      </c>
      <c r="R42" s="69">
        <v>21</v>
      </c>
      <c r="S42" s="69">
        <v>21</v>
      </c>
      <c r="T42" s="69">
        <v>21</v>
      </c>
      <c r="U42" s="69">
        <v>15.5</v>
      </c>
      <c r="V42" s="69">
        <v>15.5</v>
      </c>
      <c r="W42" s="69">
        <v>15.5</v>
      </c>
      <c r="X42" s="69">
        <v>15.5</v>
      </c>
      <c r="Y42" s="69">
        <v>15.5</v>
      </c>
      <c r="Z42" s="69">
        <v>15.5</v>
      </c>
      <c r="AA42" s="69">
        <v>15.5</v>
      </c>
      <c r="AB42" s="69">
        <v>15.5</v>
      </c>
      <c r="AC42" s="69">
        <v>421.5</v>
      </c>
      <c r="AD42" s="69"/>
      <c r="AE42" s="69"/>
    </row>
    <row r="43" spans="1:31">
      <c r="A43" s="69"/>
      <c r="B43" s="69"/>
      <c r="C43" s="69"/>
      <c r="D43" s="69" t="s">
        <v>125</v>
      </c>
      <c r="E43" s="69">
        <v>15.5</v>
      </c>
      <c r="F43" s="69">
        <v>15.5</v>
      </c>
      <c r="G43" s="69">
        <v>15.5</v>
      </c>
      <c r="H43" s="69">
        <v>15.5</v>
      </c>
      <c r="I43" s="69">
        <v>15.5</v>
      </c>
      <c r="J43" s="69">
        <v>15.5</v>
      </c>
      <c r="K43" s="69">
        <v>15.5</v>
      </c>
      <c r="L43" s="69">
        <v>15.5</v>
      </c>
      <c r="M43" s="69">
        <v>15.5</v>
      </c>
      <c r="N43" s="69">
        <v>15.5</v>
      </c>
      <c r="O43" s="69">
        <v>15.5</v>
      </c>
      <c r="P43" s="69">
        <v>15.5</v>
      </c>
      <c r="Q43" s="69">
        <v>15.5</v>
      </c>
      <c r="R43" s="69">
        <v>15.5</v>
      </c>
      <c r="S43" s="69">
        <v>15.5</v>
      </c>
      <c r="T43" s="69">
        <v>15.5</v>
      </c>
      <c r="U43" s="69">
        <v>15.5</v>
      </c>
      <c r="V43" s="69">
        <v>15.5</v>
      </c>
      <c r="W43" s="69">
        <v>15.5</v>
      </c>
      <c r="X43" s="69">
        <v>15.5</v>
      </c>
      <c r="Y43" s="69">
        <v>15.5</v>
      </c>
      <c r="Z43" s="69">
        <v>15.5</v>
      </c>
      <c r="AA43" s="69">
        <v>15.5</v>
      </c>
      <c r="AB43" s="69">
        <v>15.5</v>
      </c>
      <c r="AC43" s="69">
        <v>372</v>
      </c>
      <c r="AD43" s="69"/>
      <c r="AE43" s="69"/>
    </row>
    <row r="44" spans="1:31">
      <c r="A44" s="69" t="s">
        <v>8</v>
      </c>
      <c r="B44" s="69" t="s">
        <v>150</v>
      </c>
      <c r="C44" s="69" t="s">
        <v>122</v>
      </c>
      <c r="D44" s="69" t="s">
        <v>127</v>
      </c>
      <c r="E44" s="69">
        <v>15.5</v>
      </c>
      <c r="F44" s="69">
        <v>15.5</v>
      </c>
      <c r="G44" s="69">
        <v>15.5</v>
      </c>
      <c r="H44" s="69">
        <v>15.5</v>
      </c>
      <c r="I44" s="69">
        <v>15.5</v>
      </c>
      <c r="J44" s="69">
        <v>15.5</v>
      </c>
      <c r="K44" s="69">
        <v>15.5</v>
      </c>
      <c r="L44" s="69">
        <v>15.5</v>
      </c>
      <c r="M44" s="69">
        <v>15.5</v>
      </c>
      <c r="N44" s="69">
        <v>15.5</v>
      </c>
      <c r="O44" s="69">
        <v>15.5</v>
      </c>
      <c r="P44" s="69">
        <v>15.5</v>
      </c>
      <c r="Q44" s="69">
        <v>15.5</v>
      </c>
      <c r="R44" s="69">
        <v>15.5</v>
      </c>
      <c r="S44" s="69">
        <v>15.5</v>
      </c>
      <c r="T44" s="69">
        <v>15.5</v>
      </c>
      <c r="U44" s="69">
        <v>15.5</v>
      </c>
      <c r="V44" s="69">
        <v>15.5</v>
      </c>
      <c r="W44" s="69">
        <v>15.5</v>
      </c>
      <c r="X44" s="69">
        <v>15.5</v>
      </c>
      <c r="Y44" s="69">
        <v>15.5</v>
      </c>
      <c r="Z44" s="69">
        <v>15.5</v>
      </c>
      <c r="AA44" s="69">
        <v>15.5</v>
      </c>
      <c r="AB44" s="69">
        <v>15.5</v>
      </c>
      <c r="AC44" s="69">
        <v>372</v>
      </c>
      <c r="AD44" s="69">
        <v>2604</v>
      </c>
      <c r="AE44" s="69">
        <v>135780</v>
      </c>
    </row>
    <row r="45" spans="1:31">
      <c r="A45" s="69" t="s">
        <v>9</v>
      </c>
      <c r="B45" s="69" t="s">
        <v>150</v>
      </c>
      <c r="C45" s="69" t="s">
        <v>122</v>
      </c>
      <c r="D45" s="69" t="s">
        <v>127</v>
      </c>
      <c r="E45" s="69">
        <v>7.2</v>
      </c>
      <c r="F45" s="69">
        <v>7.2</v>
      </c>
      <c r="G45" s="69">
        <v>7.2</v>
      </c>
      <c r="H45" s="69">
        <v>7.2</v>
      </c>
      <c r="I45" s="69">
        <v>7.2</v>
      </c>
      <c r="J45" s="69">
        <v>7.2</v>
      </c>
      <c r="K45" s="69">
        <v>7.2</v>
      </c>
      <c r="L45" s="69">
        <v>7.2</v>
      </c>
      <c r="M45" s="69">
        <v>7.2</v>
      </c>
      <c r="N45" s="69">
        <v>7.2</v>
      </c>
      <c r="O45" s="69">
        <v>7.2</v>
      </c>
      <c r="P45" s="69">
        <v>7.2</v>
      </c>
      <c r="Q45" s="69">
        <v>7.2</v>
      </c>
      <c r="R45" s="69">
        <v>7.2</v>
      </c>
      <c r="S45" s="69">
        <v>7.2</v>
      </c>
      <c r="T45" s="69">
        <v>7.2</v>
      </c>
      <c r="U45" s="69">
        <v>7.2</v>
      </c>
      <c r="V45" s="69">
        <v>7.2</v>
      </c>
      <c r="W45" s="69">
        <v>7.2</v>
      </c>
      <c r="X45" s="69">
        <v>7.2</v>
      </c>
      <c r="Y45" s="69">
        <v>7.2</v>
      </c>
      <c r="Z45" s="69">
        <v>7.2</v>
      </c>
      <c r="AA45" s="69">
        <v>7.2</v>
      </c>
      <c r="AB45" s="69">
        <v>7.2</v>
      </c>
      <c r="AC45" s="69">
        <v>172.8</v>
      </c>
      <c r="AD45" s="69">
        <v>1209.5999999999999</v>
      </c>
      <c r="AE45" s="69">
        <v>63072</v>
      </c>
    </row>
    <row r="46" spans="1:31">
      <c r="A46" s="69" t="s">
        <v>100</v>
      </c>
      <c r="B46" s="69" t="s">
        <v>150</v>
      </c>
      <c r="C46" s="69" t="s">
        <v>122</v>
      </c>
      <c r="D46" s="69" t="s">
        <v>123</v>
      </c>
      <c r="E46" s="69">
        <v>30</v>
      </c>
      <c r="F46" s="69">
        <v>30</v>
      </c>
      <c r="G46" s="69">
        <v>30</v>
      </c>
      <c r="H46" s="69">
        <v>30</v>
      </c>
      <c r="I46" s="69">
        <v>30</v>
      </c>
      <c r="J46" s="69">
        <v>30</v>
      </c>
      <c r="K46" s="69">
        <v>30</v>
      </c>
      <c r="L46" s="69">
        <v>24</v>
      </c>
      <c r="M46" s="69">
        <v>24</v>
      </c>
      <c r="N46" s="69">
        <v>24</v>
      </c>
      <c r="O46" s="69">
        <v>24</v>
      </c>
      <c r="P46" s="69">
        <v>24</v>
      </c>
      <c r="Q46" s="69">
        <v>24</v>
      </c>
      <c r="R46" s="69">
        <v>24</v>
      </c>
      <c r="S46" s="69">
        <v>24</v>
      </c>
      <c r="T46" s="69">
        <v>24</v>
      </c>
      <c r="U46" s="69">
        <v>24</v>
      </c>
      <c r="V46" s="69">
        <v>30</v>
      </c>
      <c r="W46" s="69">
        <v>30</v>
      </c>
      <c r="X46" s="69">
        <v>30</v>
      </c>
      <c r="Y46" s="69">
        <v>30</v>
      </c>
      <c r="Z46" s="69">
        <v>30</v>
      </c>
      <c r="AA46" s="69">
        <v>30</v>
      </c>
      <c r="AB46" s="69">
        <v>30</v>
      </c>
      <c r="AC46" s="69">
        <v>660</v>
      </c>
      <c r="AD46" s="69">
        <v>4692</v>
      </c>
      <c r="AE46" s="69">
        <v>244654.29</v>
      </c>
    </row>
    <row r="47" spans="1:31">
      <c r="A47" s="69"/>
      <c r="B47" s="69"/>
      <c r="C47" s="69"/>
      <c r="D47" s="69" t="s">
        <v>131</v>
      </c>
      <c r="E47" s="69">
        <v>30</v>
      </c>
      <c r="F47" s="69">
        <v>30</v>
      </c>
      <c r="G47" s="69">
        <v>30</v>
      </c>
      <c r="H47" s="69">
        <v>30</v>
      </c>
      <c r="I47" s="69">
        <v>30</v>
      </c>
      <c r="J47" s="69">
        <v>30</v>
      </c>
      <c r="K47" s="69">
        <v>30</v>
      </c>
      <c r="L47" s="69">
        <v>30</v>
      </c>
      <c r="M47" s="69">
        <v>24</v>
      </c>
      <c r="N47" s="69">
        <v>24</v>
      </c>
      <c r="O47" s="69">
        <v>24</v>
      </c>
      <c r="P47" s="69">
        <v>24</v>
      </c>
      <c r="Q47" s="69">
        <v>24</v>
      </c>
      <c r="R47" s="69">
        <v>24</v>
      </c>
      <c r="S47" s="69">
        <v>24</v>
      </c>
      <c r="T47" s="69">
        <v>24</v>
      </c>
      <c r="U47" s="69">
        <v>30</v>
      </c>
      <c r="V47" s="69">
        <v>30</v>
      </c>
      <c r="W47" s="69">
        <v>30</v>
      </c>
      <c r="X47" s="69">
        <v>30</v>
      </c>
      <c r="Y47" s="69">
        <v>30</v>
      </c>
      <c r="Z47" s="69">
        <v>30</v>
      </c>
      <c r="AA47" s="69">
        <v>30</v>
      </c>
      <c r="AB47" s="69">
        <v>30</v>
      </c>
      <c r="AC47" s="69">
        <v>672</v>
      </c>
      <c r="AD47" s="69"/>
      <c r="AE47" s="69"/>
    </row>
    <row r="48" spans="1:31">
      <c r="A48" s="69"/>
      <c r="B48" s="69"/>
      <c r="C48" s="69"/>
      <c r="D48" s="69" t="s">
        <v>133</v>
      </c>
      <c r="E48" s="69">
        <v>30</v>
      </c>
      <c r="F48" s="69">
        <v>30</v>
      </c>
      <c r="G48" s="69">
        <v>30</v>
      </c>
      <c r="H48" s="69">
        <v>30</v>
      </c>
      <c r="I48" s="69">
        <v>30</v>
      </c>
      <c r="J48" s="69">
        <v>30</v>
      </c>
      <c r="K48" s="69">
        <v>30</v>
      </c>
      <c r="L48" s="69">
        <v>30</v>
      </c>
      <c r="M48" s="69">
        <v>30</v>
      </c>
      <c r="N48" s="69">
        <v>30</v>
      </c>
      <c r="O48" s="69">
        <v>30</v>
      </c>
      <c r="P48" s="69">
        <v>30</v>
      </c>
      <c r="Q48" s="69">
        <v>30</v>
      </c>
      <c r="R48" s="69">
        <v>30</v>
      </c>
      <c r="S48" s="69">
        <v>30</v>
      </c>
      <c r="T48" s="69">
        <v>30</v>
      </c>
      <c r="U48" s="69">
        <v>30</v>
      </c>
      <c r="V48" s="69">
        <v>30</v>
      </c>
      <c r="W48" s="69">
        <v>30</v>
      </c>
      <c r="X48" s="69">
        <v>30</v>
      </c>
      <c r="Y48" s="69">
        <v>30</v>
      </c>
      <c r="Z48" s="69">
        <v>30</v>
      </c>
      <c r="AA48" s="69">
        <v>30</v>
      </c>
      <c r="AB48" s="69">
        <v>30</v>
      </c>
      <c r="AC48" s="69">
        <v>720</v>
      </c>
      <c r="AD48" s="69"/>
      <c r="AE48" s="69"/>
    </row>
    <row r="49" spans="1:31">
      <c r="A49" s="69"/>
      <c r="B49" s="69"/>
      <c r="C49" s="69"/>
      <c r="D49" s="69" t="s">
        <v>125</v>
      </c>
      <c r="E49" s="69">
        <v>30</v>
      </c>
      <c r="F49" s="69">
        <v>30</v>
      </c>
      <c r="G49" s="69">
        <v>30</v>
      </c>
      <c r="H49" s="69">
        <v>30</v>
      </c>
      <c r="I49" s="69">
        <v>30</v>
      </c>
      <c r="J49" s="69">
        <v>30</v>
      </c>
      <c r="K49" s="69">
        <v>30</v>
      </c>
      <c r="L49" s="69">
        <v>30</v>
      </c>
      <c r="M49" s="69">
        <v>30</v>
      </c>
      <c r="N49" s="69">
        <v>30</v>
      </c>
      <c r="O49" s="69">
        <v>30</v>
      </c>
      <c r="P49" s="69">
        <v>30</v>
      </c>
      <c r="Q49" s="69">
        <v>30</v>
      </c>
      <c r="R49" s="69">
        <v>30</v>
      </c>
      <c r="S49" s="69">
        <v>30</v>
      </c>
      <c r="T49" s="69">
        <v>30</v>
      </c>
      <c r="U49" s="69">
        <v>30</v>
      </c>
      <c r="V49" s="69">
        <v>30</v>
      </c>
      <c r="W49" s="69">
        <v>30</v>
      </c>
      <c r="X49" s="69">
        <v>30</v>
      </c>
      <c r="Y49" s="69">
        <v>30</v>
      </c>
      <c r="Z49" s="69">
        <v>30</v>
      </c>
      <c r="AA49" s="69">
        <v>30</v>
      </c>
      <c r="AB49" s="69">
        <v>30</v>
      </c>
      <c r="AC49" s="69">
        <v>720</v>
      </c>
      <c r="AD49" s="69"/>
      <c r="AE49" s="69"/>
    </row>
    <row r="50" spans="1:31">
      <c r="A50" s="69" t="s">
        <v>10</v>
      </c>
      <c r="B50" s="69" t="s">
        <v>150</v>
      </c>
      <c r="C50" s="69" t="s">
        <v>122</v>
      </c>
      <c r="D50" s="69" t="s">
        <v>127</v>
      </c>
      <c r="E50" s="69">
        <v>26.7</v>
      </c>
      <c r="F50" s="69">
        <v>26.7</v>
      </c>
      <c r="G50" s="69">
        <v>26.7</v>
      </c>
      <c r="H50" s="69">
        <v>26.7</v>
      </c>
      <c r="I50" s="69">
        <v>26.7</v>
      </c>
      <c r="J50" s="69">
        <v>26.7</v>
      </c>
      <c r="K50" s="69">
        <v>26.7</v>
      </c>
      <c r="L50" s="69">
        <v>26.7</v>
      </c>
      <c r="M50" s="69">
        <v>26.7</v>
      </c>
      <c r="N50" s="69">
        <v>26.7</v>
      </c>
      <c r="O50" s="69">
        <v>26.7</v>
      </c>
      <c r="P50" s="69">
        <v>26.7</v>
      </c>
      <c r="Q50" s="69">
        <v>26.7</v>
      </c>
      <c r="R50" s="69">
        <v>26.7</v>
      </c>
      <c r="S50" s="69">
        <v>26.7</v>
      </c>
      <c r="T50" s="69">
        <v>26.7</v>
      </c>
      <c r="U50" s="69">
        <v>26.7</v>
      </c>
      <c r="V50" s="69">
        <v>26.7</v>
      </c>
      <c r="W50" s="69">
        <v>26.7</v>
      </c>
      <c r="X50" s="69">
        <v>26.7</v>
      </c>
      <c r="Y50" s="69">
        <v>26.7</v>
      </c>
      <c r="Z50" s="69">
        <v>26.7</v>
      </c>
      <c r="AA50" s="69">
        <v>26.7</v>
      </c>
      <c r="AB50" s="69">
        <v>26.7</v>
      </c>
      <c r="AC50" s="69">
        <v>640.79999999999995</v>
      </c>
      <c r="AD50" s="69">
        <v>4485.6000000000004</v>
      </c>
      <c r="AE50" s="69">
        <v>233892</v>
      </c>
    </row>
    <row r="51" spans="1:31">
      <c r="A51" s="69" t="s">
        <v>151</v>
      </c>
      <c r="B51" s="69" t="s">
        <v>152</v>
      </c>
      <c r="C51" s="69" t="s">
        <v>122</v>
      </c>
      <c r="D51" s="69" t="s">
        <v>123</v>
      </c>
      <c r="E51" s="69">
        <v>50</v>
      </c>
      <c r="F51" s="69">
        <v>50</v>
      </c>
      <c r="G51" s="69">
        <v>50</v>
      </c>
      <c r="H51" s="69">
        <v>50</v>
      </c>
      <c r="I51" s="69">
        <v>50</v>
      </c>
      <c r="J51" s="69">
        <v>50</v>
      </c>
      <c r="K51" s="69">
        <v>50</v>
      </c>
      <c r="L51" s="69">
        <v>50</v>
      </c>
      <c r="M51" s="69">
        <v>50</v>
      </c>
      <c r="N51" s="69">
        <v>50</v>
      </c>
      <c r="O51" s="69">
        <v>50</v>
      </c>
      <c r="P51" s="69">
        <v>50</v>
      </c>
      <c r="Q51" s="69">
        <v>50</v>
      </c>
      <c r="R51" s="69">
        <v>50</v>
      </c>
      <c r="S51" s="69">
        <v>50</v>
      </c>
      <c r="T51" s="69">
        <v>50</v>
      </c>
      <c r="U51" s="69">
        <v>50</v>
      </c>
      <c r="V51" s="69">
        <v>50</v>
      </c>
      <c r="W51" s="69">
        <v>50</v>
      </c>
      <c r="X51" s="69">
        <v>50</v>
      </c>
      <c r="Y51" s="69">
        <v>50</v>
      </c>
      <c r="Z51" s="69">
        <v>50</v>
      </c>
      <c r="AA51" s="69">
        <v>50</v>
      </c>
      <c r="AB51" s="69">
        <v>50</v>
      </c>
      <c r="AC51" s="69">
        <v>1200</v>
      </c>
      <c r="AD51" s="69">
        <v>8400</v>
      </c>
      <c r="AE51" s="69">
        <v>438000</v>
      </c>
    </row>
    <row r="52" spans="1:31">
      <c r="A52" s="69"/>
      <c r="B52" s="69"/>
      <c r="C52" s="69"/>
      <c r="D52" s="69" t="s">
        <v>124</v>
      </c>
      <c r="E52" s="69">
        <v>50</v>
      </c>
      <c r="F52" s="69">
        <v>50</v>
      </c>
      <c r="G52" s="69">
        <v>50</v>
      </c>
      <c r="H52" s="69">
        <v>50</v>
      </c>
      <c r="I52" s="69">
        <v>50</v>
      </c>
      <c r="J52" s="69">
        <v>50</v>
      </c>
      <c r="K52" s="69">
        <v>50</v>
      </c>
      <c r="L52" s="69">
        <v>50</v>
      </c>
      <c r="M52" s="69">
        <v>50</v>
      </c>
      <c r="N52" s="69">
        <v>50</v>
      </c>
      <c r="O52" s="69">
        <v>50</v>
      </c>
      <c r="P52" s="69">
        <v>50</v>
      </c>
      <c r="Q52" s="69">
        <v>50</v>
      </c>
      <c r="R52" s="69">
        <v>50</v>
      </c>
      <c r="S52" s="69">
        <v>50</v>
      </c>
      <c r="T52" s="69">
        <v>50</v>
      </c>
      <c r="U52" s="69">
        <v>50</v>
      </c>
      <c r="V52" s="69">
        <v>50</v>
      </c>
      <c r="W52" s="69">
        <v>50</v>
      </c>
      <c r="X52" s="69">
        <v>50</v>
      </c>
      <c r="Y52" s="69">
        <v>50</v>
      </c>
      <c r="Z52" s="69">
        <v>50</v>
      </c>
      <c r="AA52" s="69">
        <v>50</v>
      </c>
      <c r="AB52" s="69">
        <v>50</v>
      </c>
      <c r="AC52" s="69">
        <v>1200</v>
      </c>
      <c r="AD52" s="69"/>
      <c r="AE52" s="69"/>
    </row>
    <row r="53" spans="1:31">
      <c r="A53" s="69"/>
      <c r="B53" s="69"/>
      <c r="C53" s="69"/>
      <c r="D53" s="69" t="s">
        <v>125</v>
      </c>
      <c r="E53" s="69">
        <v>50</v>
      </c>
      <c r="F53" s="69">
        <v>50</v>
      </c>
      <c r="G53" s="69">
        <v>50</v>
      </c>
      <c r="H53" s="69">
        <v>50</v>
      </c>
      <c r="I53" s="69">
        <v>50</v>
      </c>
      <c r="J53" s="69">
        <v>50</v>
      </c>
      <c r="K53" s="69">
        <v>50</v>
      </c>
      <c r="L53" s="69">
        <v>50</v>
      </c>
      <c r="M53" s="69">
        <v>50</v>
      </c>
      <c r="N53" s="69">
        <v>50</v>
      </c>
      <c r="O53" s="69">
        <v>50</v>
      </c>
      <c r="P53" s="69">
        <v>50</v>
      </c>
      <c r="Q53" s="69">
        <v>50</v>
      </c>
      <c r="R53" s="69">
        <v>50</v>
      </c>
      <c r="S53" s="69">
        <v>50</v>
      </c>
      <c r="T53" s="69">
        <v>50</v>
      </c>
      <c r="U53" s="69">
        <v>50</v>
      </c>
      <c r="V53" s="69">
        <v>50</v>
      </c>
      <c r="W53" s="69">
        <v>50</v>
      </c>
      <c r="X53" s="69">
        <v>50</v>
      </c>
      <c r="Y53" s="69">
        <v>50</v>
      </c>
      <c r="Z53" s="69">
        <v>50</v>
      </c>
      <c r="AA53" s="69">
        <v>50</v>
      </c>
      <c r="AB53" s="69">
        <v>50</v>
      </c>
      <c r="AC53" s="69">
        <v>1200</v>
      </c>
      <c r="AD53" s="69"/>
      <c r="AE53" s="69"/>
    </row>
    <row r="54" spans="1:31">
      <c r="A54" s="69" t="s">
        <v>287</v>
      </c>
      <c r="B54" s="69" t="s">
        <v>152</v>
      </c>
      <c r="C54" s="69" t="s">
        <v>122</v>
      </c>
      <c r="D54" s="69" t="s">
        <v>127</v>
      </c>
      <c r="E54" s="69">
        <v>30</v>
      </c>
      <c r="F54" s="69">
        <v>30</v>
      </c>
      <c r="G54" s="69">
        <v>30</v>
      </c>
      <c r="H54" s="69">
        <v>30</v>
      </c>
      <c r="I54" s="69">
        <v>30</v>
      </c>
      <c r="J54" s="69">
        <v>30</v>
      </c>
      <c r="K54" s="69">
        <v>30</v>
      </c>
      <c r="L54" s="69">
        <v>30</v>
      </c>
      <c r="M54" s="69">
        <v>30</v>
      </c>
      <c r="N54" s="69">
        <v>30</v>
      </c>
      <c r="O54" s="69">
        <v>30</v>
      </c>
      <c r="P54" s="69">
        <v>30</v>
      </c>
      <c r="Q54" s="69">
        <v>30</v>
      </c>
      <c r="R54" s="69">
        <v>30</v>
      </c>
      <c r="S54" s="69">
        <v>30</v>
      </c>
      <c r="T54" s="69">
        <v>30</v>
      </c>
      <c r="U54" s="69">
        <v>30</v>
      </c>
      <c r="V54" s="69">
        <v>30</v>
      </c>
      <c r="W54" s="69">
        <v>30</v>
      </c>
      <c r="X54" s="69">
        <v>30</v>
      </c>
      <c r="Y54" s="69">
        <v>30</v>
      </c>
      <c r="Z54" s="69">
        <v>30</v>
      </c>
      <c r="AA54" s="69">
        <v>30</v>
      </c>
      <c r="AB54" s="69">
        <v>30</v>
      </c>
      <c r="AC54" s="69">
        <v>720</v>
      </c>
      <c r="AD54" s="69">
        <v>5040</v>
      </c>
      <c r="AE54" s="69">
        <v>262800</v>
      </c>
    </row>
    <row r="55" spans="1:31">
      <c r="A55" s="69" t="s">
        <v>288</v>
      </c>
      <c r="B55" s="69" t="s">
        <v>152</v>
      </c>
      <c r="C55" s="69" t="s">
        <v>122</v>
      </c>
      <c r="D55" s="69" t="s">
        <v>127</v>
      </c>
      <c r="E55" s="69">
        <v>60</v>
      </c>
      <c r="F55" s="69">
        <v>60</v>
      </c>
      <c r="G55" s="69">
        <v>60</v>
      </c>
      <c r="H55" s="69">
        <v>60</v>
      </c>
      <c r="I55" s="69">
        <v>60</v>
      </c>
      <c r="J55" s="69">
        <v>60</v>
      </c>
      <c r="K55" s="69">
        <v>60</v>
      </c>
      <c r="L55" s="69">
        <v>60</v>
      </c>
      <c r="M55" s="69">
        <v>60</v>
      </c>
      <c r="N55" s="69">
        <v>60</v>
      </c>
      <c r="O55" s="69">
        <v>60</v>
      </c>
      <c r="P55" s="69">
        <v>60</v>
      </c>
      <c r="Q55" s="69">
        <v>60</v>
      </c>
      <c r="R55" s="69">
        <v>60</v>
      </c>
      <c r="S55" s="69">
        <v>60</v>
      </c>
      <c r="T55" s="69">
        <v>60</v>
      </c>
      <c r="U55" s="69">
        <v>60</v>
      </c>
      <c r="V55" s="69">
        <v>60</v>
      </c>
      <c r="W55" s="69">
        <v>60</v>
      </c>
      <c r="X55" s="69">
        <v>60</v>
      </c>
      <c r="Y55" s="69">
        <v>60</v>
      </c>
      <c r="Z55" s="69">
        <v>60</v>
      </c>
      <c r="AA55" s="69">
        <v>60</v>
      </c>
      <c r="AB55" s="69">
        <v>60</v>
      </c>
      <c r="AC55" s="69">
        <v>1440</v>
      </c>
      <c r="AD55" s="69">
        <v>10080</v>
      </c>
      <c r="AE55" s="69">
        <v>525600</v>
      </c>
    </row>
    <row r="56" spans="1:31">
      <c r="A56" s="69" t="s">
        <v>153</v>
      </c>
      <c r="B56" s="69" t="s">
        <v>126</v>
      </c>
      <c r="C56" s="69" t="s">
        <v>122</v>
      </c>
      <c r="D56" s="69" t="s">
        <v>123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1</v>
      </c>
      <c r="M56" s="69">
        <v>1</v>
      </c>
      <c r="N56" s="69">
        <v>1</v>
      </c>
      <c r="O56" s="69">
        <v>1</v>
      </c>
      <c r="P56" s="69">
        <v>1</v>
      </c>
      <c r="Q56" s="69">
        <v>1</v>
      </c>
      <c r="R56" s="69">
        <v>1</v>
      </c>
      <c r="S56" s="69">
        <v>1</v>
      </c>
      <c r="T56" s="69">
        <v>1</v>
      </c>
      <c r="U56" s="69">
        <v>1</v>
      </c>
      <c r="V56" s="69">
        <v>0</v>
      </c>
      <c r="W56" s="69">
        <v>0</v>
      </c>
      <c r="X56" s="69">
        <v>0</v>
      </c>
      <c r="Y56" s="69">
        <v>0</v>
      </c>
      <c r="Z56" s="69">
        <v>0</v>
      </c>
      <c r="AA56" s="69">
        <v>0</v>
      </c>
      <c r="AB56" s="69">
        <v>0</v>
      </c>
      <c r="AC56" s="69">
        <v>10</v>
      </c>
      <c r="AD56" s="69">
        <v>58</v>
      </c>
      <c r="AE56" s="69">
        <v>3024.29</v>
      </c>
    </row>
    <row r="57" spans="1:31">
      <c r="A57" s="69"/>
      <c r="B57" s="69"/>
      <c r="C57" s="69"/>
      <c r="D57" s="69" t="s">
        <v>131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1</v>
      </c>
      <c r="N57" s="69">
        <v>1</v>
      </c>
      <c r="O57" s="69">
        <v>1</v>
      </c>
      <c r="P57" s="69">
        <v>1</v>
      </c>
      <c r="Q57" s="69">
        <v>1</v>
      </c>
      <c r="R57" s="69">
        <v>1</v>
      </c>
      <c r="S57" s="69">
        <v>1</v>
      </c>
      <c r="T57" s="69">
        <v>1</v>
      </c>
      <c r="U57" s="69">
        <v>0</v>
      </c>
      <c r="V57" s="69">
        <v>0</v>
      </c>
      <c r="W57" s="69">
        <v>0</v>
      </c>
      <c r="X57" s="69">
        <v>0</v>
      </c>
      <c r="Y57" s="69">
        <v>0</v>
      </c>
      <c r="Z57" s="69">
        <v>0</v>
      </c>
      <c r="AA57" s="69">
        <v>0</v>
      </c>
      <c r="AB57" s="69">
        <v>0</v>
      </c>
      <c r="AC57" s="69">
        <v>8</v>
      </c>
      <c r="AD57" s="69"/>
      <c r="AE57" s="69"/>
    </row>
    <row r="58" spans="1:31">
      <c r="A58" s="69"/>
      <c r="B58" s="69"/>
      <c r="C58" s="69"/>
      <c r="D58" s="69" t="s">
        <v>133</v>
      </c>
      <c r="E58" s="69">
        <v>1</v>
      </c>
      <c r="F58" s="69">
        <v>1</v>
      </c>
      <c r="G58" s="69">
        <v>1</v>
      </c>
      <c r="H58" s="69">
        <v>1</v>
      </c>
      <c r="I58" s="69">
        <v>1</v>
      </c>
      <c r="J58" s="69">
        <v>1</v>
      </c>
      <c r="K58" s="69">
        <v>1</v>
      </c>
      <c r="L58" s="69">
        <v>1</v>
      </c>
      <c r="M58" s="69">
        <v>1</v>
      </c>
      <c r="N58" s="69">
        <v>1</v>
      </c>
      <c r="O58" s="69">
        <v>1</v>
      </c>
      <c r="P58" s="69">
        <v>1</v>
      </c>
      <c r="Q58" s="69">
        <v>1</v>
      </c>
      <c r="R58" s="69">
        <v>1</v>
      </c>
      <c r="S58" s="69">
        <v>1</v>
      </c>
      <c r="T58" s="69">
        <v>1</v>
      </c>
      <c r="U58" s="69">
        <v>1</v>
      </c>
      <c r="V58" s="69">
        <v>1</v>
      </c>
      <c r="W58" s="69">
        <v>1</v>
      </c>
      <c r="X58" s="69">
        <v>1</v>
      </c>
      <c r="Y58" s="69">
        <v>1</v>
      </c>
      <c r="Z58" s="69">
        <v>1</v>
      </c>
      <c r="AA58" s="69">
        <v>1</v>
      </c>
      <c r="AB58" s="69">
        <v>1</v>
      </c>
      <c r="AC58" s="69">
        <v>24</v>
      </c>
      <c r="AD58" s="69"/>
      <c r="AE58" s="69"/>
    </row>
    <row r="59" spans="1:31">
      <c r="A59" s="69"/>
      <c r="B59" s="69"/>
      <c r="C59" s="69"/>
      <c r="D59" s="69" t="s">
        <v>125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9">
        <v>0</v>
      </c>
      <c r="AC59" s="69">
        <v>0</v>
      </c>
      <c r="AD59" s="69"/>
      <c r="AE59" s="69"/>
    </row>
    <row r="60" spans="1:31">
      <c r="A60" s="69" t="s">
        <v>154</v>
      </c>
      <c r="B60" s="69" t="s">
        <v>126</v>
      </c>
      <c r="C60" s="69" t="s">
        <v>122</v>
      </c>
      <c r="D60" s="69" t="s">
        <v>127</v>
      </c>
      <c r="E60" s="69">
        <v>1</v>
      </c>
      <c r="F60" s="69">
        <v>1</v>
      </c>
      <c r="G60" s="69">
        <v>1</v>
      </c>
      <c r="H60" s="69">
        <v>1</v>
      </c>
      <c r="I60" s="69">
        <v>1</v>
      </c>
      <c r="J60" s="69">
        <v>1</v>
      </c>
      <c r="K60" s="69">
        <v>1</v>
      </c>
      <c r="L60" s="69">
        <v>1</v>
      </c>
      <c r="M60" s="69">
        <v>1</v>
      </c>
      <c r="N60" s="69">
        <v>1</v>
      </c>
      <c r="O60" s="69">
        <v>1</v>
      </c>
      <c r="P60" s="69">
        <v>1</v>
      </c>
      <c r="Q60" s="69">
        <v>1</v>
      </c>
      <c r="R60" s="69">
        <v>1</v>
      </c>
      <c r="S60" s="69">
        <v>1</v>
      </c>
      <c r="T60" s="69">
        <v>1</v>
      </c>
      <c r="U60" s="69">
        <v>1</v>
      </c>
      <c r="V60" s="69">
        <v>1</v>
      </c>
      <c r="W60" s="69">
        <v>1</v>
      </c>
      <c r="X60" s="69">
        <v>1</v>
      </c>
      <c r="Y60" s="69">
        <v>1</v>
      </c>
      <c r="Z60" s="69">
        <v>1</v>
      </c>
      <c r="AA60" s="69">
        <v>1</v>
      </c>
      <c r="AB60" s="69">
        <v>1</v>
      </c>
      <c r="AC60" s="69">
        <v>24</v>
      </c>
      <c r="AD60" s="69">
        <v>168</v>
      </c>
      <c r="AE60" s="69">
        <v>8760</v>
      </c>
    </row>
    <row r="61" spans="1:31">
      <c r="A61" s="69" t="s">
        <v>155</v>
      </c>
      <c r="B61" s="69" t="s">
        <v>156</v>
      </c>
      <c r="C61" s="69" t="s">
        <v>122</v>
      </c>
      <c r="D61" s="69" t="s">
        <v>127</v>
      </c>
      <c r="E61" s="69">
        <v>4</v>
      </c>
      <c r="F61" s="69">
        <v>4</v>
      </c>
      <c r="G61" s="69">
        <v>4</v>
      </c>
      <c r="H61" s="69">
        <v>4</v>
      </c>
      <c r="I61" s="69">
        <v>4</v>
      </c>
      <c r="J61" s="69">
        <v>4</v>
      </c>
      <c r="K61" s="69">
        <v>4</v>
      </c>
      <c r="L61" s="69">
        <v>4</v>
      </c>
      <c r="M61" s="69">
        <v>4</v>
      </c>
      <c r="N61" s="69">
        <v>4</v>
      </c>
      <c r="O61" s="69">
        <v>4</v>
      </c>
      <c r="P61" s="69">
        <v>4</v>
      </c>
      <c r="Q61" s="69">
        <v>4</v>
      </c>
      <c r="R61" s="69">
        <v>4</v>
      </c>
      <c r="S61" s="69">
        <v>4</v>
      </c>
      <c r="T61" s="69">
        <v>4</v>
      </c>
      <c r="U61" s="69">
        <v>4</v>
      </c>
      <c r="V61" s="69">
        <v>4</v>
      </c>
      <c r="W61" s="69">
        <v>4</v>
      </c>
      <c r="X61" s="69">
        <v>4</v>
      </c>
      <c r="Y61" s="69">
        <v>4</v>
      </c>
      <c r="Z61" s="69">
        <v>4</v>
      </c>
      <c r="AA61" s="69">
        <v>4</v>
      </c>
      <c r="AB61" s="69">
        <v>4</v>
      </c>
      <c r="AC61" s="69">
        <v>96</v>
      </c>
      <c r="AD61" s="69">
        <v>672</v>
      </c>
      <c r="AE61" s="69">
        <v>35040</v>
      </c>
    </row>
    <row r="62" spans="1:31">
      <c r="A62" s="69" t="s">
        <v>157</v>
      </c>
      <c r="B62" s="69" t="s">
        <v>150</v>
      </c>
      <c r="C62" s="69" t="s">
        <v>122</v>
      </c>
      <c r="D62" s="69" t="s">
        <v>127</v>
      </c>
      <c r="E62" s="69">
        <v>16</v>
      </c>
      <c r="F62" s="69">
        <v>16</v>
      </c>
      <c r="G62" s="69">
        <v>16</v>
      </c>
      <c r="H62" s="69">
        <v>16</v>
      </c>
      <c r="I62" s="69">
        <v>16</v>
      </c>
      <c r="J62" s="69">
        <v>16</v>
      </c>
      <c r="K62" s="69">
        <v>16</v>
      </c>
      <c r="L62" s="69">
        <v>16</v>
      </c>
      <c r="M62" s="69">
        <v>16</v>
      </c>
      <c r="N62" s="69">
        <v>16</v>
      </c>
      <c r="O62" s="69">
        <v>16</v>
      </c>
      <c r="P62" s="69">
        <v>16</v>
      </c>
      <c r="Q62" s="69">
        <v>16</v>
      </c>
      <c r="R62" s="69">
        <v>16</v>
      </c>
      <c r="S62" s="69">
        <v>16</v>
      </c>
      <c r="T62" s="69">
        <v>16</v>
      </c>
      <c r="U62" s="69">
        <v>16</v>
      </c>
      <c r="V62" s="69">
        <v>16</v>
      </c>
      <c r="W62" s="69">
        <v>16</v>
      </c>
      <c r="X62" s="69">
        <v>16</v>
      </c>
      <c r="Y62" s="69">
        <v>16</v>
      </c>
      <c r="Z62" s="69">
        <v>16</v>
      </c>
      <c r="AA62" s="69">
        <v>16</v>
      </c>
      <c r="AB62" s="69">
        <v>16</v>
      </c>
      <c r="AC62" s="69">
        <v>384</v>
      </c>
      <c r="AD62" s="69">
        <v>2688</v>
      </c>
      <c r="AE62" s="69">
        <v>140160</v>
      </c>
    </row>
    <row r="63" spans="1:31">
      <c r="A63" s="69" t="s">
        <v>136</v>
      </c>
      <c r="B63" s="69" t="s">
        <v>137</v>
      </c>
      <c r="C63" s="69" t="s">
        <v>122</v>
      </c>
      <c r="D63" s="69" t="s">
        <v>127</v>
      </c>
      <c r="E63" s="69">
        <v>120</v>
      </c>
      <c r="F63" s="69">
        <v>120</v>
      </c>
      <c r="G63" s="69">
        <v>120</v>
      </c>
      <c r="H63" s="69">
        <v>120</v>
      </c>
      <c r="I63" s="69">
        <v>120</v>
      </c>
      <c r="J63" s="69">
        <v>120</v>
      </c>
      <c r="K63" s="69">
        <v>120</v>
      </c>
      <c r="L63" s="69">
        <v>120</v>
      </c>
      <c r="M63" s="69">
        <v>120</v>
      </c>
      <c r="N63" s="69">
        <v>120</v>
      </c>
      <c r="O63" s="69">
        <v>120</v>
      </c>
      <c r="P63" s="69">
        <v>120</v>
      </c>
      <c r="Q63" s="69">
        <v>120</v>
      </c>
      <c r="R63" s="69">
        <v>120</v>
      </c>
      <c r="S63" s="69">
        <v>120</v>
      </c>
      <c r="T63" s="69">
        <v>120</v>
      </c>
      <c r="U63" s="69">
        <v>120</v>
      </c>
      <c r="V63" s="69">
        <v>120</v>
      </c>
      <c r="W63" s="69">
        <v>120</v>
      </c>
      <c r="X63" s="69">
        <v>120</v>
      </c>
      <c r="Y63" s="69">
        <v>120</v>
      </c>
      <c r="Z63" s="69">
        <v>120</v>
      </c>
      <c r="AA63" s="69">
        <v>120</v>
      </c>
      <c r="AB63" s="69">
        <v>120</v>
      </c>
      <c r="AC63" s="69">
        <v>2880</v>
      </c>
      <c r="AD63" s="69">
        <v>20160</v>
      </c>
      <c r="AE63" s="69">
        <v>1051200</v>
      </c>
    </row>
    <row r="64" spans="1:31">
      <c r="A64" s="69" t="s">
        <v>138</v>
      </c>
      <c r="B64" s="69" t="s">
        <v>126</v>
      </c>
      <c r="C64" s="69" t="s">
        <v>122</v>
      </c>
      <c r="D64" s="69" t="s">
        <v>127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  <c r="Y64" s="69">
        <v>0</v>
      </c>
      <c r="Z64" s="69">
        <v>0</v>
      </c>
      <c r="AA64" s="69">
        <v>0</v>
      </c>
      <c r="AB64" s="69">
        <v>0</v>
      </c>
      <c r="AC64" s="69">
        <v>0</v>
      </c>
      <c r="AD64" s="69">
        <v>0</v>
      </c>
      <c r="AE64" s="69">
        <v>0</v>
      </c>
    </row>
    <row r="65" spans="1:31">
      <c r="A65" s="69" t="s">
        <v>139</v>
      </c>
      <c r="B65" s="69" t="s">
        <v>137</v>
      </c>
      <c r="C65" s="69" t="s">
        <v>122</v>
      </c>
      <c r="D65" s="69" t="s">
        <v>127</v>
      </c>
      <c r="E65" s="69">
        <v>0.2</v>
      </c>
      <c r="F65" s="69">
        <v>0.2</v>
      </c>
      <c r="G65" s="69">
        <v>0.2</v>
      </c>
      <c r="H65" s="69">
        <v>0.2</v>
      </c>
      <c r="I65" s="69">
        <v>0.2</v>
      </c>
      <c r="J65" s="69">
        <v>0.2</v>
      </c>
      <c r="K65" s="69">
        <v>0.2</v>
      </c>
      <c r="L65" s="69">
        <v>0.2</v>
      </c>
      <c r="M65" s="69">
        <v>0.2</v>
      </c>
      <c r="N65" s="69">
        <v>0.2</v>
      </c>
      <c r="O65" s="69">
        <v>0.2</v>
      </c>
      <c r="P65" s="69">
        <v>0.2</v>
      </c>
      <c r="Q65" s="69">
        <v>0.2</v>
      </c>
      <c r="R65" s="69">
        <v>0.2</v>
      </c>
      <c r="S65" s="69">
        <v>0.2</v>
      </c>
      <c r="T65" s="69">
        <v>0.2</v>
      </c>
      <c r="U65" s="69">
        <v>0.2</v>
      </c>
      <c r="V65" s="69">
        <v>0.2</v>
      </c>
      <c r="W65" s="69">
        <v>0.2</v>
      </c>
      <c r="X65" s="69">
        <v>0.2</v>
      </c>
      <c r="Y65" s="69">
        <v>0.2</v>
      </c>
      <c r="Z65" s="69">
        <v>0.2</v>
      </c>
      <c r="AA65" s="69">
        <v>0.2</v>
      </c>
      <c r="AB65" s="69">
        <v>0.2</v>
      </c>
      <c r="AC65" s="69">
        <v>4.8</v>
      </c>
      <c r="AD65" s="69">
        <v>33.6</v>
      </c>
      <c r="AE65" s="69">
        <v>1752</v>
      </c>
    </row>
    <row r="66" spans="1:31">
      <c r="A66" s="69" t="s">
        <v>140</v>
      </c>
      <c r="B66" s="69" t="s">
        <v>137</v>
      </c>
      <c r="C66" s="69" t="s">
        <v>141</v>
      </c>
      <c r="D66" s="69" t="s">
        <v>127</v>
      </c>
      <c r="E66" s="69">
        <v>1</v>
      </c>
      <c r="F66" s="69">
        <v>1</v>
      </c>
      <c r="G66" s="69">
        <v>1</v>
      </c>
      <c r="H66" s="69">
        <v>1</v>
      </c>
      <c r="I66" s="69">
        <v>1</v>
      </c>
      <c r="J66" s="69">
        <v>1</v>
      </c>
      <c r="K66" s="69">
        <v>1</v>
      </c>
      <c r="L66" s="69">
        <v>1</v>
      </c>
      <c r="M66" s="69">
        <v>1</v>
      </c>
      <c r="N66" s="69">
        <v>1</v>
      </c>
      <c r="O66" s="69">
        <v>1</v>
      </c>
      <c r="P66" s="69">
        <v>1</v>
      </c>
      <c r="Q66" s="69">
        <v>1</v>
      </c>
      <c r="R66" s="69">
        <v>1</v>
      </c>
      <c r="S66" s="69">
        <v>1</v>
      </c>
      <c r="T66" s="69">
        <v>1</v>
      </c>
      <c r="U66" s="69">
        <v>1</v>
      </c>
      <c r="V66" s="69">
        <v>1</v>
      </c>
      <c r="W66" s="69">
        <v>1</v>
      </c>
      <c r="X66" s="69">
        <v>1</v>
      </c>
      <c r="Y66" s="69">
        <v>1</v>
      </c>
      <c r="Z66" s="69">
        <v>1</v>
      </c>
      <c r="AA66" s="69">
        <v>1</v>
      </c>
      <c r="AB66" s="69">
        <v>1</v>
      </c>
      <c r="AC66" s="69">
        <v>24</v>
      </c>
      <c r="AD66" s="69">
        <v>168</v>
      </c>
      <c r="AE66" s="69">
        <v>6924</v>
      </c>
    </row>
    <row r="67" spans="1:31">
      <c r="A67" s="69"/>
      <c r="B67" s="69"/>
      <c r="C67" s="69" t="s">
        <v>142</v>
      </c>
      <c r="D67" s="69" t="s">
        <v>127</v>
      </c>
      <c r="E67" s="69">
        <v>0.5</v>
      </c>
      <c r="F67" s="69">
        <v>0.5</v>
      </c>
      <c r="G67" s="69">
        <v>0.5</v>
      </c>
      <c r="H67" s="69">
        <v>0.5</v>
      </c>
      <c r="I67" s="69">
        <v>0.5</v>
      </c>
      <c r="J67" s="69">
        <v>0.5</v>
      </c>
      <c r="K67" s="69">
        <v>0.5</v>
      </c>
      <c r="L67" s="69">
        <v>0.5</v>
      </c>
      <c r="M67" s="69">
        <v>0.5</v>
      </c>
      <c r="N67" s="69">
        <v>0.5</v>
      </c>
      <c r="O67" s="69">
        <v>0.5</v>
      </c>
      <c r="P67" s="69">
        <v>0.5</v>
      </c>
      <c r="Q67" s="69">
        <v>0.5</v>
      </c>
      <c r="R67" s="69">
        <v>0.5</v>
      </c>
      <c r="S67" s="69">
        <v>0.5</v>
      </c>
      <c r="T67" s="69">
        <v>0.5</v>
      </c>
      <c r="U67" s="69">
        <v>0.5</v>
      </c>
      <c r="V67" s="69">
        <v>0.5</v>
      </c>
      <c r="W67" s="69">
        <v>0.5</v>
      </c>
      <c r="X67" s="69">
        <v>0.5</v>
      </c>
      <c r="Y67" s="69">
        <v>0.5</v>
      </c>
      <c r="Z67" s="69">
        <v>0.5</v>
      </c>
      <c r="AA67" s="69">
        <v>0.5</v>
      </c>
      <c r="AB67" s="69">
        <v>0.5</v>
      </c>
      <c r="AC67" s="69">
        <v>12</v>
      </c>
      <c r="AD67" s="69">
        <v>84</v>
      </c>
      <c r="AE67" s="69"/>
    </row>
    <row r="68" spans="1:31">
      <c r="A68" s="69"/>
      <c r="B68" s="69"/>
      <c r="C68" s="69" t="s">
        <v>122</v>
      </c>
      <c r="D68" s="69" t="s">
        <v>127</v>
      </c>
      <c r="E68" s="69">
        <v>1</v>
      </c>
      <c r="F68" s="69">
        <v>1</v>
      </c>
      <c r="G68" s="69">
        <v>1</v>
      </c>
      <c r="H68" s="69">
        <v>1</v>
      </c>
      <c r="I68" s="69">
        <v>1</v>
      </c>
      <c r="J68" s="69">
        <v>1</v>
      </c>
      <c r="K68" s="69">
        <v>1</v>
      </c>
      <c r="L68" s="69">
        <v>1</v>
      </c>
      <c r="M68" s="69">
        <v>1</v>
      </c>
      <c r="N68" s="69">
        <v>1</v>
      </c>
      <c r="O68" s="69">
        <v>1</v>
      </c>
      <c r="P68" s="69">
        <v>1</v>
      </c>
      <c r="Q68" s="69">
        <v>1</v>
      </c>
      <c r="R68" s="69">
        <v>1</v>
      </c>
      <c r="S68" s="69">
        <v>1</v>
      </c>
      <c r="T68" s="69">
        <v>1</v>
      </c>
      <c r="U68" s="69">
        <v>1</v>
      </c>
      <c r="V68" s="69">
        <v>1</v>
      </c>
      <c r="W68" s="69">
        <v>1</v>
      </c>
      <c r="X68" s="69">
        <v>1</v>
      </c>
      <c r="Y68" s="69">
        <v>1</v>
      </c>
      <c r="Z68" s="69">
        <v>1</v>
      </c>
      <c r="AA68" s="69">
        <v>1</v>
      </c>
      <c r="AB68" s="69">
        <v>1</v>
      </c>
      <c r="AC68" s="69">
        <v>24</v>
      </c>
      <c r="AD68" s="69">
        <v>168</v>
      </c>
      <c r="AE68" s="69"/>
    </row>
    <row r="69" spans="1:31">
      <c r="A69" s="69" t="s">
        <v>145</v>
      </c>
      <c r="B69" s="69" t="s">
        <v>137</v>
      </c>
      <c r="C69" s="69" t="s">
        <v>122</v>
      </c>
      <c r="D69" s="69" t="s">
        <v>127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69">
        <v>0</v>
      </c>
      <c r="AE69" s="69">
        <v>0</v>
      </c>
    </row>
    <row r="70" spans="1:31">
      <c r="A70" s="65" t="s">
        <v>146</v>
      </c>
      <c r="B70" s="65" t="s">
        <v>147</v>
      </c>
      <c r="C70" s="65" t="s">
        <v>122</v>
      </c>
      <c r="D70" s="65" t="s">
        <v>127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24</v>
      </c>
      <c r="AD70" s="65">
        <v>168</v>
      </c>
      <c r="AE70" s="65">
        <v>8760</v>
      </c>
    </row>
    <row r="71" spans="1:31">
      <c r="A71" s="65" t="s">
        <v>148</v>
      </c>
      <c r="B71" s="65" t="s">
        <v>126</v>
      </c>
      <c r="C71" s="65" t="s">
        <v>122</v>
      </c>
      <c r="D71" s="65" t="s">
        <v>127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24</v>
      </c>
      <c r="AD71" s="65">
        <v>168</v>
      </c>
      <c r="AE71" s="65">
        <v>8760</v>
      </c>
    </row>
    <row r="72" spans="1:31">
      <c r="A72" s="65" t="s">
        <v>289</v>
      </c>
      <c r="B72" s="65" t="s">
        <v>126</v>
      </c>
      <c r="C72" s="65" t="s">
        <v>122</v>
      </c>
      <c r="D72" s="65" t="s">
        <v>127</v>
      </c>
      <c r="E72" s="65">
        <v>1</v>
      </c>
      <c r="F72" s="65">
        <v>1</v>
      </c>
      <c r="G72" s="65">
        <v>1</v>
      </c>
      <c r="H72" s="65">
        <v>1</v>
      </c>
      <c r="I72" s="65">
        <v>1</v>
      </c>
      <c r="J72" s="65">
        <v>1</v>
      </c>
      <c r="K72" s="65">
        <v>1</v>
      </c>
      <c r="L72" s="65">
        <v>1</v>
      </c>
      <c r="M72" s="65">
        <v>1</v>
      </c>
      <c r="N72" s="65">
        <v>1</v>
      </c>
      <c r="O72" s="65">
        <v>1</v>
      </c>
      <c r="P72" s="65">
        <v>1</v>
      </c>
      <c r="Q72" s="65">
        <v>1</v>
      </c>
      <c r="R72" s="65">
        <v>1</v>
      </c>
      <c r="S72" s="65">
        <v>1</v>
      </c>
      <c r="T72" s="65">
        <v>1</v>
      </c>
      <c r="U72" s="65">
        <v>1</v>
      </c>
      <c r="V72" s="65">
        <v>1</v>
      </c>
      <c r="W72" s="65">
        <v>1</v>
      </c>
      <c r="X72" s="65">
        <v>1</v>
      </c>
      <c r="Y72" s="65">
        <v>1</v>
      </c>
      <c r="Z72" s="65">
        <v>1</v>
      </c>
      <c r="AA72" s="65">
        <v>1</v>
      </c>
      <c r="AB72" s="65">
        <v>1</v>
      </c>
      <c r="AC72" s="65">
        <v>24</v>
      </c>
      <c r="AD72" s="65">
        <v>168</v>
      </c>
      <c r="AE72" s="65">
        <v>8760</v>
      </c>
    </row>
    <row r="73" spans="1:31">
      <c r="A73" s="66" t="s">
        <v>149</v>
      </c>
      <c r="B73" s="66" t="s">
        <v>126</v>
      </c>
      <c r="C73" s="66" t="s">
        <v>122</v>
      </c>
      <c r="D73" s="66" t="s">
        <v>127</v>
      </c>
      <c r="E73" s="66">
        <v>1</v>
      </c>
      <c r="F73" s="66">
        <v>1</v>
      </c>
      <c r="G73" s="66">
        <v>1</v>
      </c>
      <c r="H73" s="66">
        <v>1</v>
      </c>
      <c r="I73" s="66">
        <v>1</v>
      </c>
      <c r="J73" s="66">
        <v>1</v>
      </c>
      <c r="K73" s="66">
        <v>1</v>
      </c>
      <c r="L73" s="66">
        <v>1</v>
      </c>
      <c r="M73" s="66">
        <v>1</v>
      </c>
      <c r="N73" s="66">
        <v>1</v>
      </c>
      <c r="O73" s="66">
        <v>1</v>
      </c>
      <c r="P73" s="66">
        <v>1</v>
      </c>
      <c r="Q73" s="66">
        <v>1</v>
      </c>
      <c r="R73" s="66">
        <v>1</v>
      </c>
      <c r="S73" s="66">
        <v>1</v>
      </c>
      <c r="T73" s="66">
        <v>1</v>
      </c>
      <c r="U73" s="66">
        <v>1</v>
      </c>
      <c r="V73" s="66">
        <v>1</v>
      </c>
      <c r="W73" s="66">
        <v>1</v>
      </c>
      <c r="X73" s="66">
        <v>1</v>
      </c>
      <c r="Y73" s="66">
        <v>1</v>
      </c>
      <c r="Z73" s="66">
        <v>1</v>
      </c>
      <c r="AA73" s="66">
        <v>1</v>
      </c>
      <c r="AB73" s="66">
        <v>1</v>
      </c>
      <c r="AC73" s="66">
        <v>24</v>
      </c>
      <c r="AD73" s="66">
        <v>168</v>
      </c>
      <c r="AE73" s="66">
        <v>8760</v>
      </c>
    </row>
    <row r="74" spans="1:31">
      <c r="A74" s="66" t="s">
        <v>290</v>
      </c>
      <c r="B74" s="66" t="s">
        <v>150</v>
      </c>
      <c r="C74" s="66" t="s">
        <v>291</v>
      </c>
      <c r="D74" s="66" t="s">
        <v>127</v>
      </c>
      <c r="E74" s="66">
        <v>1</v>
      </c>
      <c r="F74" s="66">
        <v>1</v>
      </c>
      <c r="G74" s="66">
        <v>1</v>
      </c>
      <c r="H74" s="66">
        <v>1</v>
      </c>
      <c r="I74" s="66">
        <v>1</v>
      </c>
      <c r="J74" s="66">
        <v>1</v>
      </c>
      <c r="K74" s="66">
        <v>1</v>
      </c>
      <c r="L74" s="66">
        <v>1</v>
      </c>
      <c r="M74" s="66">
        <v>1</v>
      </c>
      <c r="N74" s="66">
        <v>1</v>
      </c>
      <c r="O74" s="66">
        <v>1</v>
      </c>
      <c r="P74" s="66">
        <v>1</v>
      </c>
      <c r="Q74" s="66">
        <v>1</v>
      </c>
      <c r="R74" s="66">
        <v>1</v>
      </c>
      <c r="S74" s="66">
        <v>1</v>
      </c>
      <c r="T74" s="66">
        <v>1</v>
      </c>
      <c r="U74" s="66">
        <v>1</v>
      </c>
      <c r="V74" s="66">
        <v>1</v>
      </c>
      <c r="W74" s="66">
        <v>1</v>
      </c>
      <c r="X74" s="66">
        <v>1</v>
      </c>
      <c r="Y74" s="66">
        <v>1</v>
      </c>
      <c r="Z74" s="66">
        <v>1</v>
      </c>
      <c r="AA74" s="66">
        <v>1</v>
      </c>
      <c r="AB74" s="66">
        <v>1</v>
      </c>
      <c r="AC74" s="66">
        <v>24</v>
      </c>
      <c r="AD74" s="66">
        <v>168</v>
      </c>
      <c r="AE74" s="66">
        <v>8760</v>
      </c>
    </row>
    <row r="75" spans="1:31">
      <c r="A75" s="67"/>
      <c r="C75" s="66" t="s">
        <v>292</v>
      </c>
      <c r="D75" s="66" t="s">
        <v>127</v>
      </c>
      <c r="E75" s="66">
        <v>1</v>
      </c>
      <c r="F75" s="66">
        <v>1</v>
      </c>
      <c r="G75" s="66">
        <v>1</v>
      </c>
      <c r="H75" s="66">
        <v>1</v>
      </c>
      <c r="I75" s="66">
        <v>1</v>
      </c>
      <c r="J75" s="66">
        <v>1</v>
      </c>
      <c r="K75" s="66">
        <v>1</v>
      </c>
      <c r="L75" s="66">
        <v>1</v>
      </c>
      <c r="M75" s="66">
        <v>1</v>
      </c>
      <c r="N75" s="66">
        <v>1</v>
      </c>
      <c r="O75" s="66">
        <v>1</v>
      </c>
      <c r="P75" s="66">
        <v>1</v>
      </c>
      <c r="Q75" s="66">
        <v>1</v>
      </c>
      <c r="R75" s="66">
        <v>1</v>
      </c>
      <c r="S75" s="66">
        <v>1</v>
      </c>
      <c r="T75" s="66">
        <v>1</v>
      </c>
      <c r="U75" s="66">
        <v>1</v>
      </c>
      <c r="V75" s="66">
        <v>1</v>
      </c>
      <c r="W75" s="66">
        <v>1</v>
      </c>
      <c r="X75" s="66">
        <v>1</v>
      </c>
      <c r="Y75" s="66">
        <v>1</v>
      </c>
      <c r="Z75" s="66">
        <v>1</v>
      </c>
      <c r="AA75" s="66">
        <v>1</v>
      </c>
      <c r="AB75" s="66">
        <v>1</v>
      </c>
      <c r="AC75" s="66">
        <v>24</v>
      </c>
      <c r="AD75" s="66">
        <v>168</v>
      </c>
    </row>
    <row r="76" spans="1:31">
      <c r="C76" s="66" t="s">
        <v>122</v>
      </c>
      <c r="D76" s="66" t="s">
        <v>127</v>
      </c>
      <c r="E76" s="68">
        <v>1</v>
      </c>
      <c r="F76" s="68">
        <v>1</v>
      </c>
      <c r="G76" s="68">
        <v>1</v>
      </c>
      <c r="H76" s="68">
        <v>1</v>
      </c>
      <c r="I76" s="68">
        <v>1</v>
      </c>
      <c r="J76" s="68">
        <v>1</v>
      </c>
      <c r="K76" s="68">
        <v>1</v>
      </c>
      <c r="L76" s="68">
        <v>1</v>
      </c>
      <c r="M76" s="68">
        <v>1</v>
      </c>
      <c r="N76" s="68">
        <v>1</v>
      </c>
      <c r="O76" s="68">
        <v>1</v>
      </c>
      <c r="P76" s="68">
        <v>1</v>
      </c>
      <c r="Q76" s="68">
        <v>1</v>
      </c>
      <c r="R76" s="68">
        <v>1</v>
      </c>
      <c r="S76" s="68">
        <v>1</v>
      </c>
      <c r="T76" s="68">
        <v>1</v>
      </c>
      <c r="U76" s="68">
        <v>1</v>
      </c>
      <c r="V76" s="68">
        <v>1</v>
      </c>
      <c r="W76" s="68">
        <v>1</v>
      </c>
      <c r="X76" s="68">
        <v>1</v>
      </c>
      <c r="Y76" s="68">
        <v>1</v>
      </c>
      <c r="Z76" s="68">
        <v>1</v>
      </c>
      <c r="AA76" s="68">
        <v>1</v>
      </c>
      <c r="AB76" s="68">
        <v>1</v>
      </c>
      <c r="AC76" s="66">
        <v>24</v>
      </c>
      <c r="AD76" s="66">
        <v>168</v>
      </c>
    </row>
    <row r="77" spans="1:31">
      <c r="A77" s="66" t="s">
        <v>293</v>
      </c>
      <c r="B77" s="66" t="s">
        <v>150</v>
      </c>
      <c r="C77" s="66" t="s">
        <v>122</v>
      </c>
      <c r="D77" s="66" t="s">
        <v>127</v>
      </c>
      <c r="E77" s="68">
        <v>-10</v>
      </c>
      <c r="F77" s="68">
        <v>-10</v>
      </c>
      <c r="G77" s="68">
        <v>-10</v>
      </c>
      <c r="H77" s="68">
        <v>-10</v>
      </c>
      <c r="I77" s="68">
        <v>-10</v>
      </c>
      <c r="J77" s="68">
        <v>-10</v>
      </c>
      <c r="K77" s="68">
        <v>-10</v>
      </c>
      <c r="L77" s="68">
        <v>-10</v>
      </c>
      <c r="M77" s="68">
        <v>-10</v>
      </c>
      <c r="N77" s="68">
        <v>-10</v>
      </c>
      <c r="O77" s="68">
        <v>-10</v>
      </c>
      <c r="P77" s="68">
        <v>-10</v>
      </c>
      <c r="Q77" s="68">
        <v>-10</v>
      </c>
      <c r="R77" s="68">
        <v>-10</v>
      </c>
      <c r="S77" s="68">
        <v>-10</v>
      </c>
      <c r="T77" s="68">
        <v>-10</v>
      </c>
      <c r="U77" s="68">
        <v>-10</v>
      </c>
      <c r="V77" s="68">
        <v>-10</v>
      </c>
      <c r="W77" s="68">
        <v>-10</v>
      </c>
      <c r="X77" s="68">
        <v>-10</v>
      </c>
      <c r="Y77" s="68">
        <v>-10</v>
      </c>
      <c r="Z77" s="68">
        <v>-10</v>
      </c>
      <c r="AA77" s="68">
        <v>-10</v>
      </c>
      <c r="AB77" s="68">
        <v>-10</v>
      </c>
      <c r="AC77" s="66">
        <v>-240</v>
      </c>
      <c r="AD77" s="66">
        <v>-1680</v>
      </c>
      <c r="AE77" s="66">
        <v>-87600</v>
      </c>
    </row>
    <row r="78" spans="1:31">
      <c r="A78" s="66" t="s">
        <v>294</v>
      </c>
      <c r="B78" s="66" t="s">
        <v>150</v>
      </c>
      <c r="C78" s="66" t="s">
        <v>122</v>
      </c>
      <c r="D78" s="66" t="s">
        <v>127</v>
      </c>
      <c r="E78" s="68">
        <v>60</v>
      </c>
      <c r="F78" s="68">
        <v>60</v>
      </c>
      <c r="G78" s="68">
        <v>60</v>
      </c>
      <c r="H78" s="68">
        <v>60</v>
      </c>
      <c r="I78" s="68">
        <v>60</v>
      </c>
      <c r="J78" s="68">
        <v>60</v>
      </c>
      <c r="K78" s="68">
        <v>60</v>
      </c>
      <c r="L78" s="68">
        <v>60</v>
      </c>
      <c r="M78" s="68">
        <v>60</v>
      </c>
      <c r="N78" s="68">
        <v>60</v>
      </c>
      <c r="O78" s="68">
        <v>60</v>
      </c>
      <c r="P78" s="68">
        <v>60</v>
      </c>
      <c r="Q78" s="68">
        <v>60</v>
      </c>
      <c r="R78" s="68">
        <v>60</v>
      </c>
      <c r="S78" s="68">
        <v>60</v>
      </c>
      <c r="T78" s="68">
        <v>60</v>
      </c>
      <c r="U78" s="68">
        <v>60</v>
      </c>
      <c r="V78" s="68">
        <v>60</v>
      </c>
      <c r="W78" s="68">
        <v>60</v>
      </c>
      <c r="X78" s="68">
        <v>60</v>
      </c>
      <c r="Y78" s="68">
        <v>60</v>
      </c>
      <c r="Z78" s="68">
        <v>60</v>
      </c>
      <c r="AA78" s="68">
        <v>60</v>
      </c>
      <c r="AB78" s="68">
        <v>60</v>
      </c>
      <c r="AC78" s="66">
        <v>1440</v>
      </c>
      <c r="AD78" s="66">
        <v>10080</v>
      </c>
      <c r="AE78" s="66">
        <v>525600</v>
      </c>
    </row>
    <row r="79" spans="1:31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31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5:28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5:28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5:28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159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8"/>
      <c r="B2" s="98"/>
      <c r="C2" s="6" t="s">
        <v>101</v>
      </c>
      <c r="D2" s="6" t="s">
        <v>102</v>
      </c>
      <c r="E2" s="6" t="s">
        <v>103</v>
      </c>
      <c r="F2" s="6" t="s">
        <v>104</v>
      </c>
      <c r="G2" s="6" t="s">
        <v>105</v>
      </c>
      <c r="H2" s="6" t="s">
        <v>106</v>
      </c>
      <c r="I2" s="6" t="s">
        <v>107</v>
      </c>
      <c r="J2" s="6" t="s">
        <v>108</v>
      </c>
      <c r="K2" s="6" t="s">
        <v>109</v>
      </c>
      <c r="L2" s="6" t="s">
        <v>110</v>
      </c>
      <c r="M2" s="6" t="s">
        <v>284</v>
      </c>
      <c r="N2" s="6" t="s">
        <v>111</v>
      </c>
      <c r="O2" s="6" t="s">
        <v>112</v>
      </c>
      <c r="P2" s="6" t="s">
        <v>113</v>
      </c>
      <c r="Q2" s="6" t="s">
        <v>114</v>
      </c>
      <c r="R2" s="6" t="s">
        <v>115</v>
      </c>
    </row>
    <row r="3" spans="1:18">
      <c r="A3" s="8" t="s">
        <v>11</v>
      </c>
      <c r="B3" s="9"/>
    </row>
    <row r="4" spans="1:18">
      <c r="A4" s="5"/>
      <c r="B4" s="10" t="s">
        <v>13</v>
      </c>
      <c r="C4" s="11" t="s">
        <v>14</v>
      </c>
      <c r="D4" s="11" t="s">
        <v>15</v>
      </c>
      <c r="E4" s="11" t="s">
        <v>16</v>
      </c>
      <c r="F4" s="11" t="s">
        <v>17</v>
      </c>
      <c r="G4" s="11" t="s">
        <v>518</v>
      </c>
      <c r="H4" s="11" t="s">
        <v>18</v>
      </c>
      <c r="I4" s="11" t="s">
        <v>19</v>
      </c>
      <c r="J4" s="11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>
        <v>7</v>
      </c>
      <c r="R4" s="11">
        <v>8</v>
      </c>
    </row>
    <row r="5" spans="1:18">
      <c r="A5" s="5"/>
      <c r="B5" s="10" t="s">
        <v>27</v>
      </c>
      <c r="C5" s="11" t="s">
        <v>28</v>
      </c>
      <c r="D5" s="11" t="s">
        <v>28</v>
      </c>
      <c r="E5" s="11" t="s">
        <v>28</v>
      </c>
      <c r="F5" s="11" t="s">
        <v>28</v>
      </c>
      <c r="G5" s="11" t="s">
        <v>28</v>
      </c>
      <c r="H5" s="11" t="s">
        <v>28</v>
      </c>
      <c r="I5" s="11" t="s">
        <v>28</v>
      </c>
      <c r="J5" s="11" t="s">
        <v>28</v>
      </c>
      <c r="K5" s="11" t="s">
        <v>28</v>
      </c>
      <c r="L5" s="11" t="s">
        <v>28</v>
      </c>
      <c r="M5" s="11" t="s">
        <v>28</v>
      </c>
      <c r="N5" s="11" t="s">
        <v>28</v>
      </c>
      <c r="O5" s="11" t="s">
        <v>28</v>
      </c>
      <c r="P5" s="11" t="s">
        <v>28</v>
      </c>
      <c r="Q5" s="11" t="s">
        <v>28</v>
      </c>
      <c r="R5" s="11" t="s">
        <v>28</v>
      </c>
    </row>
    <row r="6" spans="1:18">
      <c r="A6" s="5"/>
      <c r="B6" s="10"/>
      <c r="C6" s="92"/>
      <c r="D6" s="93"/>
      <c r="E6" s="93"/>
      <c r="F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>
      <c r="A7" s="8" t="s">
        <v>40</v>
      </c>
      <c r="B7" s="9"/>
      <c r="H7" s="94"/>
    </row>
    <row r="8" spans="1:18">
      <c r="A8" s="5"/>
      <c r="B8" s="8" t="s">
        <v>41</v>
      </c>
    </row>
    <row r="9" spans="1:18">
      <c r="A9" s="5"/>
      <c r="B9" s="13" t="s">
        <v>42</v>
      </c>
      <c r="C9" s="14" t="str">
        <f>BuildingSummary!$C$27</f>
        <v>Metal building wall</v>
      </c>
      <c r="D9" s="14" t="str">
        <f>BuildingSummary!$C$27</f>
        <v>Metal building wall</v>
      </c>
      <c r="E9" s="14" t="str">
        <f>BuildingSummary!$C$27</f>
        <v>Metal building wall</v>
      </c>
      <c r="F9" s="14" t="str">
        <f>BuildingSummary!$C$27</f>
        <v>Metal building wall</v>
      </c>
      <c r="G9" s="14" t="str">
        <f>BuildingSummary!$C$27</f>
        <v>Metal building wall</v>
      </c>
      <c r="H9" s="14" t="str">
        <f>BuildingSummary!$C$27</f>
        <v>Metal building wall</v>
      </c>
      <c r="I9" s="14" t="str">
        <f>BuildingSummary!$C$27</f>
        <v>Metal building wall</v>
      </c>
      <c r="J9" s="14" t="str">
        <f>BuildingSummary!$C$27</f>
        <v>Metal building wall</v>
      </c>
      <c r="K9" s="14" t="str">
        <f>BuildingSummary!$C$27</f>
        <v>Metal building wall</v>
      </c>
      <c r="L9" s="14" t="str">
        <f>BuildingSummary!$C$27</f>
        <v>Metal building wall</v>
      </c>
      <c r="M9" s="14" t="str">
        <f>BuildingSummary!$C$27</f>
        <v>Metal building wall</v>
      </c>
      <c r="N9" s="14" t="str">
        <f>BuildingSummary!$C$27</f>
        <v>Metal building wall</v>
      </c>
      <c r="O9" s="14" t="str">
        <f>BuildingSummary!$C$27</f>
        <v>Metal building wall</v>
      </c>
      <c r="P9" s="14" t="str">
        <f>BuildingSummary!$C$27</f>
        <v>Metal building wall</v>
      </c>
      <c r="Q9" s="14" t="str">
        <f>BuildingSummary!$C$27</f>
        <v>Metal building wall</v>
      </c>
      <c r="R9" s="14" t="str">
        <f>BuildingSummary!$C$27</f>
        <v>Metal building wall</v>
      </c>
    </row>
    <row r="10" spans="1:18">
      <c r="A10" s="5"/>
      <c r="B10" s="10" t="s">
        <v>197</v>
      </c>
      <c r="C10" s="12">
        <f>1/Miami!$D$39</f>
        <v>0.57405281285878296</v>
      </c>
      <c r="D10" s="12">
        <f>1/Houston!$D$39</f>
        <v>0.57405281285878296</v>
      </c>
      <c r="E10" s="12">
        <f>1/Phoenix!$D$39</f>
        <v>0.57405281285878296</v>
      </c>
      <c r="F10" s="12">
        <f>1/Atlanta!$D$39</f>
        <v>0.59136605558840916</v>
      </c>
      <c r="G10" s="12">
        <f>1/LosAngeles!$D$39</f>
        <v>0.57405281285878296</v>
      </c>
      <c r="H10" s="12">
        <f>1/LasVegas!$D$39</f>
        <v>0.57405281285878296</v>
      </c>
      <c r="I10" s="12">
        <f>1/SanFrancisco!$D$39</f>
        <v>0.59453032104637338</v>
      </c>
      <c r="J10" s="12">
        <f>1/Baltimore!$D$39</f>
        <v>0.79808459696727863</v>
      </c>
      <c r="K10" s="12">
        <f>1/Albuquerque!$D$39</f>
        <v>0.76569678407350683</v>
      </c>
      <c r="L10" s="12">
        <f>1/Seattle!$D$39</f>
        <v>0.81499592502037488</v>
      </c>
      <c r="M10" s="12">
        <f>1/Chicago!$D$39</f>
        <v>0.93720712277413309</v>
      </c>
      <c r="N10" s="12">
        <f>1/Boulder!$D$39</f>
        <v>0.90252707581227432</v>
      </c>
      <c r="O10" s="12">
        <f>1/Minneapolis!$D$39</f>
        <v>1.0235414534288638</v>
      </c>
      <c r="P10" s="12">
        <f>1/Helena!$D$39</f>
        <v>1.0235414534288638</v>
      </c>
      <c r="Q10" s="12">
        <f>1/Duluth!$D$39</f>
        <v>1.1037527593818983</v>
      </c>
      <c r="R10" s="12">
        <f>1/Fairbanks!$D$39</f>
        <v>1.2180267965895251</v>
      </c>
    </row>
    <row r="11" spans="1:18">
      <c r="A11" s="5"/>
      <c r="B11" s="8" t="s">
        <v>44</v>
      </c>
    </row>
    <row r="12" spans="1:18">
      <c r="A12" s="5"/>
      <c r="B12" s="13" t="s">
        <v>42</v>
      </c>
      <c r="C12" s="14" t="str">
        <f>BuildingSummary!$C$32</f>
        <v>IEAD</v>
      </c>
      <c r="D12" s="14" t="str">
        <f>BuildingSummary!$C$32</f>
        <v>IEAD</v>
      </c>
      <c r="E12" s="14" t="str">
        <f>BuildingSummary!$C$32</f>
        <v>IEAD</v>
      </c>
      <c r="F12" s="14" t="str">
        <f>BuildingSummary!$C$32</f>
        <v>IEAD</v>
      </c>
      <c r="G12" s="14" t="str">
        <f>BuildingSummary!$C$32</f>
        <v>IEAD</v>
      </c>
      <c r="H12" s="14" t="str">
        <f>BuildingSummary!$C$32</f>
        <v>IEAD</v>
      </c>
      <c r="I12" s="14" t="str">
        <f>BuildingSummary!$C$32</f>
        <v>IEAD</v>
      </c>
      <c r="J12" s="14" t="str">
        <f>BuildingSummary!$C$32</f>
        <v>IEAD</v>
      </c>
      <c r="K12" s="14" t="str">
        <f>BuildingSummary!$C$32</f>
        <v>IEAD</v>
      </c>
      <c r="L12" s="14" t="str">
        <f>BuildingSummary!$C$32</f>
        <v>IEAD</v>
      </c>
      <c r="M12" s="14" t="str">
        <f>BuildingSummary!$C$32</f>
        <v>IEAD</v>
      </c>
      <c r="N12" s="14" t="str">
        <f>BuildingSummary!$C$32</f>
        <v>IEAD</v>
      </c>
      <c r="O12" s="14" t="str">
        <f>BuildingSummary!$C$32</f>
        <v>IEAD</v>
      </c>
      <c r="P12" s="14" t="str">
        <f>BuildingSummary!$C$32</f>
        <v>IEAD</v>
      </c>
      <c r="Q12" s="14" t="str">
        <f>BuildingSummary!$C$32</f>
        <v>IEAD</v>
      </c>
      <c r="R12" s="14" t="str">
        <f>BuildingSummary!$C$32</f>
        <v>IEAD</v>
      </c>
    </row>
    <row r="13" spans="1:18">
      <c r="A13" s="5"/>
      <c r="B13" s="10" t="s">
        <v>197</v>
      </c>
      <c r="C13" s="12">
        <f>1/Miami!$D$51</f>
        <v>1.7574692442882252</v>
      </c>
      <c r="D13" s="12">
        <f>1/Houston!$D$51</f>
        <v>1.7574692442882252</v>
      </c>
      <c r="E13" s="12">
        <f>1/Phoenix!$D$51</f>
        <v>1.7574692442882252</v>
      </c>
      <c r="F13" s="12">
        <f>1/Atlanta!$D$51</f>
        <v>1.7574692442882252</v>
      </c>
      <c r="G13" s="12">
        <f>1/LosAngeles!$D$51</f>
        <v>1.7574692442882252</v>
      </c>
      <c r="H13" s="12">
        <f>1/LasVegas!$D$51</f>
        <v>1.7574692442882252</v>
      </c>
      <c r="I13" s="12">
        <f>1/SanFrancisco!$D$51</f>
        <v>1.7574692442882252</v>
      </c>
      <c r="J13" s="12">
        <f>1/Baltimore!$D$51</f>
        <v>2.0449897750511248</v>
      </c>
      <c r="K13" s="12">
        <f>1/Albuquerque!$D$51</f>
        <v>1.9762845849802371</v>
      </c>
      <c r="L13" s="12">
        <f>1/Seattle!$D$51</f>
        <v>2.0703933747412009</v>
      </c>
      <c r="M13" s="12">
        <f>1/Chicago!$D$51</f>
        <v>2.5</v>
      </c>
      <c r="N13" s="12">
        <f>1/Boulder!$D$51</f>
        <v>2.3696682464454977</v>
      </c>
      <c r="O13" s="12">
        <f>1/Minneapolis!$D$51</f>
        <v>2.9850746268656714</v>
      </c>
      <c r="P13" s="12">
        <f>1/Helena!$D$51</f>
        <v>2.9850746268656714</v>
      </c>
      <c r="Q13" s="12">
        <f>1/Duluth!$D$51</f>
        <v>2.9325513196480935</v>
      </c>
      <c r="R13" s="12">
        <f>1/Fairbanks!$D$51</f>
        <v>2.9850746268656714</v>
      </c>
    </row>
    <row r="14" spans="1:18">
      <c r="A14" s="5"/>
      <c r="B14" s="8" t="s">
        <v>46</v>
      </c>
    </row>
    <row r="15" spans="1:18">
      <c r="A15" s="5"/>
      <c r="B15" s="10" t="s">
        <v>198</v>
      </c>
      <c r="C15" s="12">
        <f>Miami!$E$59</f>
        <v>5.835</v>
      </c>
      <c r="D15" s="12">
        <f>Houston!$E$59</f>
        <v>5.835</v>
      </c>
      <c r="E15" s="12">
        <f>Phoenix!$E$59</f>
        <v>5.835</v>
      </c>
      <c r="F15" s="12">
        <f>Atlanta!$E$59</f>
        <v>5.835</v>
      </c>
      <c r="G15" s="12">
        <f>LosAngeles!$E$59</f>
        <v>5.835</v>
      </c>
      <c r="H15" s="12">
        <f>LasVegas!$E$59</f>
        <v>5.835</v>
      </c>
      <c r="I15" s="12">
        <f>SanFrancisco!$E$59</f>
        <v>5.835</v>
      </c>
      <c r="J15" s="12">
        <f>Baltimore!$E$59</f>
        <v>5.835</v>
      </c>
      <c r="K15" s="12">
        <f>Albuquerque!$E$59</f>
        <v>5.835</v>
      </c>
      <c r="L15" s="12">
        <f>Seattle!$E$59</f>
        <v>5.835</v>
      </c>
      <c r="M15" s="12">
        <f>Chicago!$E$59</f>
        <v>3.5249999999999999</v>
      </c>
      <c r="N15" s="12">
        <f>Boulder!$E$59</f>
        <v>3.5249999999999999</v>
      </c>
      <c r="O15" s="12">
        <f>Minneapolis!$E$59</f>
        <v>3.5249999999999999</v>
      </c>
      <c r="P15" s="12">
        <f>Helena!$E$59</f>
        <v>3.5249999999999999</v>
      </c>
      <c r="Q15" s="12">
        <f>Duluth!$E$59</f>
        <v>3.5249999999999999</v>
      </c>
      <c r="R15" s="12">
        <f>Fairbanks!$E$59</f>
        <v>3.5249999999999999</v>
      </c>
    </row>
    <row r="16" spans="1:18">
      <c r="A16" s="5"/>
      <c r="B16" s="10" t="s">
        <v>47</v>
      </c>
      <c r="C16" s="12">
        <f>Miami!$F$59</f>
        <v>0.54</v>
      </c>
      <c r="D16" s="12">
        <f>Houston!$F$59</f>
        <v>0.54</v>
      </c>
      <c r="E16" s="12">
        <f>Phoenix!$F$59</f>
        <v>0.54</v>
      </c>
      <c r="F16" s="12">
        <f>Atlanta!$F$59</f>
        <v>0.54</v>
      </c>
      <c r="G16" s="12">
        <f>LosAngeles!$F$59</f>
        <v>0.54</v>
      </c>
      <c r="H16" s="12">
        <f>LasVegas!$F$59</f>
        <v>0.54</v>
      </c>
      <c r="I16" s="12">
        <f>SanFrancisco!$F$59</f>
        <v>0.54</v>
      </c>
      <c r="J16" s="12">
        <f>Baltimore!$F$59</f>
        <v>0.54</v>
      </c>
      <c r="K16" s="12">
        <f>Albuquerque!$F$59</f>
        <v>0.54</v>
      </c>
      <c r="L16" s="12">
        <f>Seattle!$F$59</f>
        <v>0.54</v>
      </c>
      <c r="M16" s="12">
        <f>Chicago!$F$59</f>
        <v>0.40699999999999997</v>
      </c>
      <c r="N16" s="12">
        <f>Boulder!$F$59</f>
        <v>0.40699999999999997</v>
      </c>
      <c r="O16" s="12">
        <f>Minneapolis!$F$59</f>
        <v>0.40699999999999997</v>
      </c>
      <c r="P16" s="12">
        <f>Helena!$F$59</f>
        <v>0.40699999999999997</v>
      </c>
      <c r="Q16" s="12">
        <f>Duluth!$F$59</f>
        <v>0.40699999999999997</v>
      </c>
      <c r="R16" s="12">
        <f>Fairbanks!$F$59</f>
        <v>0.40699999999999997</v>
      </c>
    </row>
    <row r="17" spans="1:18">
      <c r="A17" s="5"/>
      <c r="B17" s="10" t="s">
        <v>48</v>
      </c>
      <c r="C17" s="12">
        <f>Miami!$G$59</f>
        <v>0.38400000000000001</v>
      </c>
      <c r="D17" s="12">
        <f>Houston!$G$59</f>
        <v>0.38400000000000001</v>
      </c>
      <c r="E17" s="12">
        <f>Phoenix!$G$59</f>
        <v>0.38400000000000001</v>
      </c>
      <c r="F17" s="12">
        <f>Atlanta!$G$59</f>
        <v>0.38400000000000001</v>
      </c>
      <c r="G17" s="12">
        <f>LosAngeles!$G$59</f>
        <v>0.38400000000000001</v>
      </c>
      <c r="H17" s="12">
        <f>LasVegas!$G$59</f>
        <v>0.38400000000000001</v>
      </c>
      <c r="I17" s="12">
        <f>SanFrancisco!$G$59</f>
        <v>0.38400000000000001</v>
      </c>
      <c r="J17" s="12">
        <f>Baltimore!$G$59</f>
        <v>0.38400000000000001</v>
      </c>
      <c r="K17" s="12">
        <f>Albuquerque!$G$59</f>
        <v>0.38400000000000001</v>
      </c>
      <c r="L17" s="12">
        <f>Seattle!$G$59</f>
        <v>0.38400000000000001</v>
      </c>
      <c r="M17" s="12">
        <f>Chicago!$G$59</f>
        <v>0.316</v>
      </c>
      <c r="N17" s="12">
        <f>Boulder!$G$59</f>
        <v>0.316</v>
      </c>
      <c r="O17" s="12">
        <f>Minneapolis!$G$59</f>
        <v>0.316</v>
      </c>
      <c r="P17" s="12">
        <f>Helena!$G$59</f>
        <v>0.316</v>
      </c>
      <c r="Q17" s="12">
        <f>Duluth!$G$59</f>
        <v>0.316</v>
      </c>
      <c r="R17" s="12">
        <f>Fairbanks!$G$59</f>
        <v>0.316</v>
      </c>
    </row>
    <row r="18" spans="1:18">
      <c r="A18" s="5"/>
      <c r="B18" s="8" t="s">
        <v>49</v>
      </c>
    </row>
    <row r="19" spans="1:18">
      <c r="A19" s="5"/>
      <c r="B19" s="10" t="s">
        <v>198</v>
      </c>
      <c r="C19" s="11" t="s">
        <v>160</v>
      </c>
      <c r="D19" s="11" t="s">
        <v>160</v>
      </c>
      <c r="E19" s="11" t="s">
        <v>160</v>
      </c>
      <c r="F19" s="11" t="s">
        <v>160</v>
      </c>
      <c r="G19" s="11" t="s">
        <v>160</v>
      </c>
      <c r="H19" s="11" t="s">
        <v>160</v>
      </c>
      <c r="I19" s="11" t="s">
        <v>160</v>
      </c>
      <c r="J19" s="11" t="s">
        <v>160</v>
      </c>
      <c r="K19" s="11" t="s">
        <v>160</v>
      </c>
      <c r="L19" s="11" t="s">
        <v>160</v>
      </c>
      <c r="M19" s="11" t="s">
        <v>160</v>
      </c>
      <c r="N19" s="11" t="s">
        <v>160</v>
      </c>
      <c r="O19" s="11" t="s">
        <v>160</v>
      </c>
      <c r="P19" s="11" t="s">
        <v>160</v>
      </c>
      <c r="Q19" s="11" t="s">
        <v>160</v>
      </c>
      <c r="R19" s="11" t="s">
        <v>160</v>
      </c>
    </row>
    <row r="20" spans="1:18">
      <c r="A20" s="5"/>
      <c r="B20" s="10" t="s">
        <v>47</v>
      </c>
      <c r="C20" s="11" t="s">
        <v>160</v>
      </c>
      <c r="D20" s="11" t="s">
        <v>160</v>
      </c>
      <c r="E20" s="11" t="s">
        <v>160</v>
      </c>
      <c r="F20" s="11" t="s">
        <v>160</v>
      </c>
      <c r="G20" s="11" t="s">
        <v>160</v>
      </c>
      <c r="H20" s="11" t="s">
        <v>160</v>
      </c>
      <c r="I20" s="11" t="s">
        <v>160</v>
      </c>
      <c r="J20" s="11" t="s">
        <v>160</v>
      </c>
      <c r="K20" s="11" t="s">
        <v>160</v>
      </c>
      <c r="L20" s="11" t="s">
        <v>160</v>
      </c>
      <c r="M20" s="11" t="s">
        <v>160</v>
      </c>
      <c r="N20" s="11" t="s">
        <v>160</v>
      </c>
      <c r="O20" s="11" t="s">
        <v>160</v>
      </c>
      <c r="P20" s="11" t="s">
        <v>160</v>
      </c>
      <c r="Q20" s="11" t="s">
        <v>160</v>
      </c>
      <c r="R20" s="11" t="s">
        <v>160</v>
      </c>
    </row>
    <row r="21" spans="1:18">
      <c r="A21" s="5"/>
      <c r="B21" s="10" t="s">
        <v>48</v>
      </c>
      <c r="C21" s="11" t="s">
        <v>160</v>
      </c>
      <c r="D21" s="11" t="s">
        <v>160</v>
      </c>
      <c r="E21" s="11" t="s">
        <v>160</v>
      </c>
      <c r="F21" s="11" t="s">
        <v>160</v>
      </c>
      <c r="G21" s="11" t="s">
        <v>160</v>
      </c>
      <c r="H21" s="11" t="s">
        <v>160</v>
      </c>
      <c r="I21" s="11" t="s">
        <v>160</v>
      </c>
      <c r="J21" s="11" t="s">
        <v>160</v>
      </c>
      <c r="K21" s="11" t="s">
        <v>160</v>
      </c>
      <c r="L21" s="11" t="s">
        <v>160</v>
      </c>
      <c r="M21" s="11" t="s">
        <v>160</v>
      </c>
      <c r="N21" s="11" t="s">
        <v>160</v>
      </c>
      <c r="O21" s="11" t="s">
        <v>160</v>
      </c>
      <c r="P21" s="11" t="s">
        <v>160</v>
      </c>
      <c r="Q21" s="11" t="s">
        <v>160</v>
      </c>
      <c r="R21" s="11" t="s">
        <v>160</v>
      </c>
    </row>
    <row r="22" spans="1:18">
      <c r="A22" s="5"/>
      <c r="B22" s="8" t="s">
        <v>50</v>
      </c>
    </row>
    <row r="23" spans="1:18">
      <c r="A23" s="5"/>
      <c r="B23" s="10" t="s">
        <v>51</v>
      </c>
      <c r="C23" s="85" t="str">
        <f>BuildingSummary!$C$47</f>
        <v>Mass Floor</v>
      </c>
      <c r="D23" s="85" t="str">
        <f>BuildingSummary!$C$47</f>
        <v>Mass Floor</v>
      </c>
      <c r="E23" s="85" t="str">
        <f>BuildingSummary!$C$47</f>
        <v>Mass Floor</v>
      </c>
      <c r="F23" s="85" t="str">
        <f>BuildingSummary!$C$47</f>
        <v>Mass Floor</v>
      </c>
      <c r="G23" s="85" t="str">
        <f>BuildingSummary!$C$47</f>
        <v>Mass Floor</v>
      </c>
      <c r="H23" s="85" t="str">
        <f>BuildingSummary!$C$47</f>
        <v>Mass Floor</v>
      </c>
      <c r="I23" s="85" t="str">
        <f>BuildingSummary!$C$47</f>
        <v>Mass Floor</v>
      </c>
      <c r="J23" s="85" t="str">
        <f>BuildingSummary!$C$47</f>
        <v>Mass Floor</v>
      </c>
      <c r="K23" s="85" t="str">
        <f>BuildingSummary!$C$47</f>
        <v>Mass Floor</v>
      </c>
      <c r="L23" s="85" t="str">
        <f>BuildingSummary!$C$47</f>
        <v>Mass Floor</v>
      </c>
      <c r="M23" s="85" t="str">
        <f>BuildingSummary!$C$47</f>
        <v>Mass Floor</v>
      </c>
      <c r="N23" s="85" t="str">
        <f>BuildingSummary!$C$47</f>
        <v>Mass Floor</v>
      </c>
      <c r="O23" s="85" t="str">
        <f>BuildingSummary!$C$47</f>
        <v>Mass Floor</v>
      </c>
      <c r="P23" s="85" t="str">
        <f>BuildingSummary!$C$47</f>
        <v>Mass Floor</v>
      </c>
      <c r="Q23" s="85" t="str">
        <f>BuildingSummary!$C$47</f>
        <v>Mass Floor</v>
      </c>
      <c r="R23" s="85" t="str">
        <f>BuildingSummary!$C$47</f>
        <v>Mass Floor</v>
      </c>
    </row>
    <row r="24" spans="1:18">
      <c r="A24" s="5"/>
      <c r="B24" s="13" t="s">
        <v>53</v>
      </c>
      <c r="C24" s="85" t="str">
        <f>BuildingSummary!$C$48</f>
        <v>8in slab-on-grade</v>
      </c>
      <c r="D24" s="85" t="str">
        <f>BuildingSummary!$C$48</f>
        <v>8in slab-on-grade</v>
      </c>
      <c r="E24" s="85" t="str">
        <f>BuildingSummary!$C$48</f>
        <v>8in slab-on-grade</v>
      </c>
      <c r="F24" s="85" t="str">
        <f>BuildingSummary!$C$48</f>
        <v>8in slab-on-grade</v>
      </c>
      <c r="G24" s="85" t="str">
        <f>BuildingSummary!$C$48</f>
        <v>8in slab-on-grade</v>
      </c>
      <c r="H24" s="85" t="str">
        <f>BuildingSummary!$C$48</f>
        <v>8in slab-on-grade</v>
      </c>
      <c r="I24" s="85" t="str">
        <f>BuildingSummary!$C$48</f>
        <v>8in slab-on-grade</v>
      </c>
      <c r="J24" s="85" t="str">
        <f>BuildingSummary!$C$48</f>
        <v>8in slab-on-grade</v>
      </c>
      <c r="K24" s="85" t="str">
        <f>BuildingSummary!$C$48</f>
        <v>8in slab-on-grade</v>
      </c>
      <c r="L24" s="85" t="str">
        <f>BuildingSummary!$C$48</f>
        <v>8in slab-on-grade</v>
      </c>
      <c r="M24" s="85" t="str">
        <f>BuildingSummary!$C$48</f>
        <v>8in slab-on-grade</v>
      </c>
      <c r="N24" s="85" t="str">
        <f>BuildingSummary!$C$48</f>
        <v>8in slab-on-grade</v>
      </c>
      <c r="O24" s="85" t="str">
        <f>BuildingSummary!$C$48</f>
        <v>8in slab-on-grade</v>
      </c>
      <c r="P24" s="85" t="str">
        <f>BuildingSummary!$C$48</f>
        <v>8in slab-on-grade</v>
      </c>
      <c r="Q24" s="85" t="str">
        <f>BuildingSummary!$C$48</f>
        <v>8in slab-on-grade</v>
      </c>
      <c r="R24" s="85" t="str">
        <f>BuildingSummary!$C$48</f>
        <v>8in slab-on-grade</v>
      </c>
    </row>
    <row r="25" spans="1:18">
      <c r="A25" s="5"/>
      <c r="B25" s="10" t="s">
        <v>197</v>
      </c>
      <c r="C25" s="12">
        <f>1/Miami!$D$42</f>
        <v>0.39808917197452232</v>
      </c>
      <c r="D25" s="12">
        <f>1/Miami!$D$42</f>
        <v>0.39808917197452232</v>
      </c>
      <c r="E25" s="12">
        <f>1/Phoenix!$D$42</f>
        <v>0.39808917197452232</v>
      </c>
      <c r="F25" s="12">
        <f>1/Atlanta!$D$42</f>
        <v>0.39808917197452232</v>
      </c>
      <c r="G25" s="12">
        <f>1/LosAngeles!$D$42</f>
        <v>0.39808917197452232</v>
      </c>
      <c r="H25" s="12">
        <f>1/LasVegas!$D$42</f>
        <v>0.39808917197452232</v>
      </c>
      <c r="I25" s="12">
        <f>1/SanFrancisco!$D$42</f>
        <v>0.39808917197452232</v>
      </c>
      <c r="J25" s="12">
        <f>1/Baltimore!$D$42</f>
        <v>0.39808917197452232</v>
      </c>
      <c r="K25" s="12">
        <f>1/Albuquerque!$D$42</f>
        <v>0.39808917197452232</v>
      </c>
      <c r="L25" s="12">
        <f>1/Seattle!$D$42</f>
        <v>0.39808917197452232</v>
      </c>
      <c r="M25" s="12">
        <f>1/Chicago!$D$42</f>
        <v>0.39808917197452232</v>
      </c>
      <c r="N25" s="12">
        <f>1/Boulder!$D$42</f>
        <v>0.39808917197452232</v>
      </c>
      <c r="O25" s="12">
        <f>1/Minneapolis!$D$42</f>
        <v>0.39808917197452232</v>
      </c>
      <c r="P25" s="12">
        <f>1/Helena!$D$42</f>
        <v>0.39808917197452232</v>
      </c>
      <c r="Q25" s="12">
        <f>1/Duluth!$D$42</f>
        <v>0.39808917197452232</v>
      </c>
      <c r="R25" s="12">
        <f>1/Fairbanks!$D$42</f>
        <v>0.39808917197452232</v>
      </c>
    </row>
    <row r="26" spans="1:18">
      <c r="A26" s="8" t="s">
        <v>59</v>
      </c>
      <c r="B26" s="9"/>
    </row>
    <row r="27" spans="1:18">
      <c r="A27" s="5"/>
      <c r="B27" s="8" t="s">
        <v>64</v>
      </c>
    </row>
    <row r="28" spans="1:18">
      <c r="A28" s="5"/>
      <c r="B28" s="10" t="s">
        <v>161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tr">
        <f>Miami!A71</f>
        <v>FURNACE_PACU_CAV_1:1_UNITARY_PACKAGE_COOLCOIL</v>
      </c>
      <c r="C29" s="12">
        <f>10^(-3)*Miami!$C71</f>
        <v>28.130560000000003</v>
      </c>
      <c r="D29" s="12">
        <f>10^(-3)*Houston!$C71</f>
        <v>29.383790000000001</v>
      </c>
      <c r="E29" s="12">
        <f>10^(-3)*Phoenix!$C71</f>
        <v>29.540150000000001</v>
      </c>
      <c r="F29" s="12">
        <f>10^(-3)*Atlanta!$C71</f>
        <v>28.968349999999997</v>
      </c>
      <c r="G29" s="12">
        <f>10^(-3)*LosAngeles!$C71</f>
        <v>16.453040000000001</v>
      </c>
      <c r="H29" s="12">
        <f>10^(-3)*LasVegas!$C71</f>
        <v>24.482150000000001</v>
      </c>
      <c r="I29" s="12">
        <f>10^(-3)*SanFrancisco!$C71</f>
        <v>14.613790000000002</v>
      </c>
      <c r="J29" s="12">
        <f>10^(-3)*Baltimore!$C71</f>
        <v>30.827950000000001</v>
      </c>
      <c r="K29" s="12">
        <f>10^(-3)*Albuquerque!$C71</f>
        <v>24.954340000000002</v>
      </c>
      <c r="L29" s="12">
        <f>10^(-3)*Seattle!$C71</f>
        <v>19.0077</v>
      </c>
      <c r="M29" s="12">
        <f>10^(-3)*Chicago!$C71</f>
        <v>39.276660000000007</v>
      </c>
      <c r="N29" s="12">
        <f>10^(-3)*Boulder!$C71</f>
        <v>30.615950000000002</v>
      </c>
      <c r="O29" s="12">
        <f>10^(-3)*Minneapolis!$C71</f>
        <v>42.79345</v>
      </c>
      <c r="P29" s="12">
        <f>10^(-3)*Helena!$C71</f>
        <v>35.369019999999999</v>
      </c>
      <c r="Q29" s="12">
        <f>10^(-3)*Duluth!$C71</f>
        <v>44.263300000000001</v>
      </c>
      <c r="R29" s="12">
        <f>10^(-3)*Fairbanks!$C71</f>
        <v>43.975169999999999</v>
      </c>
    </row>
    <row r="30" spans="1:18">
      <c r="A30" s="5"/>
      <c r="B30" s="10" t="str">
        <f>Miami!A72</f>
        <v>FURNACE_PACU_CAV_2:2_UNITARY_PACKAGE_COOLCOIL</v>
      </c>
      <c r="C30" s="12">
        <f>10^(-3)*Miami!$C72</f>
        <v>83.286360000000002</v>
      </c>
      <c r="D30" s="12">
        <f>10^(-3)*Houston!$C72</f>
        <v>97.771180000000001</v>
      </c>
      <c r="E30" s="12">
        <f>10^(-3)*Phoenix!$C72</f>
        <v>127.6112</v>
      </c>
      <c r="F30" s="12">
        <f>10^(-3)*Atlanta!$C72</f>
        <v>131.62734</v>
      </c>
      <c r="G30" s="12">
        <f>10^(-3)*LosAngeles!$C72</f>
        <v>44.142220000000002</v>
      </c>
      <c r="H30" s="12">
        <f>10^(-3)*LasVegas!$C72</f>
        <v>93.299880000000002</v>
      </c>
      <c r="I30" s="12">
        <f>10^(-3)*SanFrancisco!$C72</f>
        <v>52.075650000000003</v>
      </c>
      <c r="J30" s="12">
        <f>10^(-3)*Baltimore!$C72</f>
        <v>146.94837000000001</v>
      </c>
      <c r="K30" s="12">
        <f>10^(-3)*Albuquerque!$C72</f>
        <v>124.17208000000001</v>
      </c>
      <c r="L30" s="12">
        <f>10^(-3)*Seattle!$C72</f>
        <v>90.840570000000014</v>
      </c>
      <c r="M30" s="12">
        <f>10^(-3)*Chicago!$C72</f>
        <v>203.67407</v>
      </c>
      <c r="N30" s="12">
        <f>10^(-3)*Boulder!$C72</f>
        <v>189.88563000000002</v>
      </c>
      <c r="O30" s="12">
        <f>10^(-3)*Minneapolis!$C72</f>
        <v>234.74701999999999</v>
      </c>
      <c r="P30" s="12">
        <f>10^(-3)*Helena!$C72</f>
        <v>196.52798999999999</v>
      </c>
      <c r="Q30" s="12">
        <f>10^(-3)*Duluth!$C72</f>
        <v>255.42751999999999</v>
      </c>
      <c r="R30" s="12">
        <f>10^(-3)*Fairbanks!$C72</f>
        <v>229.34560999999999</v>
      </c>
    </row>
    <row r="31" spans="1:18">
      <c r="A31" s="5"/>
      <c r="B31" s="10" t="s">
        <v>162</v>
      </c>
    </row>
    <row r="32" spans="1:18">
      <c r="A32" s="5"/>
      <c r="B32" s="10" t="str">
        <f>Miami!A75</f>
        <v>BULKSTORAGE UNIT HEATER COIL</v>
      </c>
      <c r="C32" s="12">
        <f>10^(-3)*Miami!$C75</f>
        <v>39.347639999999998</v>
      </c>
      <c r="D32" s="12">
        <f>10^(-3)*Houston!$C75</f>
        <v>39.203230000000005</v>
      </c>
      <c r="E32" s="12">
        <f>10^(-3)*Phoenix!$C75</f>
        <v>37.800650000000005</v>
      </c>
      <c r="F32" s="12">
        <f>10^(-3)*Atlanta!$C75</f>
        <v>69.523610000000005</v>
      </c>
      <c r="G32" s="12">
        <f>10^(-3)*LosAngeles!$C75</f>
        <v>39.207879999999996</v>
      </c>
      <c r="H32" s="12">
        <f>10^(-3)*LasVegas!$C75</f>
        <v>36.35577</v>
      </c>
      <c r="I32" s="12">
        <f>10^(-3)*SanFrancisco!$C75</f>
        <v>39.333640000000003</v>
      </c>
      <c r="J32" s="12">
        <f>10^(-3)*Baltimore!$C75</f>
        <v>115.52334</v>
      </c>
      <c r="K32" s="12">
        <f>10^(-3)*Albuquerque!$C75</f>
        <v>69.319649999999996</v>
      </c>
      <c r="L32" s="12">
        <f>10^(-3)*Seattle!$C75</f>
        <v>43.155000000000001</v>
      </c>
      <c r="M32" s="12">
        <f>10^(-3)*Chicago!$C75</f>
        <v>232.87101999999999</v>
      </c>
      <c r="N32" s="12">
        <f>10^(-3)*Boulder!$C75</f>
        <v>172.14706000000001</v>
      </c>
      <c r="O32" s="12">
        <f>10^(-3)*Minneapolis!$C75</f>
        <v>297.63102000000003</v>
      </c>
      <c r="P32" s="12">
        <f>10^(-3)*Helena!$C75</f>
        <v>282.34069</v>
      </c>
      <c r="Q32" s="12">
        <f>10^(-3)*Duluth!$C75</f>
        <v>331.10588000000001</v>
      </c>
      <c r="R32" s="12">
        <f>10^(-3)*Fairbanks!$C75</f>
        <v>549.71600999999998</v>
      </c>
    </row>
    <row r="33" spans="1:18">
      <c r="A33" s="5"/>
      <c r="B33" s="10" t="str">
        <f>Miami!A76</f>
        <v>FURNACE_PACU_CAV_1:1_UNITARY_PACKAGE_HEATCOIL</v>
      </c>
      <c r="C33" s="12">
        <f>10^(-3)*Miami!$C76</f>
        <v>14.670250000000001</v>
      </c>
      <c r="D33" s="12">
        <f>10^(-3)*Houston!$C76</f>
        <v>27.256550000000001</v>
      </c>
      <c r="E33" s="12">
        <f>10^(-3)*Phoenix!$C76</f>
        <v>21.819680000000002</v>
      </c>
      <c r="F33" s="12">
        <f>10^(-3)*Atlanta!$C76</f>
        <v>32.614139999999999</v>
      </c>
      <c r="G33" s="12">
        <f>10^(-3)*LosAngeles!$C76</f>
        <v>17.706759999999999</v>
      </c>
      <c r="H33" s="12">
        <f>10^(-3)*LasVegas!$C76</f>
        <v>26.690189999999998</v>
      </c>
      <c r="I33" s="12">
        <f>10^(-3)*SanFrancisco!$C76</f>
        <v>21.36825</v>
      </c>
      <c r="J33" s="12">
        <f>10^(-3)*Baltimore!$C76</f>
        <v>34.669830000000005</v>
      </c>
      <c r="K33" s="12">
        <f>10^(-3)*Albuquerque!$C76</f>
        <v>30.012900000000002</v>
      </c>
      <c r="L33" s="12">
        <f>10^(-3)*Seattle!$C76</f>
        <v>27.55517</v>
      </c>
      <c r="M33" s="12">
        <f>10^(-3)*Chicago!$C76</f>
        <v>42.491990000000001</v>
      </c>
      <c r="N33" s="12">
        <f>10^(-3)*Boulder!$C76</f>
        <v>36.89837</v>
      </c>
      <c r="O33" s="12">
        <f>10^(-3)*Minneapolis!$C76</f>
        <v>47.116169999999997</v>
      </c>
      <c r="P33" s="12">
        <f>10^(-3)*Helena!$C76</f>
        <v>45.157980000000002</v>
      </c>
      <c r="Q33" s="12">
        <f>10^(-3)*Duluth!$C76</f>
        <v>48.998010000000001</v>
      </c>
      <c r="R33" s="12">
        <f>10^(-3)*Fairbanks!$C76</f>
        <v>63.92353</v>
      </c>
    </row>
    <row r="34" spans="1:18">
      <c r="A34" s="5"/>
      <c r="B34" s="10" t="str">
        <f>Miami!A77</f>
        <v>FURNACE_PACU_CAV_2:2_UNITARY_PACKAGE_HEATCOIL</v>
      </c>
      <c r="C34" s="12">
        <f>10^(-3)*Miami!$C77</f>
        <v>35.802630000000001</v>
      </c>
      <c r="D34" s="12">
        <f>10^(-3)*Houston!$C77</f>
        <v>123.39407000000001</v>
      </c>
      <c r="E34" s="12">
        <f>10^(-3)*Phoenix!$C77</f>
        <v>85.022960000000012</v>
      </c>
      <c r="F34" s="12">
        <f>10^(-3)*Atlanta!$C77</f>
        <v>160.11426</v>
      </c>
      <c r="G34" s="12">
        <f>10^(-3)*LosAngeles!$C77</f>
        <v>56.072989999999997</v>
      </c>
      <c r="H34" s="12">
        <f>10^(-3)*LasVegas!$C77</f>
        <v>117.78549000000001</v>
      </c>
      <c r="I34" s="12">
        <f>10^(-3)*SanFrancisco!$C77</f>
        <v>82.489860000000007</v>
      </c>
      <c r="J34" s="12">
        <f>10^(-3)*Baltimore!$C77</f>
        <v>184.99188000000001</v>
      </c>
      <c r="K34" s="12">
        <f>10^(-3)*Albuquerque!$C77</f>
        <v>151.22200000000001</v>
      </c>
      <c r="L34" s="12">
        <f>10^(-3)*Seattle!$C77</f>
        <v>132.9623</v>
      </c>
      <c r="M34" s="12">
        <f>10^(-3)*Chicago!$C77</f>
        <v>251.83870000000002</v>
      </c>
      <c r="N34" s="12">
        <f>10^(-3)*Boulder!$C77</f>
        <v>210.79641000000001</v>
      </c>
      <c r="O34" s="12">
        <f>10^(-3)*Minneapolis!$C77</f>
        <v>287.98586</v>
      </c>
      <c r="P34" s="12">
        <f>10^(-3)*Helena!$C77</f>
        <v>274.64317999999997</v>
      </c>
      <c r="Q34" s="12">
        <f>10^(-3)*Duluth!$C77</f>
        <v>306.54068000000001</v>
      </c>
      <c r="R34" s="12">
        <f>10^(-3)*Fairbanks!$C77</f>
        <v>426.86263000000002</v>
      </c>
    </row>
    <row r="35" spans="1:18">
      <c r="A35" s="5"/>
      <c r="B35" s="8" t="s">
        <v>65</v>
      </c>
    </row>
    <row r="36" spans="1:18">
      <c r="A36" s="5"/>
      <c r="B36" s="10" t="s">
        <v>66</v>
      </c>
    </row>
    <row r="37" spans="1:18">
      <c r="A37" s="5"/>
      <c r="B37" s="10" t="str">
        <f>Miami!A71</f>
        <v>FURNACE_PACU_CAV_1:1_UNITARY_PACKAGE_COOLCOIL</v>
      </c>
      <c r="C37" s="12">
        <f>Miami!$G71</f>
        <v>3.34</v>
      </c>
      <c r="D37" s="12">
        <f>Houston!$G71</f>
        <v>3.36</v>
      </c>
      <c r="E37" s="12">
        <f>Phoenix!$G71</f>
        <v>3.48</v>
      </c>
      <c r="F37" s="12">
        <f>Atlanta!$G71</f>
        <v>3.41</v>
      </c>
      <c r="G37" s="12">
        <f>LosAngeles!$G71</f>
        <v>3.51</v>
      </c>
      <c r="H37" s="12">
        <f>LasVegas!$G71</f>
        <v>3.59</v>
      </c>
      <c r="I37" s="12">
        <f>SanFrancisco!$G71</f>
        <v>3.61</v>
      </c>
      <c r="J37" s="12">
        <f>Baltimore!$G71</f>
        <v>3.38</v>
      </c>
      <c r="K37" s="12">
        <f>Albuquerque!$G71</f>
        <v>3.6</v>
      </c>
      <c r="L37" s="12">
        <f>Seattle!$G71</f>
        <v>3.61</v>
      </c>
      <c r="M37" s="12">
        <f>Chicago!$G71</f>
        <v>3.34</v>
      </c>
      <c r="N37" s="12">
        <f>Boulder!$G71</f>
        <v>3.56</v>
      </c>
      <c r="O37" s="12">
        <f>Minneapolis!$G71</f>
        <v>3.17</v>
      </c>
      <c r="P37" s="12">
        <f>Helena!$G71</f>
        <v>3.56</v>
      </c>
      <c r="Q37" s="12">
        <f>Duluth!$G71</f>
        <v>3.19</v>
      </c>
      <c r="R37" s="12">
        <f>Fairbanks!$G71</f>
        <v>3.35</v>
      </c>
    </row>
    <row r="38" spans="1:18">
      <c r="A38" s="5"/>
      <c r="B38" s="10" t="str">
        <f>Miami!A72</f>
        <v>FURNACE_PACU_CAV_2:2_UNITARY_PACKAGE_COOLCOIL</v>
      </c>
      <c r="C38" s="12">
        <f>Miami!$G72</f>
        <v>2.97</v>
      </c>
      <c r="D38" s="12">
        <f>Houston!$G72</f>
        <v>3.33</v>
      </c>
      <c r="E38" s="12">
        <f>Phoenix!$G72</f>
        <v>3.31</v>
      </c>
      <c r="F38" s="12">
        <f>Atlanta!$G72</f>
        <v>3.31</v>
      </c>
      <c r="G38" s="12">
        <f>LosAngeles!$G72</f>
        <v>3.1</v>
      </c>
      <c r="H38" s="12">
        <f>LasVegas!$G72</f>
        <v>3.47</v>
      </c>
      <c r="I38" s="12">
        <f>SanFrancisco!$G72</f>
        <v>3.22</v>
      </c>
      <c r="J38" s="12">
        <f>Baltimore!$G72</f>
        <v>3.31</v>
      </c>
      <c r="K38" s="12">
        <f>Albuquerque!$G72</f>
        <v>3.49</v>
      </c>
      <c r="L38" s="12">
        <f>Seattle!$G72</f>
        <v>3.5</v>
      </c>
      <c r="M38" s="12">
        <f>Chicago!$G72</f>
        <v>3.31</v>
      </c>
      <c r="N38" s="12">
        <f>Boulder!$G72</f>
        <v>3.38</v>
      </c>
      <c r="O38" s="12">
        <f>Minneapolis!$G72</f>
        <v>3.1</v>
      </c>
      <c r="P38" s="12">
        <f>Helena!$G72</f>
        <v>3.48</v>
      </c>
      <c r="Q38" s="12">
        <f>Duluth!$G72</f>
        <v>3.1</v>
      </c>
      <c r="R38" s="12">
        <f>Fairbanks!$G72</f>
        <v>3.53</v>
      </c>
    </row>
    <row r="39" spans="1:18">
      <c r="A39" s="5"/>
      <c r="B39" s="10" t="s">
        <v>67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>
      <c r="A40" s="5"/>
      <c r="B40" s="10" t="str">
        <f>Miami!A75</f>
        <v>BULKSTORAGE UNIT HEATER COIL</v>
      </c>
      <c r="C40" s="87">
        <f>Miami!$D75</f>
        <v>0.78</v>
      </c>
      <c r="D40" s="87">
        <f>Houston!$D75</f>
        <v>0.78</v>
      </c>
      <c r="E40" s="87">
        <f>Phoenix!$D75</f>
        <v>0.78</v>
      </c>
      <c r="F40" s="87">
        <f>Atlanta!$D75</f>
        <v>0.78</v>
      </c>
      <c r="G40" s="87">
        <f>LosAngeles!$D75</f>
        <v>0.78</v>
      </c>
      <c r="H40" s="87">
        <f>LasVegas!$D75</f>
        <v>0.78</v>
      </c>
      <c r="I40" s="87">
        <f>SanFrancisco!$D75</f>
        <v>0.78</v>
      </c>
      <c r="J40" s="87">
        <f>Baltimore!$D75</f>
        <v>0.78</v>
      </c>
      <c r="K40" s="87">
        <f>Albuquerque!$D75</f>
        <v>0.78</v>
      </c>
      <c r="L40" s="87">
        <f>Seattle!$D75</f>
        <v>0.78</v>
      </c>
      <c r="M40" s="87">
        <f>Chicago!$D75</f>
        <v>0.78</v>
      </c>
      <c r="N40" s="87">
        <f>Boulder!$D75</f>
        <v>0.78</v>
      </c>
      <c r="O40" s="87">
        <f>Minneapolis!$D75</f>
        <v>0.78</v>
      </c>
      <c r="P40" s="87">
        <f>Helena!$D75</f>
        <v>0.78</v>
      </c>
      <c r="Q40" s="87">
        <f>Duluth!$D75</f>
        <v>0.78</v>
      </c>
      <c r="R40" s="87">
        <f>Fairbanks!$D75</f>
        <v>0.78</v>
      </c>
    </row>
    <row r="41" spans="1:18">
      <c r="A41" s="5"/>
      <c r="B41" s="10" t="str">
        <f>Miami!A76</f>
        <v>FURNACE_PACU_CAV_1:1_UNITARY_PACKAGE_HEATCOIL</v>
      </c>
      <c r="C41" s="87">
        <f>Miami!$D76</f>
        <v>0.78</v>
      </c>
      <c r="D41" s="87">
        <f>Houston!$D76</f>
        <v>0.78</v>
      </c>
      <c r="E41" s="87">
        <f>Phoenix!$D76</f>
        <v>0.78</v>
      </c>
      <c r="F41" s="87">
        <f>Atlanta!$D76</f>
        <v>0.78</v>
      </c>
      <c r="G41" s="87">
        <f>LosAngeles!$D76</f>
        <v>0.78</v>
      </c>
      <c r="H41" s="87">
        <f>LasVegas!$D76</f>
        <v>0.78</v>
      </c>
      <c r="I41" s="87">
        <f>SanFrancisco!$D76</f>
        <v>0.78</v>
      </c>
      <c r="J41" s="87">
        <f>Baltimore!$D76</f>
        <v>0.78</v>
      </c>
      <c r="K41" s="87">
        <f>Albuquerque!$D76</f>
        <v>0.78</v>
      </c>
      <c r="L41" s="87">
        <f>Seattle!$D76</f>
        <v>0.78</v>
      </c>
      <c r="M41" s="87">
        <f>Chicago!$D76</f>
        <v>0.78</v>
      </c>
      <c r="N41" s="87">
        <f>Boulder!$D76</f>
        <v>0.78</v>
      </c>
      <c r="O41" s="87">
        <f>Minneapolis!$D76</f>
        <v>0.78</v>
      </c>
      <c r="P41" s="87">
        <f>Helena!$D76</f>
        <v>0.78</v>
      </c>
      <c r="Q41" s="87">
        <f>Duluth!$D76</f>
        <v>0.78</v>
      </c>
      <c r="R41" s="87">
        <f>Fairbanks!$D76</f>
        <v>0.78</v>
      </c>
    </row>
    <row r="42" spans="1:18">
      <c r="A42" s="5"/>
      <c r="B42" s="10" t="str">
        <f>Miami!A77</f>
        <v>FURNACE_PACU_CAV_2:2_UNITARY_PACKAGE_HEATCOIL</v>
      </c>
      <c r="C42" s="87">
        <f>Miami!$D77</f>
        <v>0.78</v>
      </c>
      <c r="D42" s="87">
        <f>Houston!$D77</f>
        <v>0.78</v>
      </c>
      <c r="E42" s="87">
        <f>Phoenix!$D77</f>
        <v>0.78</v>
      </c>
      <c r="F42" s="87">
        <f>Atlanta!$D77</f>
        <v>0.78</v>
      </c>
      <c r="G42" s="87">
        <f>LosAngeles!$D77</f>
        <v>0.78</v>
      </c>
      <c r="H42" s="87">
        <f>LasVegas!$D77</f>
        <v>0.78</v>
      </c>
      <c r="I42" s="87">
        <f>SanFrancisco!$D77</f>
        <v>0.78</v>
      </c>
      <c r="J42" s="87">
        <f>Baltimore!$D77</f>
        <v>0.78</v>
      </c>
      <c r="K42" s="87">
        <f>Albuquerque!$D77</f>
        <v>0.78</v>
      </c>
      <c r="L42" s="87">
        <f>Seattle!$D77</f>
        <v>0.78</v>
      </c>
      <c r="M42" s="87">
        <f>Chicago!$D77</f>
        <v>0.78</v>
      </c>
      <c r="N42" s="87">
        <f>Boulder!$D77</f>
        <v>0.78</v>
      </c>
      <c r="O42" s="87">
        <f>Minneapolis!$D77</f>
        <v>0.78</v>
      </c>
      <c r="P42" s="87">
        <f>Helena!$D77</f>
        <v>0.78</v>
      </c>
      <c r="Q42" s="87">
        <f>Duluth!$D77</f>
        <v>0.78</v>
      </c>
      <c r="R42" s="87">
        <f>Fairbanks!$D77</f>
        <v>0.78</v>
      </c>
    </row>
    <row r="43" spans="1:18">
      <c r="A43" s="5"/>
      <c r="B43" s="82" t="s">
        <v>285</v>
      </c>
    </row>
    <row r="44" spans="1:18">
      <c r="A44" s="5"/>
      <c r="B44" s="10" t="str">
        <f>Miami!A81</f>
        <v>FURNACE_PACU_CAV_1:1_UNITARY_PACKAGE_FAN</v>
      </c>
      <c r="C44" s="14" t="s">
        <v>286</v>
      </c>
      <c r="D44" s="14" t="s">
        <v>286</v>
      </c>
      <c r="E44" s="90" t="str">
        <f>IF(E29&lt;39.6,"NoEconomizer","DifferentialDryBulb")</f>
        <v>NoEconomizer</v>
      </c>
      <c r="F44" s="14" t="s">
        <v>286</v>
      </c>
      <c r="G44" s="90" t="str">
        <f>IF(G29&lt;19.1,"NoEconomizer","DifferentialDryBulb")</f>
        <v>NoEconomizer</v>
      </c>
      <c r="H44" s="90" t="str">
        <f t="shared" ref="H44:I44" si="0">IF(H29&lt;19.1,"NoEconomizer","DifferentialDryBulb")</f>
        <v>DifferentialDryBulb</v>
      </c>
      <c r="I44" s="90" t="str">
        <f t="shared" si="0"/>
        <v>NoEconomizer</v>
      </c>
      <c r="J44" s="14" t="s">
        <v>286</v>
      </c>
      <c r="K44" s="90" t="str">
        <f t="shared" ref="K44:L44" si="1">IF(K29&lt;19.1,"NoEconomizer","DifferentialDryBulb")</f>
        <v>DifferentialDryBulb</v>
      </c>
      <c r="L44" s="90" t="str">
        <f t="shared" si="1"/>
        <v>NoEconomizer</v>
      </c>
      <c r="M44" s="90" t="str">
        <f>IF(M29&lt;39.6,"NoEconomizer","DifferentialDryBulb")</f>
        <v>NoEconomizer</v>
      </c>
      <c r="N44" s="90" t="str">
        <f t="shared" ref="N44" si="2">IF(N29&lt;19.1,"NoEconomizer","DifferentialDryBulb")</f>
        <v>DifferentialDryBulb</v>
      </c>
      <c r="O44" s="90" t="str">
        <f>IF(O29&lt;39.6,"NoEconomizer","DifferentialDryBulb")</f>
        <v>DifferentialDryBulb</v>
      </c>
      <c r="P44" s="90" t="str">
        <f t="shared" ref="P44" si="3">IF(P29&lt;19.1,"NoEconomizer","DifferentialDryBulb")</f>
        <v>DifferentialDryBulb</v>
      </c>
      <c r="Q44" s="90" t="str">
        <f t="shared" ref="Q44:R44" si="4">IF(Q29&lt;39.6,"NoEconomizer","DifferentialDryBulb")</f>
        <v>DifferentialDryBulb</v>
      </c>
      <c r="R44" s="90" t="str">
        <f t="shared" si="4"/>
        <v>DifferentialDryBulb</v>
      </c>
    </row>
    <row r="45" spans="1:18">
      <c r="A45" s="5"/>
      <c r="B45" s="10" t="str">
        <f>Miami!A82</f>
        <v>FURNACE_PACU_CAV_2:2_UNITARY_PACKAGE_FAN</v>
      </c>
      <c r="C45" s="14" t="s">
        <v>286</v>
      </c>
      <c r="D45" s="14" t="s">
        <v>286</v>
      </c>
      <c r="E45" s="90" t="str">
        <f>IF(E30&lt;39.6,"NoEconomizer","DifferentialDryBulb")</f>
        <v>DifferentialDryBulb</v>
      </c>
      <c r="F45" s="14" t="s">
        <v>286</v>
      </c>
      <c r="G45" s="90" t="str">
        <f>IF(G30&lt;19.1,"NoEconomizer","DifferentialDryBulb")</f>
        <v>DifferentialDryBulb</v>
      </c>
      <c r="H45" s="90" t="str">
        <f t="shared" ref="H45:I45" si="5">IF(H30&lt;19.1,"NoEconomizer","DifferentialDryBulb")</f>
        <v>DifferentialDryBulb</v>
      </c>
      <c r="I45" s="90" t="str">
        <f t="shared" si="5"/>
        <v>DifferentialDryBulb</v>
      </c>
      <c r="J45" s="14" t="s">
        <v>286</v>
      </c>
      <c r="K45" s="90" t="str">
        <f t="shared" ref="K45:L45" si="6">IF(K30&lt;19.1,"NoEconomizer","DifferentialDryBulb")</f>
        <v>DifferentialDryBulb</v>
      </c>
      <c r="L45" s="90" t="str">
        <f t="shared" si="6"/>
        <v>DifferentialDryBulb</v>
      </c>
      <c r="M45" s="90" t="str">
        <f>IF(M30&lt;39.6,"NoEconomizer","DifferentialDryBulb")</f>
        <v>DifferentialDryBulb</v>
      </c>
      <c r="N45" s="90" t="str">
        <f t="shared" ref="N45" si="7">IF(N30&lt;19.1,"NoEconomizer","DifferentialDryBulb")</f>
        <v>DifferentialDryBulb</v>
      </c>
      <c r="O45" s="90" t="str">
        <f>IF(O30&lt;39.6,"NoEconomizer","DifferentialDryBulb")</f>
        <v>DifferentialDryBulb</v>
      </c>
      <c r="P45" s="90" t="str">
        <f t="shared" ref="P45" si="8">IF(P30&lt;19.1,"NoEconomizer","DifferentialDryBulb")</f>
        <v>DifferentialDryBulb</v>
      </c>
      <c r="Q45" s="90" t="str">
        <f t="shared" ref="Q45:R45" si="9">IF(Q30&lt;39.6,"NoEconomizer","DifferentialDryBulb")</f>
        <v>DifferentialDryBulb</v>
      </c>
      <c r="R45" s="90" t="str">
        <f t="shared" si="9"/>
        <v>DifferentialDryBulb</v>
      </c>
    </row>
    <row r="46" spans="1:18">
      <c r="A46" s="5"/>
      <c r="B46" s="8" t="s">
        <v>199</v>
      </c>
    </row>
    <row r="47" spans="1:18">
      <c r="A47" s="5"/>
      <c r="B47" s="10" t="str">
        <f>Miami!A80</f>
        <v>BULKSTORAGE UNIT HEATERFAN</v>
      </c>
      <c r="C47" s="11">
        <f>Miami!$E80</f>
        <v>0.8</v>
      </c>
      <c r="D47" s="11">
        <f>Houston!$E80</f>
        <v>0.8</v>
      </c>
      <c r="E47" s="11">
        <f>Phoenix!$E80</f>
        <v>0.8</v>
      </c>
      <c r="F47" s="11">
        <f>Atlanta!$E80</f>
        <v>1.44</v>
      </c>
      <c r="G47" s="11">
        <f>LosAngeles!$E80</f>
        <v>0.8</v>
      </c>
      <c r="H47" s="11">
        <f>LasVegas!$E80</f>
        <v>0.8</v>
      </c>
      <c r="I47" s="11">
        <f>SanFrancisco!$E80</f>
        <v>0.8</v>
      </c>
      <c r="J47" s="11">
        <f>Baltimore!$E80</f>
        <v>2.44</v>
      </c>
      <c r="K47" s="11">
        <f>Albuquerque!$E80</f>
        <v>1.7</v>
      </c>
      <c r="L47" s="11">
        <f>Seattle!$E80</f>
        <v>0.8</v>
      </c>
      <c r="M47" s="11">
        <f>Chicago!$E80</f>
        <v>5.23</v>
      </c>
      <c r="N47" s="11">
        <f>Boulder!$E80</f>
        <v>4.58</v>
      </c>
      <c r="O47" s="11">
        <f>Minneapolis!$E80</f>
        <v>6.8</v>
      </c>
      <c r="P47" s="11">
        <f>Helena!$E80</f>
        <v>7.24</v>
      </c>
      <c r="Q47" s="11">
        <f>Duluth!$E80</f>
        <v>7.77</v>
      </c>
      <c r="R47" s="11">
        <f>Fairbanks!$E80</f>
        <v>12.65</v>
      </c>
    </row>
    <row r="48" spans="1:18">
      <c r="A48" s="5"/>
      <c r="B48" s="10" t="str">
        <f>Miami!A81</f>
        <v>FURNACE_PACU_CAV_1:1_UNITARY_PACKAGE_FAN</v>
      </c>
      <c r="C48" s="11">
        <f>Miami!$E81</f>
        <v>1.23</v>
      </c>
      <c r="D48" s="11">
        <f>Houston!$E81</f>
        <v>1.32</v>
      </c>
      <c r="E48" s="11">
        <f>Phoenix!$E81</f>
        <v>1.56</v>
      </c>
      <c r="F48" s="11">
        <f>Atlanta!$E81</f>
        <v>1.4</v>
      </c>
      <c r="G48" s="11">
        <f>LosAngeles!$E81</f>
        <v>0.87</v>
      </c>
      <c r="H48" s="11">
        <f>LasVegas!$E81</f>
        <v>1.47</v>
      </c>
      <c r="I48" s="11">
        <f>SanFrancisco!$E81</f>
        <v>0.88</v>
      </c>
      <c r="J48" s="11">
        <f>Baltimore!$E81</f>
        <v>1.43</v>
      </c>
      <c r="K48" s="11">
        <f>Albuquerque!$E81</f>
        <v>1.51</v>
      </c>
      <c r="L48" s="11">
        <f>Seattle!$E81</f>
        <v>1.1499999999999999</v>
      </c>
      <c r="M48" s="11">
        <f>Chicago!$E81</f>
        <v>1.78</v>
      </c>
      <c r="N48" s="11">
        <f>Boulder!$E81</f>
        <v>1.85</v>
      </c>
      <c r="O48" s="11">
        <f>Minneapolis!$E81</f>
        <v>1.99</v>
      </c>
      <c r="P48" s="11">
        <f>Helena!$E81</f>
        <v>2.14</v>
      </c>
      <c r="Q48" s="11">
        <f>Duluth!$E81</f>
        <v>2.11</v>
      </c>
      <c r="R48" s="11">
        <f>Fairbanks!$E81</f>
        <v>2.66</v>
      </c>
    </row>
    <row r="49" spans="1:18">
      <c r="A49" s="5"/>
      <c r="B49" s="10" t="str">
        <f>Miami!A82</f>
        <v>FURNACE_PACU_CAV_2:2_UNITARY_PACKAGE_FAN</v>
      </c>
      <c r="C49" s="11">
        <f>Miami!$E82</f>
        <v>3.35</v>
      </c>
      <c r="D49" s="11">
        <f>Houston!$E82</f>
        <v>3.94</v>
      </c>
      <c r="E49" s="11">
        <f>Phoenix!$E82</f>
        <v>5.14</v>
      </c>
      <c r="F49" s="11">
        <f>Atlanta!$E82</f>
        <v>5.3</v>
      </c>
      <c r="G49" s="11">
        <f>LosAngeles!$E82</f>
        <v>1.78</v>
      </c>
      <c r="H49" s="11">
        <f>LasVegas!$E82</f>
        <v>4.28</v>
      </c>
      <c r="I49" s="11">
        <f>SanFrancisco!$E82</f>
        <v>2.62</v>
      </c>
      <c r="J49" s="11">
        <f>Baltimore!$E82</f>
        <v>5.92</v>
      </c>
      <c r="K49" s="11">
        <f>Albuquerque!$E82</f>
        <v>5.87</v>
      </c>
      <c r="L49" s="11">
        <f>Seattle!$E82</f>
        <v>4.28</v>
      </c>
      <c r="M49" s="11">
        <f>Chicago!$E82</f>
        <v>8.1999999999999993</v>
      </c>
      <c r="N49" s="11">
        <f>Boulder!$E82</f>
        <v>8.1999999999999993</v>
      </c>
      <c r="O49" s="11">
        <f>Minneapolis!$E82</f>
        <v>9.4499999999999993</v>
      </c>
      <c r="P49" s="11">
        <f>Helena!$E82</f>
        <v>10.11</v>
      </c>
      <c r="Q49" s="11">
        <f>Duluth!$E82</f>
        <v>10.29</v>
      </c>
      <c r="R49" s="11">
        <f>Fairbanks!$E82</f>
        <v>13.85</v>
      </c>
    </row>
    <row r="50" spans="1:18">
      <c r="A50" s="8" t="s">
        <v>76</v>
      </c>
      <c r="B50" s="8"/>
    </row>
    <row r="51" spans="1:18">
      <c r="A51" s="5"/>
      <c r="B51" s="8" t="s">
        <v>77</v>
      </c>
    </row>
    <row r="52" spans="1:18">
      <c r="A52" s="5"/>
      <c r="B52" s="10" t="s">
        <v>163</v>
      </c>
      <c r="C52" s="84">
        <f>Miami!$B$127/(Miami!$B$28*10^6/3600)</f>
        <v>9.2747352917109893E-2</v>
      </c>
      <c r="D52" s="84">
        <f>Houston!$B$127/(Houston!$B$28*10^6/3600)</f>
        <v>0.12534109245016481</v>
      </c>
      <c r="E52" s="84">
        <f>Phoenix!$B$127/(Phoenix!$B$28*10^6/3600)</f>
        <v>0.11323540124437985</v>
      </c>
      <c r="F52" s="84">
        <f>Atlanta!$B$127/(Atlanta!$B$28*10^6/3600)</f>
        <v>0.10432344749717727</v>
      </c>
      <c r="G52" s="84">
        <f>LosAngeles!$B$127/(LosAngeles!$B$28*10^6/3600)</f>
        <v>0.13659565052559022</v>
      </c>
      <c r="H52" s="84">
        <f>LasVegas!$B$127/(LasVegas!$B$28*10^6/3600)</f>
        <v>0.102494681334208</v>
      </c>
      <c r="I52" s="84">
        <f>SanFrancisco!$B$127/(SanFrancisco!$B$28*10^6/3600)</f>
        <v>0.15220233839083566</v>
      </c>
      <c r="J52" s="84">
        <f>Baltimore!$B$127/(Baltimore!$B$28*10^6/3600)</f>
        <v>8.2328359625192735E-2</v>
      </c>
      <c r="K52" s="84">
        <f>Albuquerque!$B$127/(Albuquerque!$B$28*10^6/3600)</f>
        <v>3.785215686797435E-2</v>
      </c>
      <c r="L52" s="84">
        <f>Seattle!$B$127/(Seattle!$B$28*10^6/3600)</f>
        <v>7.2470987636018613E-2</v>
      </c>
      <c r="M52" s="84">
        <f>Chicago!$B$127/(Chicago!$B$28*10^6/3600)</f>
        <v>5.3475533738699295E-2</v>
      </c>
      <c r="N52" s="84">
        <f>Boulder!$B$127/(Boulder!$B$28*10^6/3600)</f>
        <v>3.7790460550869591E-2</v>
      </c>
      <c r="O52" s="84">
        <f>Minneapolis!$B$127/(Minneapolis!$B$28*10^6/3600)</f>
        <v>6.5703481624758225E-2</v>
      </c>
      <c r="P52" s="84">
        <f>Helena!$B$127/(Helena!$B$28*10^6/3600)</f>
        <v>7.9701911782477333E-2</v>
      </c>
      <c r="Q52" s="84">
        <f>Duluth!$B$127/(Duluth!$B$28*10^6/3600)</f>
        <v>6.2946072256818961E-2</v>
      </c>
      <c r="R52" s="84">
        <f>Fairbanks!$B$127/(Fairbanks!$B$28*10^6/3600)</f>
        <v>0.10143914000723551</v>
      </c>
    </row>
    <row r="53" spans="1:18">
      <c r="A53" s="5"/>
      <c r="B53" s="10" t="s">
        <v>200</v>
      </c>
      <c r="C53" s="11">
        <f>Miami!$B$128</f>
        <v>3.91</v>
      </c>
      <c r="D53" s="11">
        <f>Houston!$B$128</f>
        <v>5.51</v>
      </c>
      <c r="E53" s="11">
        <f>Phoenix!$B$128</f>
        <v>5.73</v>
      </c>
      <c r="F53" s="11">
        <f>Atlanta!$B$128</f>
        <v>4.46</v>
      </c>
      <c r="G53" s="11">
        <f>LosAngeles!$B$128</f>
        <v>4.55</v>
      </c>
      <c r="H53" s="11">
        <f>LasVegas!$B$128</f>
        <v>4.67</v>
      </c>
      <c r="I53" s="11">
        <f>SanFrancisco!$B$128</f>
        <v>5.18</v>
      </c>
      <c r="J53" s="11">
        <f>Baltimore!$B$128</f>
        <v>3.59</v>
      </c>
      <c r="K53" s="11">
        <f>Albuquerque!$B$128</f>
        <v>1.63</v>
      </c>
      <c r="L53" s="11">
        <f>Seattle!$B$128</f>
        <v>2.81</v>
      </c>
      <c r="M53" s="11">
        <f>Chicago!$B$128</f>
        <v>2.4900000000000002</v>
      </c>
      <c r="N53" s="11">
        <f>Boulder!$B$128</f>
        <v>1.75</v>
      </c>
      <c r="O53" s="11">
        <f>Minneapolis!$B$128</f>
        <v>3.12</v>
      </c>
      <c r="P53" s="11">
        <f>Helena!$B$128</f>
        <v>3.79</v>
      </c>
      <c r="Q53" s="11">
        <f>Duluth!$B$128</f>
        <v>3.07</v>
      </c>
      <c r="R53" s="11">
        <f>Fairbanks!$B$128</f>
        <v>5.64</v>
      </c>
    </row>
    <row r="54" spans="1:18">
      <c r="A54" s="5"/>
      <c r="B54" s="8" t="s">
        <v>78</v>
      </c>
    </row>
    <row r="55" spans="1:18">
      <c r="A55" s="5"/>
      <c r="B55" s="10" t="s">
        <v>164</v>
      </c>
      <c r="C55" s="84">
        <f>Miami!$C$127/(Miami!$C$28*10^3)</f>
        <v>1.1416216216216217E-2</v>
      </c>
      <c r="D55" s="84">
        <f>Houston!$C$127/(Houston!$C$28*10^3)</f>
        <v>8.0548742465183943E-3</v>
      </c>
      <c r="E55" s="84">
        <f>Phoenix!$C$127/(Phoenix!$C$28*10^3)</f>
        <v>8.04826024035739E-3</v>
      </c>
      <c r="F55" s="84">
        <f>Atlanta!$C$127/(Atlanta!$C$28*10^3)</f>
        <v>9.4279828548202334E-3</v>
      </c>
      <c r="G55" s="84">
        <f>LosAngeles!$C$127/(LosAngeles!$C$28*10^3)</f>
        <v>8.8649843912591043E-3</v>
      </c>
      <c r="H55" s="84">
        <f>LasVegas!$C$127/(LasVegas!$C$28*10^3)</f>
        <v>7.5724966082614097E-3</v>
      </c>
      <c r="I55" s="84">
        <f>SanFrancisco!$C$127/(SanFrancisco!$C$28*10^3)</f>
        <v>8.7025931427156828E-3</v>
      </c>
      <c r="J55" s="84">
        <f>Baltimore!$C$127/(Baltimore!$C$28*10^3)</f>
        <v>9.6434459643083611E-3</v>
      </c>
      <c r="K55" s="84">
        <f>Albuquerque!$C$127/(Albuquerque!$C$28*10^3)</f>
        <v>6.8426606342470945E-3</v>
      </c>
      <c r="L55" s="84">
        <f>Seattle!$C$127/(Seattle!$C$28*10^3)</f>
        <v>8.4565611909342732E-3</v>
      </c>
      <c r="M55" s="84">
        <f>Chicago!$C$127/(Chicago!$C$28*10^3)</f>
        <v>8.2517922948073703E-3</v>
      </c>
      <c r="N55" s="84">
        <f>Boulder!$C$127/(Boulder!$C$28*10^3)</f>
        <v>6.8637082204155379E-3</v>
      </c>
      <c r="O55" s="84">
        <f>Minneapolis!$C$127/(Minneapolis!$C$28*10^3)</f>
        <v>7.9248490242196934E-3</v>
      </c>
      <c r="P55" s="84">
        <f>Helena!$C$127/(Helena!$C$28*10^3)</f>
        <v>7.9738226678684083E-3</v>
      </c>
      <c r="Q55" s="84">
        <f>Duluth!$C$127/(Duluth!$C$28*10^3)</f>
        <v>7.8899262419199895E-3</v>
      </c>
      <c r="R55" s="84">
        <f>Fairbanks!$C$127/(Fairbanks!$C$28*10^3)</f>
        <v>4.1054824980537854E-3</v>
      </c>
    </row>
    <row r="56" spans="1:18">
      <c r="A56" s="5"/>
      <c r="B56" s="10" t="s">
        <v>200</v>
      </c>
      <c r="C56" s="12">
        <f>Miami!$C$128</f>
        <v>0.01</v>
      </c>
      <c r="D56" s="12">
        <f>Houston!$C$128</f>
        <v>0.4</v>
      </c>
      <c r="E56" s="12">
        <f>Phoenix!$C$128</f>
        <v>0.26</v>
      </c>
      <c r="F56" s="12">
        <f>Atlanta!$C$128</f>
        <v>1.06</v>
      </c>
      <c r="G56" s="12">
        <f>LosAngeles!$C$128</f>
        <v>0.14000000000000001</v>
      </c>
      <c r="H56" s="12">
        <f>LasVegas!$C$128</f>
        <v>0.54</v>
      </c>
      <c r="I56" s="12">
        <f>SanFrancisco!$C$128</f>
        <v>0.57999999999999996</v>
      </c>
      <c r="J56" s="12">
        <f>Baltimore!$C$128</f>
        <v>1.98</v>
      </c>
      <c r="K56" s="12">
        <f>Albuquerque!$C$128</f>
        <v>1.01</v>
      </c>
      <c r="L56" s="12">
        <f>Seattle!$C$128</f>
        <v>1.28</v>
      </c>
      <c r="M56" s="12">
        <f>Chicago!$C$128</f>
        <v>2.5499999999999998</v>
      </c>
      <c r="N56" s="12">
        <f>Boulder!$C$128</f>
        <v>1.63</v>
      </c>
      <c r="O56" s="12">
        <f>Minneapolis!$C$128</f>
        <v>3.87</v>
      </c>
      <c r="P56" s="12">
        <f>Helena!$C$128</f>
        <v>2.93</v>
      </c>
      <c r="Q56" s="12">
        <f>Duluth!$C$128</f>
        <v>5.01</v>
      </c>
      <c r="R56" s="12">
        <f>Fairbanks!$C$128</f>
        <v>5.46</v>
      </c>
    </row>
    <row r="57" spans="1:18">
      <c r="A57" s="5"/>
      <c r="B57" s="8" t="s">
        <v>79</v>
      </c>
    </row>
    <row r="58" spans="1:18">
      <c r="A58" s="5"/>
      <c r="B58" s="10" t="s">
        <v>201</v>
      </c>
      <c r="C58" s="11">
        <f>Miami!$E$128</f>
        <v>3.92</v>
      </c>
      <c r="D58" s="11">
        <f>Houston!$E$128</f>
        <v>5.91</v>
      </c>
      <c r="E58" s="11">
        <f>Phoenix!$E$128</f>
        <v>5.99</v>
      </c>
      <c r="F58" s="11">
        <f>Atlanta!$E$128</f>
        <v>5.51</v>
      </c>
      <c r="G58" s="11">
        <f>LosAngeles!$E$128</f>
        <v>4.6900000000000004</v>
      </c>
      <c r="H58" s="11">
        <f>LasVegas!$E$128</f>
        <v>5.21</v>
      </c>
      <c r="I58" s="11">
        <f>SanFrancisco!$E$128</f>
        <v>5.76</v>
      </c>
      <c r="J58" s="11">
        <f>Baltimore!$E$128</f>
        <v>5.57</v>
      </c>
      <c r="K58" s="11">
        <f>Albuquerque!$E$128</f>
        <v>2.64</v>
      </c>
      <c r="L58" s="11">
        <f>Seattle!$E$128</f>
        <v>4.09</v>
      </c>
      <c r="M58" s="11">
        <f>Chicago!$E$128</f>
        <v>5.04</v>
      </c>
      <c r="N58" s="11">
        <f>Boulder!$E$128</f>
        <v>3.38</v>
      </c>
      <c r="O58" s="11">
        <f>Minneapolis!$E$128</f>
        <v>6.99</v>
      </c>
      <c r="P58" s="11">
        <f>Helena!$E$128</f>
        <v>6.72</v>
      </c>
      <c r="Q58" s="11">
        <f>Duluth!$E$128</f>
        <v>8.08</v>
      </c>
      <c r="R58" s="11">
        <f>Fairbanks!$E$128</f>
        <v>11.1</v>
      </c>
    </row>
    <row r="59" spans="1:18">
      <c r="A59" s="8" t="s">
        <v>80</v>
      </c>
      <c r="B59" s="9"/>
    </row>
    <row r="60" spans="1:18">
      <c r="A60" s="5"/>
      <c r="B60" s="8" t="s">
        <v>81</v>
      </c>
    </row>
    <row r="61" spans="1:18">
      <c r="A61" s="5"/>
      <c r="B61" s="10" t="s">
        <v>73</v>
      </c>
      <c r="C61" s="70">
        <f>Miami!$B$13*10^6/3600</f>
        <v>0</v>
      </c>
      <c r="D61" s="70">
        <f>Houston!$B$13*10^6/3600</f>
        <v>0</v>
      </c>
      <c r="E61" s="70">
        <f>Phoenix!$B$13*10^6/3600</f>
        <v>0</v>
      </c>
      <c r="F61" s="70">
        <f>Atlanta!$B$13*10^6/3600</f>
        <v>0</v>
      </c>
      <c r="G61" s="70">
        <f>LosAngeles!$B$13*10^6/3600</f>
        <v>0</v>
      </c>
      <c r="H61" s="70">
        <f>LasVegas!$B$13*10^6/3600</f>
        <v>0</v>
      </c>
      <c r="I61" s="70">
        <f>SanFrancisco!$B$13*10^6/3600</f>
        <v>0</v>
      </c>
      <c r="J61" s="70">
        <f>Baltimore!$B$13*10^6/3600</f>
        <v>0</v>
      </c>
      <c r="K61" s="70">
        <f>Albuquerque!$B$13*10^6/3600</f>
        <v>0</v>
      </c>
      <c r="L61" s="70">
        <f>Seattle!$B$13*10^6/3600</f>
        <v>0</v>
      </c>
      <c r="M61" s="70">
        <f>Chicago!$B$13*10^6/3600</f>
        <v>0</v>
      </c>
      <c r="N61" s="70">
        <f>Boulder!$B$13*10^6/3600</f>
        <v>0</v>
      </c>
      <c r="O61" s="70">
        <f>Minneapolis!$B$13*10^6/3600</f>
        <v>0</v>
      </c>
      <c r="P61" s="70">
        <f>Helena!$B$13*10^6/3600</f>
        <v>0</v>
      </c>
      <c r="Q61" s="70">
        <f>Duluth!$B$13*10^6/3600</f>
        <v>0</v>
      </c>
      <c r="R61" s="70">
        <f>Fairbanks!$B$13*10^6/3600</f>
        <v>0</v>
      </c>
    </row>
    <row r="62" spans="1:18">
      <c r="A62" s="5"/>
      <c r="B62" s="10" t="s">
        <v>74</v>
      </c>
      <c r="C62" s="70">
        <f>Miami!$B$14*10^6/3600</f>
        <v>36344.444444444445</v>
      </c>
      <c r="D62" s="70">
        <f>Houston!$B$14*10^6/3600</f>
        <v>29380.555555555555</v>
      </c>
      <c r="E62" s="70">
        <f>Phoenix!$B$14*10^6/3600</f>
        <v>50691.666666666664</v>
      </c>
      <c r="F62" s="70">
        <f>Atlanta!$B$14*10^6/3600</f>
        <v>13972.222222222223</v>
      </c>
      <c r="G62" s="70">
        <f>LosAngeles!$B$14*10^6/3600</f>
        <v>1441.6666666666667</v>
      </c>
      <c r="H62" s="70">
        <f>LasVegas!$B$14*10^6/3600</f>
        <v>31538.888888888891</v>
      </c>
      <c r="I62" s="70">
        <f>SanFrancisco!$B$14*10^6/3600</f>
        <v>422.22222222222223</v>
      </c>
      <c r="J62" s="70">
        <f>Baltimore!$B$14*10^6/3600</f>
        <v>10791.666666666666</v>
      </c>
      <c r="K62" s="70">
        <f>Albuquerque!$B$14*10^6/3600</f>
        <v>8569.4444444444453</v>
      </c>
      <c r="L62" s="70">
        <f>Seattle!$B$14*10^6/3600</f>
        <v>488.88888888888891</v>
      </c>
      <c r="M62" s="70">
        <f>Chicago!$B$14*10^6/3600</f>
        <v>6586.1111111111113</v>
      </c>
      <c r="N62" s="70">
        <f>Boulder!$B$14*10^6/3600</f>
        <v>4624.9999999999991</v>
      </c>
      <c r="O62" s="70">
        <f>Minneapolis!$B$14*10^6/3600</f>
        <v>4627.7777777777774</v>
      </c>
      <c r="P62" s="70">
        <f>Helena!$B$14*10^6/3600</f>
        <v>1800</v>
      </c>
      <c r="Q62" s="70">
        <f>Duluth!$B$14*10^6/3600</f>
        <v>1052.7777777777778</v>
      </c>
      <c r="R62" s="70">
        <f>Fairbanks!$B$14*10^6/3600</f>
        <v>80.555555555555557</v>
      </c>
    </row>
    <row r="63" spans="1:18">
      <c r="A63" s="5"/>
      <c r="B63" s="10" t="s">
        <v>82</v>
      </c>
      <c r="C63" s="70">
        <f>Miami!$B$15*10^6/3600</f>
        <v>88561.111111111109</v>
      </c>
      <c r="D63" s="70">
        <f>Houston!$B$15*10^6/3600</f>
        <v>88561.111111111109</v>
      </c>
      <c r="E63" s="70">
        <f>Phoenix!$B$15*10^6/3600</f>
        <v>88561.111111111109</v>
      </c>
      <c r="F63" s="70">
        <f>Atlanta!$B$15*10^6/3600</f>
        <v>88561.111111111109</v>
      </c>
      <c r="G63" s="70">
        <f>LosAngeles!$B$15*10^6/3600</f>
        <v>88561.111111111109</v>
      </c>
      <c r="H63" s="70">
        <f>LasVegas!$B$15*10^6/3600</f>
        <v>88561.111111111109</v>
      </c>
      <c r="I63" s="70">
        <f>SanFrancisco!$B$15*10^6/3600</f>
        <v>88561.111111111109</v>
      </c>
      <c r="J63" s="70">
        <f>Baltimore!$B$15*10^6/3600</f>
        <v>88561.111111111109</v>
      </c>
      <c r="K63" s="70">
        <f>Albuquerque!$B$15*10^6/3600</f>
        <v>88561.111111111109</v>
      </c>
      <c r="L63" s="70">
        <f>Seattle!$B$15*10^6/3600</f>
        <v>88561.111111111109</v>
      </c>
      <c r="M63" s="70">
        <f>Chicago!$B$15*10^6/3600</f>
        <v>88561.111111111109</v>
      </c>
      <c r="N63" s="70">
        <f>Boulder!$B$15*10^6/3600</f>
        <v>88561.111111111109</v>
      </c>
      <c r="O63" s="70">
        <f>Minneapolis!$B$15*10^6/3600</f>
        <v>88561.111111111109</v>
      </c>
      <c r="P63" s="70">
        <f>Helena!$B$15*10^6/3600</f>
        <v>88561.111111111109</v>
      </c>
      <c r="Q63" s="70">
        <f>Duluth!$B$15*10^6/3600</f>
        <v>88561.111111111109</v>
      </c>
      <c r="R63" s="70">
        <f>Fairbanks!$B$15*10^6/3600</f>
        <v>88561.111111111109</v>
      </c>
    </row>
    <row r="64" spans="1:18">
      <c r="A64" s="5"/>
      <c r="B64" s="10" t="s">
        <v>83</v>
      </c>
      <c r="C64" s="70">
        <f>Miami!$B$16*10^6/3600</f>
        <v>32122.222222222223</v>
      </c>
      <c r="D64" s="70">
        <f>Houston!$B$16*10^6/3600</f>
        <v>32111.111111111109</v>
      </c>
      <c r="E64" s="70">
        <f>Phoenix!$B$16*10^6/3600</f>
        <v>32102.777777777777</v>
      </c>
      <c r="F64" s="70">
        <f>Atlanta!$B$16*10^6/3600</f>
        <v>32100</v>
      </c>
      <c r="G64" s="70">
        <f>LosAngeles!$B$16*10^6/3600</f>
        <v>32075</v>
      </c>
      <c r="H64" s="70">
        <f>LasVegas!$B$16*10^6/3600</f>
        <v>32066.666666666668</v>
      </c>
      <c r="I64" s="70">
        <f>SanFrancisco!$B$16*10^6/3600</f>
        <v>32083.333333333332</v>
      </c>
      <c r="J64" s="70">
        <f>Baltimore!$B$16*10^6/3600</f>
        <v>32063.888888888891</v>
      </c>
      <c r="K64" s="70">
        <f>Albuquerque!$B$16*10^6/3600</f>
        <v>32077.777777777777</v>
      </c>
      <c r="L64" s="70">
        <f>Seattle!$B$16*10^6/3600</f>
        <v>32013.888888888891</v>
      </c>
      <c r="M64" s="70">
        <f>Chicago!$B$16*10^6/3600</f>
        <v>32069.444444444445</v>
      </c>
      <c r="N64" s="70">
        <f>Boulder!$B$16*10^6/3600</f>
        <v>32052.777777777777</v>
      </c>
      <c r="O64" s="70">
        <f>Minneapolis!$B$16*10^6/3600</f>
        <v>32050</v>
      </c>
      <c r="P64" s="70">
        <f>Helena!$B$16*10^6/3600</f>
        <v>32041.666666666668</v>
      </c>
      <c r="Q64" s="70">
        <f>Duluth!$B$16*10^6/3600</f>
        <v>32022.222222222223</v>
      </c>
      <c r="R64" s="70">
        <f>Fairbanks!$B$16*10^6/3600</f>
        <v>31827.777777777777</v>
      </c>
    </row>
    <row r="65" spans="1:18">
      <c r="A65" s="5"/>
      <c r="B65" s="10" t="s">
        <v>84</v>
      </c>
      <c r="C65" s="70">
        <f>Miami!$B$17*10^6/3600</f>
        <v>29005.555555555555</v>
      </c>
      <c r="D65" s="70">
        <f>Houston!$B$17*10^6/3600</f>
        <v>29005.555555555555</v>
      </c>
      <c r="E65" s="70">
        <f>Phoenix!$B$17*10^6/3600</f>
        <v>29005.555555555555</v>
      </c>
      <c r="F65" s="70">
        <f>Atlanta!$B$17*10^6/3600</f>
        <v>29005.555555555555</v>
      </c>
      <c r="G65" s="70">
        <f>LosAngeles!$B$17*10^6/3600</f>
        <v>29005.555555555555</v>
      </c>
      <c r="H65" s="70">
        <f>LasVegas!$B$17*10^6/3600</f>
        <v>29005.555555555555</v>
      </c>
      <c r="I65" s="70">
        <f>SanFrancisco!$B$17*10^6/3600</f>
        <v>29005.555555555555</v>
      </c>
      <c r="J65" s="70">
        <f>Baltimore!$B$17*10^6/3600</f>
        <v>29005.555555555555</v>
      </c>
      <c r="K65" s="70">
        <f>Albuquerque!$B$17*10^6/3600</f>
        <v>29005.555555555555</v>
      </c>
      <c r="L65" s="70">
        <f>Seattle!$B$17*10^6/3600</f>
        <v>29005.555555555555</v>
      </c>
      <c r="M65" s="70">
        <f>Chicago!$B$17*10^6/3600</f>
        <v>29005.555555555555</v>
      </c>
      <c r="N65" s="70">
        <f>Boulder!$B$17*10^6/3600</f>
        <v>29005.555555555555</v>
      </c>
      <c r="O65" s="70">
        <f>Minneapolis!$B$17*10^6/3600</f>
        <v>29005.555555555555</v>
      </c>
      <c r="P65" s="70">
        <f>Helena!$B$17*10^6/3600</f>
        <v>29005.555555555555</v>
      </c>
      <c r="Q65" s="70">
        <f>Duluth!$B$17*10^6/3600</f>
        <v>29005.555555555555</v>
      </c>
      <c r="R65" s="70">
        <f>Fairbanks!$B$17*10^6/3600</f>
        <v>29005.555555555555</v>
      </c>
    </row>
    <row r="66" spans="1:18">
      <c r="A66" s="5"/>
      <c r="B66" s="10" t="s">
        <v>85</v>
      </c>
      <c r="C66" s="70">
        <f>Miami!$B$18*10^6/3600</f>
        <v>0</v>
      </c>
      <c r="D66" s="70">
        <f>Houston!$B$18*10^6/3600</f>
        <v>0</v>
      </c>
      <c r="E66" s="70">
        <f>Phoenix!$B$18*10^6/3600</f>
        <v>0</v>
      </c>
      <c r="F66" s="70">
        <f>Atlanta!$B$18*10^6/3600</f>
        <v>0</v>
      </c>
      <c r="G66" s="70">
        <f>LosAngeles!$B$18*10^6/3600</f>
        <v>0</v>
      </c>
      <c r="H66" s="70">
        <f>LasVegas!$B$18*10^6/3600</f>
        <v>0</v>
      </c>
      <c r="I66" s="70">
        <f>SanFrancisco!$B$18*10^6/3600</f>
        <v>0</v>
      </c>
      <c r="J66" s="70">
        <f>Baltimore!$B$18*10^6/3600</f>
        <v>0</v>
      </c>
      <c r="K66" s="70">
        <f>Albuquerque!$B$18*10^6/3600</f>
        <v>0</v>
      </c>
      <c r="L66" s="70">
        <f>Seattle!$B$18*10^6/3600</f>
        <v>0</v>
      </c>
      <c r="M66" s="70">
        <f>Chicago!$B$18*10^6/3600</f>
        <v>0</v>
      </c>
      <c r="N66" s="70">
        <f>Boulder!$B$18*10^6/3600</f>
        <v>0</v>
      </c>
      <c r="O66" s="70">
        <f>Minneapolis!$B$18*10^6/3600</f>
        <v>0</v>
      </c>
      <c r="P66" s="70">
        <f>Helena!$B$18*10^6/3600</f>
        <v>0</v>
      </c>
      <c r="Q66" s="70">
        <f>Duluth!$B$18*10^6/3600</f>
        <v>0</v>
      </c>
      <c r="R66" s="70">
        <f>Fairbanks!$B$18*10^6/3600</f>
        <v>0</v>
      </c>
    </row>
    <row r="67" spans="1:18">
      <c r="A67" s="5"/>
      <c r="B67" s="10" t="s">
        <v>86</v>
      </c>
      <c r="C67" s="70">
        <f>Miami!$B$19*10^6/3600</f>
        <v>17647.222222222223</v>
      </c>
      <c r="D67" s="70">
        <f>Houston!$B$19*10^6/3600</f>
        <v>33311.111111111109</v>
      </c>
      <c r="E67" s="70">
        <f>Phoenix!$B$19*10^6/3600</f>
        <v>44291.666666666664</v>
      </c>
      <c r="F67" s="70">
        <f>Atlanta!$B$19*10^6/3600</f>
        <v>43016.666666666664</v>
      </c>
      <c r="G67" s="70">
        <f>LosAngeles!$B$19*10^6/3600</f>
        <v>10111.111111111111</v>
      </c>
      <c r="H67" s="70">
        <f>LasVegas!$B$19*10^6/3600</f>
        <v>39016.666666666664</v>
      </c>
      <c r="I67" s="70">
        <f>SanFrancisco!$B$19*10^6/3600</f>
        <v>14330.555555555555</v>
      </c>
      <c r="J67" s="70">
        <f>Baltimore!$B$19*10^6/3600</f>
        <v>50352.777777777781</v>
      </c>
      <c r="K67" s="70">
        <f>Albuquerque!$B$19*10^6/3600</f>
        <v>50097.222222222219</v>
      </c>
      <c r="L67" s="70">
        <f>Seattle!$B$19*10^6/3600</f>
        <v>37302.777777777781</v>
      </c>
      <c r="M67" s="70">
        <f>Chicago!$B$19*10^6/3600</f>
        <v>68997.222222222219</v>
      </c>
      <c r="N67" s="70">
        <f>Boulder!$B$19*10^6/3600</f>
        <v>69041.666666666672</v>
      </c>
      <c r="O67" s="70">
        <f>Minneapolis!$B$19*10^6/3600</f>
        <v>75533.333333333328</v>
      </c>
      <c r="P67" s="70">
        <f>Helena!$B$19*10^6/3600</f>
        <v>78452.777777777781</v>
      </c>
      <c r="Q67" s="70">
        <f>Duluth!$B$19*10^6/3600</f>
        <v>85319.444444444438</v>
      </c>
      <c r="R67" s="70">
        <f>Fairbanks!$B$19*10^6/3600</f>
        <v>119261.11111111111</v>
      </c>
    </row>
    <row r="68" spans="1:18">
      <c r="A68" s="5"/>
      <c r="B68" s="10" t="s">
        <v>87</v>
      </c>
      <c r="C68" s="70">
        <f>Miami!$B$20*10^6/3600</f>
        <v>0</v>
      </c>
      <c r="D68" s="70">
        <f>Houston!$B$20*10^6/3600</f>
        <v>0</v>
      </c>
      <c r="E68" s="70">
        <f>Phoenix!$B$20*10^6/3600</f>
        <v>0</v>
      </c>
      <c r="F68" s="70">
        <f>Atlanta!$B$20*10^6/3600</f>
        <v>0</v>
      </c>
      <c r="G68" s="70">
        <f>LosAngeles!$B$20*10^6/3600</f>
        <v>0</v>
      </c>
      <c r="H68" s="70">
        <f>LasVegas!$B$20*10^6/3600</f>
        <v>0</v>
      </c>
      <c r="I68" s="70">
        <f>SanFrancisco!$B$20*10^6/3600</f>
        <v>0</v>
      </c>
      <c r="J68" s="70">
        <f>Baltimore!$B$20*10^6/3600</f>
        <v>0</v>
      </c>
      <c r="K68" s="70">
        <f>Albuquerque!$B$20*10^6/3600</f>
        <v>0</v>
      </c>
      <c r="L68" s="70">
        <f>Seattle!$B$20*10^6/3600</f>
        <v>0</v>
      </c>
      <c r="M68" s="70">
        <f>Chicago!$B$20*10^6/3600</f>
        <v>0</v>
      </c>
      <c r="N68" s="70">
        <f>Boulder!$B$20*10^6/3600</f>
        <v>0</v>
      </c>
      <c r="O68" s="70">
        <f>Minneapolis!$B$20*10^6/3600</f>
        <v>0</v>
      </c>
      <c r="P68" s="70">
        <f>Helena!$B$20*10^6/3600</f>
        <v>0</v>
      </c>
      <c r="Q68" s="70">
        <f>Duluth!$B$20*10^6/3600</f>
        <v>0</v>
      </c>
      <c r="R68" s="70">
        <f>Fairbanks!$B$20*10^6/3600</f>
        <v>0</v>
      </c>
    </row>
    <row r="69" spans="1:18">
      <c r="A69" s="5"/>
      <c r="B69" s="10" t="s">
        <v>88</v>
      </c>
      <c r="C69" s="70">
        <f>Miami!$B$21*10^6/3600</f>
        <v>0</v>
      </c>
      <c r="D69" s="70">
        <f>Houston!$B$21*10^6/3600</f>
        <v>0</v>
      </c>
      <c r="E69" s="70">
        <f>Phoenix!$B$21*10^6/3600</f>
        <v>0</v>
      </c>
      <c r="F69" s="70">
        <f>Atlanta!$B$21*10^6/3600</f>
        <v>0</v>
      </c>
      <c r="G69" s="70">
        <f>LosAngeles!$B$21*10^6/3600</f>
        <v>0</v>
      </c>
      <c r="H69" s="70">
        <f>LasVegas!$B$21*10^6/3600</f>
        <v>0</v>
      </c>
      <c r="I69" s="70">
        <f>SanFrancisco!$B$21*10^6/3600</f>
        <v>0</v>
      </c>
      <c r="J69" s="70">
        <f>Baltimore!$B$21*10^6/3600</f>
        <v>0</v>
      </c>
      <c r="K69" s="70">
        <f>Albuquerque!$B$21*10^6/3600</f>
        <v>0</v>
      </c>
      <c r="L69" s="70">
        <f>Seattle!$B$21*10^6/3600</f>
        <v>0</v>
      </c>
      <c r="M69" s="70">
        <f>Chicago!$B$21*10^6/3600</f>
        <v>0</v>
      </c>
      <c r="N69" s="70">
        <f>Boulder!$B$21*10^6/3600</f>
        <v>0</v>
      </c>
      <c r="O69" s="70">
        <f>Minneapolis!$B$21*10^6/3600</f>
        <v>0</v>
      </c>
      <c r="P69" s="70">
        <f>Helena!$B$21*10^6/3600</f>
        <v>0</v>
      </c>
      <c r="Q69" s="70">
        <f>Duluth!$B$21*10^6/3600</f>
        <v>0</v>
      </c>
      <c r="R69" s="70">
        <f>Fairbanks!$B$21*10^6/3600</f>
        <v>0</v>
      </c>
    </row>
    <row r="70" spans="1:18">
      <c r="A70" s="5"/>
      <c r="B70" s="10" t="s">
        <v>89</v>
      </c>
      <c r="C70" s="70">
        <f>Miami!$B$22*10^6/3600</f>
        <v>0</v>
      </c>
      <c r="D70" s="70">
        <f>Houston!$B$22*10^6/3600</f>
        <v>0</v>
      </c>
      <c r="E70" s="70">
        <f>Phoenix!$B$22*10^6/3600</f>
        <v>0</v>
      </c>
      <c r="F70" s="70">
        <f>Atlanta!$B$22*10^6/3600</f>
        <v>0</v>
      </c>
      <c r="G70" s="70">
        <f>LosAngeles!$B$22*10^6/3600</f>
        <v>0</v>
      </c>
      <c r="H70" s="70">
        <f>LasVegas!$B$22*10^6/3600</f>
        <v>0</v>
      </c>
      <c r="I70" s="70">
        <f>SanFrancisco!$B$22*10^6/3600</f>
        <v>0</v>
      </c>
      <c r="J70" s="70">
        <f>Baltimore!$B$22*10^6/3600</f>
        <v>0</v>
      </c>
      <c r="K70" s="70">
        <f>Albuquerque!$B$22*10^6/3600</f>
        <v>0</v>
      </c>
      <c r="L70" s="70">
        <f>Seattle!$B$22*10^6/3600</f>
        <v>0</v>
      </c>
      <c r="M70" s="70">
        <f>Chicago!$B$22*10^6/3600</f>
        <v>0</v>
      </c>
      <c r="N70" s="70">
        <f>Boulder!$B$22*10^6/3600</f>
        <v>0</v>
      </c>
      <c r="O70" s="70">
        <f>Minneapolis!$B$22*10^6/3600</f>
        <v>0</v>
      </c>
      <c r="P70" s="70">
        <f>Helena!$B$22*10^6/3600</f>
        <v>0</v>
      </c>
      <c r="Q70" s="70">
        <f>Duluth!$B$22*10^6/3600</f>
        <v>0</v>
      </c>
      <c r="R70" s="70">
        <f>Fairbanks!$B$22*10^6/3600</f>
        <v>0</v>
      </c>
    </row>
    <row r="71" spans="1:18">
      <c r="A71" s="5"/>
      <c r="B71" s="10" t="s">
        <v>68</v>
      </c>
      <c r="C71" s="70">
        <f>Miami!$B$23*10^6/3600</f>
        <v>0</v>
      </c>
      <c r="D71" s="70">
        <f>Houston!$B$23*10^6/3600</f>
        <v>0</v>
      </c>
      <c r="E71" s="70">
        <f>Phoenix!$B$23*10^6/3600</f>
        <v>0</v>
      </c>
      <c r="F71" s="70">
        <f>Atlanta!$B$23*10^6/3600</f>
        <v>0</v>
      </c>
      <c r="G71" s="70">
        <f>LosAngeles!$B$23*10^6/3600</f>
        <v>0</v>
      </c>
      <c r="H71" s="70">
        <f>LasVegas!$B$23*10^6/3600</f>
        <v>0</v>
      </c>
      <c r="I71" s="70">
        <f>SanFrancisco!$B$23*10^6/3600</f>
        <v>0</v>
      </c>
      <c r="J71" s="70">
        <f>Baltimore!$B$23*10^6/3600</f>
        <v>0</v>
      </c>
      <c r="K71" s="70">
        <f>Albuquerque!$B$23*10^6/3600</f>
        <v>0</v>
      </c>
      <c r="L71" s="70">
        <f>Seattle!$B$23*10^6/3600</f>
        <v>0</v>
      </c>
      <c r="M71" s="70">
        <f>Chicago!$B$23*10^6/3600</f>
        <v>0</v>
      </c>
      <c r="N71" s="70">
        <f>Boulder!$B$23*10^6/3600</f>
        <v>0</v>
      </c>
      <c r="O71" s="70">
        <f>Minneapolis!$B$23*10^6/3600</f>
        <v>0</v>
      </c>
      <c r="P71" s="70">
        <f>Helena!$B$23*10^6/3600</f>
        <v>0</v>
      </c>
      <c r="Q71" s="70">
        <f>Duluth!$B$23*10^6/3600</f>
        <v>0</v>
      </c>
      <c r="R71" s="70">
        <f>Fairbanks!$B$23*10^6/3600</f>
        <v>0</v>
      </c>
    </row>
    <row r="72" spans="1:18">
      <c r="A72" s="5"/>
      <c r="B72" s="10" t="s">
        <v>90</v>
      </c>
      <c r="C72" s="70">
        <f>Miami!$B$24*10^6/3600</f>
        <v>0</v>
      </c>
      <c r="D72" s="70">
        <f>Houston!$B$24*10^6/3600</f>
        <v>0</v>
      </c>
      <c r="E72" s="70">
        <f>Phoenix!$B$24*10^6/3600</f>
        <v>0</v>
      </c>
      <c r="F72" s="70">
        <f>Atlanta!$B$24*10^6/3600</f>
        <v>0</v>
      </c>
      <c r="G72" s="70">
        <f>LosAngeles!$B$24*10^6/3600</f>
        <v>0</v>
      </c>
      <c r="H72" s="70">
        <f>LasVegas!$B$24*10^6/3600</f>
        <v>0</v>
      </c>
      <c r="I72" s="70">
        <f>SanFrancisco!$B$24*10^6/3600</f>
        <v>0</v>
      </c>
      <c r="J72" s="70">
        <f>Baltimore!$B$24*10^6/3600</f>
        <v>0</v>
      </c>
      <c r="K72" s="70">
        <f>Albuquerque!$B$24*10^6/3600</f>
        <v>0</v>
      </c>
      <c r="L72" s="70">
        <f>Seattle!$B$24*10^6/3600</f>
        <v>0</v>
      </c>
      <c r="M72" s="70">
        <f>Chicago!$B$24*10^6/3600</f>
        <v>0</v>
      </c>
      <c r="N72" s="70">
        <f>Boulder!$B$24*10^6/3600</f>
        <v>0</v>
      </c>
      <c r="O72" s="70">
        <f>Minneapolis!$B$24*10^6/3600</f>
        <v>0</v>
      </c>
      <c r="P72" s="70">
        <f>Helena!$B$24*10^6/3600</f>
        <v>0</v>
      </c>
      <c r="Q72" s="70">
        <f>Duluth!$B$24*10^6/3600</f>
        <v>0</v>
      </c>
      <c r="R72" s="70">
        <f>Fairbanks!$B$24*10^6/3600</f>
        <v>0</v>
      </c>
    </row>
    <row r="73" spans="1:18">
      <c r="A73" s="5"/>
      <c r="B73" s="10" t="s">
        <v>91</v>
      </c>
      <c r="C73" s="70">
        <f>Miami!$B$25*10^6/3600</f>
        <v>0</v>
      </c>
      <c r="D73" s="70">
        <f>Houston!$B$25*10^6/3600</f>
        <v>0</v>
      </c>
      <c r="E73" s="70">
        <f>Phoenix!$B$25*10^6/3600</f>
        <v>0</v>
      </c>
      <c r="F73" s="70">
        <f>Atlanta!$B$25*10^6/3600</f>
        <v>0</v>
      </c>
      <c r="G73" s="70">
        <f>LosAngeles!$B$25*10^6/3600</f>
        <v>0</v>
      </c>
      <c r="H73" s="70">
        <f>LasVegas!$B$25*10^6/3600</f>
        <v>0</v>
      </c>
      <c r="I73" s="70">
        <f>SanFrancisco!$B$25*10^6/3600</f>
        <v>0</v>
      </c>
      <c r="J73" s="70">
        <f>Baltimore!$B$25*10^6/3600</f>
        <v>0</v>
      </c>
      <c r="K73" s="70">
        <f>Albuquerque!$B$25*10^6/3600</f>
        <v>0</v>
      </c>
      <c r="L73" s="70">
        <f>Seattle!$B$25*10^6/3600</f>
        <v>0</v>
      </c>
      <c r="M73" s="70">
        <f>Chicago!$B$25*10^6/3600</f>
        <v>0</v>
      </c>
      <c r="N73" s="70">
        <f>Boulder!$B$25*10^6/3600</f>
        <v>0</v>
      </c>
      <c r="O73" s="70">
        <f>Minneapolis!$B$25*10^6/3600</f>
        <v>0</v>
      </c>
      <c r="P73" s="70">
        <f>Helena!$B$25*10^6/3600</f>
        <v>0</v>
      </c>
      <c r="Q73" s="70">
        <f>Duluth!$B$25*10^6/3600</f>
        <v>0</v>
      </c>
      <c r="R73" s="70">
        <f>Fairbanks!$B$25*10^6/3600</f>
        <v>0</v>
      </c>
    </row>
    <row r="74" spans="1:18">
      <c r="A74" s="5"/>
      <c r="B74" s="10" t="s">
        <v>92</v>
      </c>
      <c r="C74" s="70">
        <f>Miami!$B$26*10^6/3600</f>
        <v>0</v>
      </c>
      <c r="D74" s="70">
        <f>Houston!$B$26*10^6/3600</f>
        <v>0</v>
      </c>
      <c r="E74" s="70">
        <f>Phoenix!$B$26*10^6/3600</f>
        <v>0</v>
      </c>
      <c r="F74" s="70">
        <f>Atlanta!$B$26*10^6/3600</f>
        <v>0</v>
      </c>
      <c r="G74" s="70">
        <f>LosAngeles!$B$26*10^6/3600</f>
        <v>0</v>
      </c>
      <c r="H74" s="70">
        <f>LasVegas!$B$26*10^6/3600</f>
        <v>0</v>
      </c>
      <c r="I74" s="70">
        <f>SanFrancisco!$B$26*10^6/3600</f>
        <v>0</v>
      </c>
      <c r="J74" s="70">
        <f>Baltimore!$B$26*10^6/3600</f>
        <v>0</v>
      </c>
      <c r="K74" s="70">
        <f>Albuquerque!$B$26*10^6/3600</f>
        <v>0</v>
      </c>
      <c r="L74" s="70">
        <f>Seattle!$B$26*10^6/3600</f>
        <v>0</v>
      </c>
      <c r="M74" s="70">
        <f>Chicago!$B$26*10^6/3600</f>
        <v>0</v>
      </c>
      <c r="N74" s="70">
        <f>Boulder!$B$26*10^6/3600</f>
        <v>0</v>
      </c>
      <c r="O74" s="70">
        <f>Minneapolis!$B$26*10^6/3600</f>
        <v>0</v>
      </c>
      <c r="P74" s="70">
        <f>Helena!$B$26*10^6/3600</f>
        <v>0</v>
      </c>
      <c r="Q74" s="70">
        <f>Duluth!$B$26*10^6/3600</f>
        <v>0</v>
      </c>
      <c r="R74" s="70">
        <f>Fairbanks!$B$26*10^6/3600</f>
        <v>0</v>
      </c>
    </row>
    <row r="75" spans="1:18">
      <c r="A75" s="5"/>
      <c r="B75" s="10" t="s">
        <v>93</v>
      </c>
      <c r="C75" s="70">
        <f>Miami!$B$28*10^6/3600</f>
        <v>203683.33333333334</v>
      </c>
      <c r="D75" s="70">
        <f>Houston!$B$28*10^6/3600</f>
        <v>212366.66666666666</v>
      </c>
      <c r="E75" s="70">
        <f>Phoenix!$B$28*10^6/3600</f>
        <v>244655.55555555556</v>
      </c>
      <c r="F75" s="70">
        <f>Atlanta!$B$28*10^6/3600</f>
        <v>206655.55555555556</v>
      </c>
      <c r="G75" s="70">
        <f>LosAngeles!$B$28*10^6/3600</f>
        <v>161194.44444444444</v>
      </c>
      <c r="H75" s="70">
        <f>LasVegas!$B$28*10^6/3600</f>
        <v>220188.88888888888</v>
      </c>
      <c r="I75" s="70">
        <f>SanFrancisco!$B$28*10^6/3600</f>
        <v>164405.55555555556</v>
      </c>
      <c r="J75" s="70">
        <f>Baltimore!$B$28*10^6/3600</f>
        <v>210775</v>
      </c>
      <c r="K75" s="70">
        <f>Albuquerque!$B$28*10^6/3600</f>
        <v>208313.88888888888</v>
      </c>
      <c r="L75" s="70">
        <f>Seattle!$B$28*10^6/3600</f>
        <v>187372.22222222222</v>
      </c>
      <c r="M75" s="70">
        <f>Chicago!$B$28*10^6/3600</f>
        <v>225219.44444444444</v>
      </c>
      <c r="N75" s="70">
        <f>Boulder!$B$28*10^6/3600</f>
        <v>223283.33333333334</v>
      </c>
      <c r="O75" s="70">
        <f>Minneapolis!$B$28*10^6/3600</f>
        <v>229777.77777777778</v>
      </c>
      <c r="P75" s="70">
        <f>Helena!$B$28*10^6/3600</f>
        <v>229861.11111111112</v>
      </c>
      <c r="Q75" s="70">
        <f>Duluth!$B$28*10^6/3600</f>
        <v>235963.88888888888</v>
      </c>
      <c r="R75" s="70">
        <f>Fairbanks!$B$28*10^6/3600</f>
        <v>268736.11111111112</v>
      </c>
    </row>
    <row r="76" spans="1:18">
      <c r="A76" s="5"/>
      <c r="B76" s="8" t="s">
        <v>165</v>
      </c>
    </row>
    <row r="77" spans="1:18">
      <c r="A77" s="5"/>
      <c r="B77" s="10" t="s">
        <v>73</v>
      </c>
      <c r="C77" s="70">
        <f>Miami!$C$13*10^3</f>
        <v>5550</v>
      </c>
      <c r="D77" s="70">
        <f>Houston!$C$13*10^3</f>
        <v>240550</v>
      </c>
      <c r="E77" s="70">
        <f>Phoenix!$C$13*10^3</f>
        <v>158930</v>
      </c>
      <c r="F77" s="70">
        <f>Atlanta!$C$13*10^3</f>
        <v>541260</v>
      </c>
      <c r="G77" s="70">
        <f>LosAngeles!$C$13*10^3</f>
        <v>76880</v>
      </c>
      <c r="H77" s="70">
        <f>LasVegas!$C$13*10^3</f>
        <v>346430</v>
      </c>
      <c r="I77" s="70">
        <f>SanFrancisco!$C$13*10^3</f>
        <v>323160</v>
      </c>
      <c r="J77" s="70">
        <f>Baltimore!$C$13*10^3</f>
        <v>993510</v>
      </c>
      <c r="K77" s="70">
        <f>Albuquerque!$C$13*10^3</f>
        <v>711710</v>
      </c>
      <c r="L77" s="70">
        <f>Seattle!$C$13*10^3</f>
        <v>732870</v>
      </c>
      <c r="M77" s="70">
        <f>Chicago!$C$13*10^3</f>
        <v>1492500</v>
      </c>
      <c r="N77" s="70">
        <f>Boulder!$C$13*10^3</f>
        <v>1151280</v>
      </c>
      <c r="O77" s="70">
        <f>Minneapolis!$C$13*10^3</f>
        <v>2359650</v>
      </c>
      <c r="P77" s="70">
        <f>Helena!$C$13*10^3</f>
        <v>1775200</v>
      </c>
      <c r="Q77" s="70">
        <f>Duluth!$C$13*10^3</f>
        <v>3070850</v>
      </c>
      <c r="R77" s="70">
        <f>Fairbanks!$C$13*10^3</f>
        <v>6435570</v>
      </c>
    </row>
    <row r="78" spans="1:18">
      <c r="A78" s="5"/>
      <c r="B78" s="10" t="s">
        <v>74</v>
      </c>
      <c r="C78" s="70">
        <f>Miami!$C$14*10^3</f>
        <v>0</v>
      </c>
      <c r="D78" s="70">
        <f>Houston!$C$14*10^3</f>
        <v>0</v>
      </c>
      <c r="E78" s="70">
        <f>Phoenix!$C$14*10^3</f>
        <v>0</v>
      </c>
      <c r="F78" s="70">
        <f>Atlanta!$C$14*10^3</f>
        <v>0</v>
      </c>
      <c r="G78" s="70">
        <f>LosAngeles!$C$14*10^3</f>
        <v>0</v>
      </c>
      <c r="H78" s="70">
        <f>LasVegas!$C$14*10^3</f>
        <v>0</v>
      </c>
      <c r="I78" s="70">
        <f>SanFrancisco!$C$14*10^3</f>
        <v>0</v>
      </c>
      <c r="J78" s="70">
        <f>Baltimore!$C$14*10^3</f>
        <v>0</v>
      </c>
      <c r="K78" s="70">
        <f>Albuquerque!$C$14*10^3</f>
        <v>0</v>
      </c>
      <c r="L78" s="70">
        <f>Seattle!$C$14*10^3</f>
        <v>0</v>
      </c>
      <c r="M78" s="70">
        <f>Chicago!$C$14*10^3</f>
        <v>0</v>
      </c>
      <c r="N78" s="70">
        <f>Boulder!$C$14*10^3</f>
        <v>0</v>
      </c>
      <c r="O78" s="70">
        <f>Minneapolis!$C$14*10^3</f>
        <v>0</v>
      </c>
      <c r="P78" s="70">
        <f>Helena!$C$14*10^3</f>
        <v>0</v>
      </c>
      <c r="Q78" s="70">
        <f>Duluth!$C$14*10^3</f>
        <v>0</v>
      </c>
      <c r="R78" s="70">
        <f>Fairbanks!$C$14*10^3</f>
        <v>0</v>
      </c>
    </row>
    <row r="79" spans="1:18">
      <c r="A79" s="5"/>
      <c r="B79" s="10" t="s">
        <v>82</v>
      </c>
      <c r="C79" s="70">
        <f>Miami!$C$15*10^3</f>
        <v>0</v>
      </c>
      <c r="D79" s="70">
        <f>Houston!$C$15*10^3</f>
        <v>0</v>
      </c>
      <c r="E79" s="70">
        <f>Phoenix!$C$15*10^3</f>
        <v>0</v>
      </c>
      <c r="F79" s="70">
        <f>Atlanta!$C$15*10^3</f>
        <v>0</v>
      </c>
      <c r="G79" s="70">
        <f>LosAngeles!$C$15*10^3</f>
        <v>0</v>
      </c>
      <c r="H79" s="70">
        <f>LasVegas!$C$15*10^3</f>
        <v>0</v>
      </c>
      <c r="I79" s="70">
        <f>SanFrancisco!$C$15*10^3</f>
        <v>0</v>
      </c>
      <c r="J79" s="70">
        <f>Baltimore!$C$15*10^3</f>
        <v>0</v>
      </c>
      <c r="K79" s="70">
        <f>Albuquerque!$C$15*10^3</f>
        <v>0</v>
      </c>
      <c r="L79" s="70">
        <f>Seattle!$C$15*10^3</f>
        <v>0</v>
      </c>
      <c r="M79" s="70">
        <f>Chicago!$C$15*10^3</f>
        <v>0</v>
      </c>
      <c r="N79" s="70">
        <f>Boulder!$C$15*10^3</f>
        <v>0</v>
      </c>
      <c r="O79" s="70">
        <f>Minneapolis!$C$15*10^3</f>
        <v>0</v>
      </c>
      <c r="P79" s="70">
        <f>Helena!$C$15*10^3</f>
        <v>0</v>
      </c>
      <c r="Q79" s="70">
        <f>Duluth!$C$15*10^3</f>
        <v>0</v>
      </c>
      <c r="R79" s="70">
        <f>Fairbanks!$C$15*10^3</f>
        <v>0</v>
      </c>
    </row>
    <row r="80" spans="1:18">
      <c r="A80" s="5"/>
      <c r="B80" s="10" t="s">
        <v>83</v>
      </c>
      <c r="C80" s="70">
        <f>Miami!$C$16*10^3</f>
        <v>0</v>
      </c>
      <c r="D80" s="70">
        <f>Houston!$C$16*10^3</f>
        <v>0</v>
      </c>
      <c r="E80" s="70">
        <f>Phoenix!$C$16*10^3</f>
        <v>0</v>
      </c>
      <c r="F80" s="70">
        <f>Atlanta!$C$16*10^3</f>
        <v>0</v>
      </c>
      <c r="G80" s="70">
        <f>LosAngeles!$C$16*10^3</f>
        <v>0</v>
      </c>
      <c r="H80" s="70">
        <f>LasVegas!$C$16*10^3</f>
        <v>0</v>
      </c>
      <c r="I80" s="70">
        <f>SanFrancisco!$C$16*10^3</f>
        <v>0</v>
      </c>
      <c r="J80" s="70">
        <f>Baltimore!$C$16*10^3</f>
        <v>0</v>
      </c>
      <c r="K80" s="70">
        <f>Albuquerque!$C$16*10^3</f>
        <v>0</v>
      </c>
      <c r="L80" s="70">
        <f>Seattle!$C$16*10^3</f>
        <v>0</v>
      </c>
      <c r="M80" s="70">
        <f>Chicago!$C$16*10^3</f>
        <v>0</v>
      </c>
      <c r="N80" s="70">
        <f>Boulder!$C$16*10^3</f>
        <v>0</v>
      </c>
      <c r="O80" s="70">
        <f>Minneapolis!$C$16*10^3</f>
        <v>0</v>
      </c>
      <c r="P80" s="70">
        <f>Helena!$C$16*10^3</f>
        <v>0</v>
      </c>
      <c r="Q80" s="70">
        <f>Duluth!$C$16*10^3</f>
        <v>0</v>
      </c>
      <c r="R80" s="70">
        <f>Fairbanks!$C$16*10^3</f>
        <v>0</v>
      </c>
    </row>
    <row r="81" spans="1:18">
      <c r="A81" s="5"/>
      <c r="B81" s="10" t="s">
        <v>84</v>
      </c>
      <c r="C81" s="70">
        <f>Miami!$C$17*10^3</f>
        <v>0</v>
      </c>
      <c r="D81" s="70">
        <f>Houston!$C$17*10^3</f>
        <v>0</v>
      </c>
      <c r="E81" s="70">
        <f>Phoenix!$C$17*10^3</f>
        <v>0</v>
      </c>
      <c r="F81" s="70">
        <f>Atlanta!$C$17*10^3</f>
        <v>0</v>
      </c>
      <c r="G81" s="70">
        <f>LosAngeles!$C$17*10^3</f>
        <v>0</v>
      </c>
      <c r="H81" s="70">
        <f>LasVegas!$C$17*10^3</f>
        <v>0</v>
      </c>
      <c r="I81" s="70">
        <f>SanFrancisco!$C$17*10^3</f>
        <v>0</v>
      </c>
      <c r="J81" s="70">
        <f>Baltimore!$C$17*10^3</f>
        <v>0</v>
      </c>
      <c r="K81" s="70">
        <f>Albuquerque!$C$17*10^3</f>
        <v>0</v>
      </c>
      <c r="L81" s="70">
        <f>Seattle!$C$17*10^3</f>
        <v>0</v>
      </c>
      <c r="M81" s="70">
        <f>Chicago!$C$17*10^3</f>
        <v>0</v>
      </c>
      <c r="N81" s="70">
        <f>Boulder!$C$17*10^3</f>
        <v>0</v>
      </c>
      <c r="O81" s="70">
        <f>Minneapolis!$C$17*10^3</f>
        <v>0</v>
      </c>
      <c r="P81" s="70">
        <f>Helena!$C$17*10^3</f>
        <v>0</v>
      </c>
      <c r="Q81" s="70">
        <f>Duluth!$C$17*10^3</f>
        <v>0</v>
      </c>
      <c r="R81" s="70">
        <f>Fairbanks!$C$17*10^3</f>
        <v>0</v>
      </c>
    </row>
    <row r="82" spans="1:18">
      <c r="A82" s="5"/>
      <c r="B82" s="10" t="s">
        <v>85</v>
      </c>
      <c r="C82" s="70">
        <f>Miami!$C$18*10^3</f>
        <v>0</v>
      </c>
      <c r="D82" s="70">
        <f>Houston!$C$18*10^3</f>
        <v>0</v>
      </c>
      <c r="E82" s="70">
        <f>Phoenix!$C$18*10^3</f>
        <v>0</v>
      </c>
      <c r="F82" s="70">
        <f>Atlanta!$C$18*10^3</f>
        <v>0</v>
      </c>
      <c r="G82" s="70">
        <f>LosAngeles!$C$18*10^3</f>
        <v>0</v>
      </c>
      <c r="H82" s="70">
        <f>LasVegas!$C$18*10^3</f>
        <v>0</v>
      </c>
      <c r="I82" s="70">
        <f>SanFrancisco!$C$18*10^3</f>
        <v>0</v>
      </c>
      <c r="J82" s="70">
        <f>Baltimore!$C$18*10^3</f>
        <v>0</v>
      </c>
      <c r="K82" s="70">
        <f>Albuquerque!$C$18*10^3</f>
        <v>0</v>
      </c>
      <c r="L82" s="70">
        <f>Seattle!$C$18*10^3</f>
        <v>0</v>
      </c>
      <c r="M82" s="70">
        <f>Chicago!$C$18*10^3</f>
        <v>0</v>
      </c>
      <c r="N82" s="70">
        <f>Boulder!$C$18*10^3</f>
        <v>0</v>
      </c>
      <c r="O82" s="70">
        <f>Minneapolis!$C$18*10^3</f>
        <v>0</v>
      </c>
      <c r="P82" s="70">
        <f>Helena!$C$18*10^3</f>
        <v>0</v>
      </c>
      <c r="Q82" s="70">
        <f>Duluth!$C$18*10^3</f>
        <v>0</v>
      </c>
      <c r="R82" s="70">
        <f>Fairbanks!$C$18*10^3</f>
        <v>0</v>
      </c>
    </row>
    <row r="83" spans="1:18">
      <c r="A83" s="5"/>
      <c r="B83" s="10" t="s">
        <v>86</v>
      </c>
      <c r="C83" s="70">
        <f>Miami!$C$19*10^3</f>
        <v>0</v>
      </c>
      <c r="D83" s="70">
        <f>Houston!$C$19*10^3</f>
        <v>0</v>
      </c>
      <c r="E83" s="70">
        <f>Phoenix!$C$19*10^3</f>
        <v>0</v>
      </c>
      <c r="F83" s="70">
        <f>Atlanta!$C$19*10^3</f>
        <v>0</v>
      </c>
      <c r="G83" s="70">
        <f>LosAngeles!$C$19*10^3</f>
        <v>0</v>
      </c>
      <c r="H83" s="70">
        <f>LasVegas!$C$19*10^3</f>
        <v>0</v>
      </c>
      <c r="I83" s="70">
        <f>SanFrancisco!$C$19*10^3</f>
        <v>0</v>
      </c>
      <c r="J83" s="70">
        <f>Baltimore!$C$19*10^3</f>
        <v>0</v>
      </c>
      <c r="K83" s="70">
        <f>Albuquerque!$C$19*10^3</f>
        <v>0</v>
      </c>
      <c r="L83" s="70">
        <f>Seattle!$C$19*10^3</f>
        <v>0</v>
      </c>
      <c r="M83" s="70">
        <f>Chicago!$C$19*10^3</f>
        <v>0</v>
      </c>
      <c r="N83" s="70">
        <f>Boulder!$C$19*10^3</f>
        <v>0</v>
      </c>
      <c r="O83" s="70">
        <f>Minneapolis!$C$19*10^3</f>
        <v>0</v>
      </c>
      <c r="P83" s="70">
        <f>Helena!$C$19*10^3</f>
        <v>0</v>
      </c>
      <c r="Q83" s="70">
        <f>Duluth!$C$19*10^3</f>
        <v>0</v>
      </c>
      <c r="R83" s="70">
        <f>Fairbanks!$C$19*10^3</f>
        <v>0</v>
      </c>
    </row>
    <row r="84" spans="1:18">
      <c r="A84" s="5"/>
      <c r="B84" s="10" t="s">
        <v>87</v>
      </c>
      <c r="C84" s="70">
        <f>Miami!$C$20*10^3</f>
        <v>0</v>
      </c>
      <c r="D84" s="70">
        <f>Houston!$C$20*10^3</f>
        <v>0</v>
      </c>
      <c r="E84" s="70">
        <f>Phoenix!$C$20*10^3</f>
        <v>0</v>
      </c>
      <c r="F84" s="70">
        <f>Atlanta!$C$20*10^3</f>
        <v>0</v>
      </c>
      <c r="G84" s="70">
        <f>LosAngeles!$C$20*10^3</f>
        <v>0</v>
      </c>
      <c r="H84" s="70">
        <f>LasVegas!$C$20*10^3</f>
        <v>0</v>
      </c>
      <c r="I84" s="70">
        <f>SanFrancisco!$C$20*10^3</f>
        <v>0</v>
      </c>
      <c r="J84" s="70">
        <f>Baltimore!$C$20*10^3</f>
        <v>0</v>
      </c>
      <c r="K84" s="70">
        <f>Albuquerque!$C$20*10^3</f>
        <v>0</v>
      </c>
      <c r="L84" s="70">
        <f>Seattle!$C$20*10^3</f>
        <v>0</v>
      </c>
      <c r="M84" s="70">
        <f>Chicago!$C$20*10^3</f>
        <v>0</v>
      </c>
      <c r="N84" s="70">
        <f>Boulder!$C$20*10^3</f>
        <v>0</v>
      </c>
      <c r="O84" s="70">
        <f>Minneapolis!$C$20*10^3</f>
        <v>0</v>
      </c>
      <c r="P84" s="70">
        <f>Helena!$C$20*10^3</f>
        <v>0</v>
      </c>
      <c r="Q84" s="70">
        <f>Duluth!$C$20*10^3</f>
        <v>0</v>
      </c>
      <c r="R84" s="70">
        <f>Fairbanks!$C$20*10^3</f>
        <v>0</v>
      </c>
    </row>
    <row r="85" spans="1:18">
      <c r="A85" s="5"/>
      <c r="B85" s="10" t="s">
        <v>88</v>
      </c>
      <c r="C85" s="70">
        <f>Miami!$C$21*10^3</f>
        <v>0</v>
      </c>
      <c r="D85" s="70">
        <f>Houston!$C$21*10^3</f>
        <v>0</v>
      </c>
      <c r="E85" s="70">
        <f>Phoenix!$C$21*10^3</f>
        <v>0</v>
      </c>
      <c r="F85" s="70">
        <f>Atlanta!$C$21*10^3</f>
        <v>0</v>
      </c>
      <c r="G85" s="70">
        <f>LosAngeles!$C$21*10^3</f>
        <v>0</v>
      </c>
      <c r="H85" s="70">
        <f>LasVegas!$C$21*10^3</f>
        <v>0</v>
      </c>
      <c r="I85" s="70">
        <f>SanFrancisco!$C$21*10^3</f>
        <v>0</v>
      </c>
      <c r="J85" s="70">
        <f>Baltimore!$C$21*10^3</f>
        <v>0</v>
      </c>
      <c r="K85" s="70">
        <f>Albuquerque!$C$21*10^3</f>
        <v>0</v>
      </c>
      <c r="L85" s="70">
        <f>Seattle!$C$21*10^3</f>
        <v>0</v>
      </c>
      <c r="M85" s="70">
        <f>Chicago!$C$21*10^3</f>
        <v>0</v>
      </c>
      <c r="N85" s="70">
        <f>Boulder!$C$21*10^3</f>
        <v>0</v>
      </c>
      <c r="O85" s="70">
        <f>Minneapolis!$C$21*10^3</f>
        <v>0</v>
      </c>
      <c r="P85" s="70">
        <f>Helena!$C$21*10^3</f>
        <v>0</v>
      </c>
      <c r="Q85" s="70">
        <f>Duluth!$C$21*10^3</f>
        <v>0</v>
      </c>
      <c r="R85" s="70">
        <f>Fairbanks!$C$21*10^3</f>
        <v>0</v>
      </c>
    </row>
    <row r="86" spans="1:18">
      <c r="A86" s="5"/>
      <c r="B86" s="10" t="s">
        <v>89</v>
      </c>
      <c r="C86" s="70">
        <f>Miami!$C$22*10^3</f>
        <v>0</v>
      </c>
      <c r="D86" s="70">
        <f>Houston!$C$22*10^3</f>
        <v>0</v>
      </c>
      <c r="E86" s="70">
        <f>Phoenix!$C$22*10^3</f>
        <v>0</v>
      </c>
      <c r="F86" s="70">
        <f>Atlanta!$C$22*10^3</f>
        <v>0</v>
      </c>
      <c r="G86" s="70">
        <f>LosAngeles!$C$22*10^3</f>
        <v>0</v>
      </c>
      <c r="H86" s="70">
        <f>LasVegas!$C$22*10^3</f>
        <v>0</v>
      </c>
      <c r="I86" s="70">
        <f>SanFrancisco!$C$22*10^3</f>
        <v>0</v>
      </c>
      <c r="J86" s="70">
        <f>Baltimore!$C$22*10^3</f>
        <v>0</v>
      </c>
      <c r="K86" s="70">
        <f>Albuquerque!$C$22*10^3</f>
        <v>0</v>
      </c>
      <c r="L86" s="70">
        <f>Seattle!$C$22*10^3</f>
        <v>0</v>
      </c>
      <c r="M86" s="70">
        <f>Chicago!$C$22*10^3</f>
        <v>0</v>
      </c>
      <c r="N86" s="70">
        <f>Boulder!$C$22*10^3</f>
        <v>0</v>
      </c>
      <c r="O86" s="70">
        <f>Minneapolis!$C$22*10^3</f>
        <v>0</v>
      </c>
      <c r="P86" s="70">
        <f>Helena!$C$22*10^3</f>
        <v>0</v>
      </c>
      <c r="Q86" s="70">
        <f>Duluth!$C$22*10^3</f>
        <v>0</v>
      </c>
      <c r="R86" s="70">
        <f>Fairbanks!$C$22*10^3</f>
        <v>0</v>
      </c>
    </row>
    <row r="87" spans="1:18">
      <c r="A87" s="5"/>
      <c r="B87" s="10" t="s">
        <v>68</v>
      </c>
      <c r="C87" s="70">
        <f>Miami!$C$23*10^3</f>
        <v>0</v>
      </c>
      <c r="D87" s="70">
        <f>Houston!$C$23*10^3</f>
        <v>0</v>
      </c>
      <c r="E87" s="70">
        <f>Phoenix!$C$23*10^3</f>
        <v>0</v>
      </c>
      <c r="F87" s="70">
        <f>Atlanta!$C$23*10^3</f>
        <v>0</v>
      </c>
      <c r="G87" s="70">
        <f>LosAngeles!$C$23*10^3</f>
        <v>0</v>
      </c>
      <c r="H87" s="70">
        <f>LasVegas!$C$23*10^3</f>
        <v>0</v>
      </c>
      <c r="I87" s="70">
        <f>SanFrancisco!$C$23*10^3</f>
        <v>0</v>
      </c>
      <c r="J87" s="70">
        <f>Baltimore!$C$23*10^3</f>
        <v>0</v>
      </c>
      <c r="K87" s="70">
        <f>Albuquerque!$C$23*10^3</f>
        <v>0</v>
      </c>
      <c r="L87" s="70">
        <f>Seattle!$C$23*10^3</f>
        <v>0</v>
      </c>
      <c r="M87" s="70">
        <f>Chicago!$C$23*10^3</f>
        <v>0</v>
      </c>
      <c r="N87" s="70">
        <f>Boulder!$C$23*10^3</f>
        <v>0</v>
      </c>
      <c r="O87" s="70">
        <f>Minneapolis!$C$23*10^3</f>
        <v>0</v>
      </c>
      <c r="P87" s="70">
        <f>Helena!$C$23*10^3</f>
        <v>0</v>
      </c>
      <c r="Q87" s="70">
        <f>Duluth!$C$23*10^3</f>
        <v>0</v>
      </c>
      <c r="R87" s="70">
        <f>Fairbanks!$C$23*10^3</f>
        <v>0</v>
      </c>
    </row>
    <row r="88" spans="1:18">
      <c r="A88" s="5"/>
      <c r="B88" s="10" t="s">
        <v>90</v>
      </c>
      <c r="C88" s="70">
        <f>Miami!$C$24*10^3</f>
        <v>0</v>
      </c>
      <c r="D88" s="70">
        <f>Houston!$C$24*10^3</f>
        <v>0</v>
      </c>
      <c r="E88" s="70">
        <f>Phoenix!$C$24*10^3</f>
        <v>0</v>
      </c>
      <c r="F88" s="70">
        <f>Atlanta!$C$24*10^3</f>
        <v>0</v>
      </c>
      <c r="G88" s="70">
        <f>LosAngeles!$C$24*10^3</f>
        <v>0</v>
      </c>
      <c r="H88" s="70">
        <f>LasVegas!$C$24*10^3</f>
        <v>0</v>
      </c>
      <c r="I88" s="70">
        <f>SanFrancisco!$C$24*10^3</f>
        <v>0</v>
      </c>
      <c r="J88" s="70">
        <f>Baltimore!$C$24*10^3</f>
        <v>0</v>
      </c>
      <c r="K88" s="70">
        <f>Albuquerque!$C$24*10^3</f>
        <v>0</v>
      </c>
      <c r="L88" s="70">
        <f>Seattle!$C$24*10^3</f>
        <v>0</v>
      </c>
      <c r="M88" s="70">
        <f>Chicago!$C$24*10^3</f>
        <v>0</v>
      </c>
      <c r="N88" s="70">
        <f>Boulder!$C$24*10^3</f>
        <v>0</v>
      </c>
      <c r="O88" s="70">
        <f>Minneapolis!$C$24*10^3</f>
        <v>0</v>
      </c>
      <c r="P88" s="70">
        <f>Helena!$C$24*10^3</f>
        <v>0</v>
      </c>
      <c r="Q88" s="70">
        <f>Duluth!$C$24*10^3</f>
        <v>0</v>
      </c>
      <c r="R88" s="70">
        <f>Fairbanks!$C$24*10^3</f>
        <v>0</v>
      </c>
    </row>
    <row r="89" spans="1:18">
      <c r="A89" s="5"/>
      <c r="B89" s="10" t="s">
        <v>91</v>
      </c>
      <c r="C89" s="70">
        <f>Miami!$C$25*10^3</f>
        <v>0</v>
      </c>
      <c r="D89" s="70">
        <f>Houston!$C$25*10^3</f>
        <v>0</v>
      </c>
      <c r="E89" s="70">
        <f>Phoenix!$C$25*10^3</f>
        <v>0</v>
      </c>
      <c r="F89" s="70">
        <f>Atlanta!$C$25*10^3</f>
        <v>0</v>
      </c>
      <c r="G89" s="70">
        <f>LosAngeles!$C$25*10^3</f>
        <v>0</v>
      </c>
      <c r="H89" s="70">
        <f>LasVegas!$C$25*10^3</f>
        <v>0</v>
      </c>
      <c r="I89" s="70">
        <f>SanFrancisco!$C$25*10^3</f>
        <v>0</v>
      </c>
      <c r="J89" s="70">
        <f>Baltimore!$C$25*10^3</f>
        <v>0</v>
      </c>
      <c r="K89" s="70">
        <f>Albuquerque!$C$25*10^3</f>
        <v>0</v>
      </c>
      <c r="L89" s="70">
        <f>Seattle!$C$25*10^3</f>
        <v>0</v>
      </c>
      <c r="M89" s="70">
        <f>Chicago!$C$25*10^3</f>
        <v>0</v>
      </c>
      <c r="N89" s="70">
        <f>Boulder!$C$25*10^3</f>
        <v>0</v>
      </c>
      <c r="O89" s="70">
        <f>Minneapolis!$C$25*10^3</f>
        <v>0</v>
      </c>
      <c r="P89" s="70">
        <f>Helena!$C$25*10^3</f>
        <v>0</v>
      </c>
      <c r="Q89" s="70">
        <f>Duluth!$C$25*10^3</f>
        <v>0</v>
      </c>
      <c r="R89" s="70">
        <f>Fairbanks!$C$25*10^3</f>
        <v>0</v>
      </c>
    </row>
    <row r="90" spans="1:18">
      <c r="A90" s="5"/>
      <c r="B90" s="10" t="s">
        <v>92</v>
      </c>
      <c r="C90" s="70">
        <f>Miami!$C$26*10^3</f>
        <v>0</v>
      </c>
      <c r="D90" s="70">
        <f>Houston!$C$26*10^3</f>
        <v>0</v>
      </c>
      <c r="E90" s="70">
        <f>Phoenix!$C$26*10^3</f>
        <v>0</v>
      </c>
      <c r="F90" s="70">
        <f>Atlanta!$C$26*10^3</f>
        <v>0</v>
      </c>
      <c r="G90" s="70">
        <f>LosAngeles!$C$26*10^3</f>
        <v>0</v>
      </c>
      <c r="H90" s="70">
        <f>LasVegas!$C$26*10^3</f>
        <v>0</v>
      </c>
      <c r="I90" s="70">
        <f>SanFrancisco!$C$26*10^3</f>
        <v>0</v>
      </c>
      <c r="J90" s="70">
        <f>Baltimore!$C$26*10^3</f>
        <v>0</v>
      </c>
      <c r="K90" s="70">
        <f>Albuquerque!$C$26*10^3</f>
        <v>0</v>
      </c>
      <c r="L90" s="70">
        <f>Seattle!$C$26*10^3</f>
        <v>0</v>
      </c>
      <c r="M90" s="70">
        <f>Chicago!$C$26*10^3</f>
        <v>0</v>
      </c>
      <c r="N90" s="70">
        <f>Boulder!$C$26*10^3</f>
        <v>0</v>
      </c>
      <c r="O90" s="70">
        <f>Minneapolis!$C$26*10^3</f>
        <v>0</v>
      </c>
      <c r="P90" s="70">
        <f>Helena!$C$26*10^3</f>
        <v>0</v>
      </c>
      <c r="Q90" s="70">
        <f>Duluth!$C$26*10^3</f>
        <v>0</v>
      </c>
      <c r="R90" s="70">
        <f>Fairbanks!$C$26*10^3</f>
        <v>0</v>
      </c>
    </row>
    <row r="91" spans="1:18">
      <c r="A91" s="5"/>
      <c r="B91" s="10" t="s">
        <v>93</v>
      </c>
      <c r="C91" s="70">
        <f>Miami!$C$28*10^3</f>
        <v>5550</v>
      </c>
      <c r="D91" s="70">
        <f>Houston!$C$28*10^3</f>
        <v>240550</v>
      </c>
      <c r="E91" s="70">
        <f>Phoenix!$C$28*10^3</f>
        <v>158930</v>
      </c>
      <c r="F91" s="70">
        <f>Atlanta!$C$28*10^3</f>
        <v>541260</v>
      </c>
      <c r="G91" s="70">
        <f>LosAngeles!$C$28*10^3</f>
        <v>76880</v>
      </c>
      <c r="H91" s="70">
        <f>LasVegas!$C$28*10^3</f>
        <v>346430</v>
      </c>
      <c r="I91" s="70">
        <f>SanFrancisco!$C$28*10^3</f>
        <v>323160</v>
      </c>
      <c r="J91" s="70">
        <f>Baltimore!$C$28*10^3</f>
        <v>993510</v>
      </c>
      <c r="K91" s="70">
        <f>Albuquerque!$C$28*10^3</f>
        <v>711710</v>
      </c>
      <c r="L91" s="70">
        <f>Seattle!$C$28*10^3</f>
        <v>732870</v>
      </c>
      <c r="M91" s="70">
        <f>Chicago!$C$28*10^3</f>
        <v>1492500</v>
      </c>
      <c r="N91" s="70">
        <f>Boulder!$C$28*10^3</f>
        <v>1151280</v>
      </c>
      <c r="O91" s="70">
        <f>Minneapolis!$C$28*10^3</f>
        <v>2359650</v>
      </c>
      <c r="P91" s="70">
        <f>Helena!$C$28*10^3</f>
        <v>1775200</v>
      </c>
      <c r="Q91" s="70">
        <f>Duluth!$C$28*10^3</f>
        <v>3070850</v>
      </c>
      <c r="R91" s="70">
        <f>Fairbanks!$C$28*10^3</f>
        <v>6435570</v>
      </c>
    </row>
    <row r="92" spans="1:18">
      <c r="A92" s="5"/>
      <c r="B92" s="8" t="s">
        <v>166</v>
      </c>
    </row>
    <row r="93" spans="1:18">
      <c r="A93" s="5"/>
      <c r="B93" s="10" t="s">
        <v>73</v>
      </c>
      <c r="C93" s="70">
        <f>Miami!$E$13*10^3</f>
        <v>0</v>
      </c>
      <c r="D93" s="70">
        <f>Houston!$E$13*10^3</f>
        <v>0</v>
      </c>
      <c r="E93" s="70">
        <f>Phoenix!$E$13*10^3</f>
        <v>0</v>
      </c>
      <c r="F93" s="70">
        <f>Atlanta!$E$13*10^3</f>
        <v>0</v>
      </c>
      <c r="G93" s="70">
        <f>LosAngeles!$E$13*10^3</f>
        <v>0</v>
      </c>
      <c r="H93" s="70">
        <f>LasVegas!$E$13*10^3</f>
        <v>0</v>
      </c>
      <c r="I93" s="70">
        <f>SanFrancisco!$E$13*10^3</f>
        <v>0</v>
      </c>
      <c r="J93" s="70">
        <f>Baltimore!$E$13*10^3</f>
        <v>0</v>
      </c>
      <c r="K93" s="70">
        <f>Albuquerque!$E$13*10^3</f>
        <v>0</v>
      </c>
      <c r="L93" s="70">
        <f>Seattle!$E$13*10^3</f>
        <v>0</v>
      </c>
      <c r="M93" s="70">
        <f>Chicago!$E$13*10^3</f>
        <v>0</v>
      </c>
      <c r="N93" s="70">
        <f>Boulder!$E$13*10^3</f>
        <v>0</v>
      </c>
      <c r="O93" s="70">
        <f>Minneapolis!$E$13*10^3</f>
        <v>0</v>
      </c>
      <c r="P93" s="70">
        <f>Helena!$E$13*10^3</f>
        <v>0</v>
      </c>
      <c r="Q93" s="70">
        <f>Duluth!$E$13*10^3</f>
        <v>0</v>
      </c>
      <c r="R93" s="70">
        <f>Fairbanks!$E$13*10^3</f>
        <v>0</v>
      </c>
    </row>
    <row r="94" spans="1:18">
      <c r="A94" s="5"/>
      <c r="B94" s="10" t="s">
        <v>74</v>
      </c>
      <c r="C94" s="70">
        <f>Miami!$E$14*10^3</f>
        <v>0</v>
      </c>
      <c r="D94" s="70">
        <f>Houston!$E$14*10^3</f>
        <v>0</v>
      </c>
      <c r="E94" s="70">
        <f>Phoenix!$E$14*10^3</f>
        <v>0</v>
      </c>
      <c r="F94" s="70">
        <f>Atlanta!$E$14*10^3</f>
        <v>0</v>
      </c>
      <c r="G94" s="70">
        <f>LosAngeles!$E$14*10^3</f>
        <v>0</v>
      </c>
      <c r="H94" s="70">
        <f>LasVegas!$E$14*10^3</f>
        <v>0</v>
      </c>
      <c r="I94" s="70">
        <f>SanFrancisco!$E$14*10^3</f>
        <v>0</v>
      </c>
      <c r="J94" s="70">
        <f>Baltimore!$E$14*10^3</f>
        <v>0</v>
      </c>
      <c r="K94" s="70">
        <f>Albuquerque!$E$14*10^3</f>
        <v>0</v>
      </c>
      <c r="L94" s="70">
        <f>Seattle!$E$14*10^3</f>
        <v>0</v>
      </c>
      <c r="M94" s="70">
        <f>Chicago!$E$14*10^3</f>
        <v>0</v>
      </c>
      <c r="N94" s="70">
        <f>Boulder!$E$14*10^3</f>
        <v>0</v>
      </c>
      <c r="O94" s="70">
        <f>Minneapolis!$E$14*10^3</f>
        <v>0</v>
      </c>
      <c r="P94" s="70">
        <f>Helena!$E$14*10^3</f>
        <v>0</v>
      </c>
      <c r="Q94" s="70">
        <f>Duluth!$E$14*10^3</f>
        <v>0</v>
      </c>
      <c r="R94" s="70">
        <f>Fairbanks!$E$14*10^3</f>
        <v>0</v>
      </c>
    </row>
    <row r="95" spans="1:18">
      <c r="A95" s="5"/>
      <c r="B95" s="10" t="s">
        <v>82</v>
      </c>
      <c r="C95" s="70">
        <f>Miami!$E$15*10^3</f>
        <v>0</v>
      </c>
      <c r="D95" s="70">
        <f>Houston!$E$15*10^3</f>
        <v>0</v>
      </c>
      <c r="E95" s="70">
        <f>Phoenix!$E$15*10^3</f>
        <v>0</v>
      </c>
      <c r="F95" s="70">
        <f>Atlanta!$E$15*10^3</f>
        <v>0</v>
      </c>
      <c r="G95" s="70">
        <f>LosAngeles!$E$15*10^3</f>
        <v>0</v>
      </c>
      <c r="H95" s="70">
        <f>LasVegas!$E$15*10^3</f>
        <v>0</v>
      </c>
      <c r="I95" s="70">
        <f>SanFrancisco!$E$15*10^3</f>
        <v>0</v>
      </c>
      <c r="J95" s="70">
        <f>Baltimore!$E$15*10^3</f>
        <v>0</v>
      </c>
      <c r="K95" s="70">
        <f>Albuquerque!$E$15*10^3</f>
        <v>0</v>
      </c>
      <c r="L95" s="70">
        <f>Seattle!$E$15*10^3</f>
        <v>0</v>
      </c>
      <c r="M95" s="70">
        <f>Chicago!$E$15*10^3</f>
        <v>0</v>
      </c>
      <c r="N95" s="70">
        <f>Boulder!$E$15*10^3</f>
        <v>0</v>
      </c>
      <c r="O95" s="70">
        <f>Minneapolis!$E$15*10^3</f>
        <v>0</v>
      </c>
      <c r="P95" s="70">
        <f>Helena!$E$15*10^3</f>
        <v>0</v>
      </c>
      <c r="Q95" s="70">
        <f>Duluth!$E$15*10^3</f>
        <v>0</v>
      </c>
      <c r="R95" s="70">
        <f>Fairbanks!$E$15*10^3</f>
        <v>0</v>
      </c>
    </row>
    <row r="96" spans="1:18">
      <c r="A96" s="5"/>
      <c r="B96" s="10" t="s">
        <v>83</v>
      </c>
      <c r="C96" s="70">
        <f>Miami!$E$16*10^3</f>
        <v>0</v>
      </c>
      <c r="D96" s="70">
        <f>Houston!$E$16*10^3</f>
        <v>0</v>
      </c>
      <c r="E96" s="70">
        <f>Phoenix!$E$16*10^3</f>
        <v>0</v>
      </c>
      <c r="F96" s="70">
        <f>Atlanta!$E$16*10^3</f>
        <v>0</v>
      </c>
      <c r="G96" s="70">
        <f>LosAngeles!$E$16*10^3</f>
        <v>0</v>
      </c>
      <c r="H96" s="70">
        <f>LasVegas!$E$16*10^3</f>
        <v>0</v>
      </c>
      <c r="I96" s="70">
        <f>SanFrancisco!$E$16*10^3</f>
        <v>0</v>
      </c>
      <c r="J96" s="70">
        <f>Baltimore!$E$16*10^3</f>
        <v>0</v>
      </c>
      <c r="K96" s="70">
        <f>Albuquerque!$E$16*10^3</f>
        <v>0</v>
      </c>
      <c r="L96" s="70">
        <f>Seattle!$E$16*10^3</f>
        <v>0</v>
      </c>
      <c r="M96" s="70">
        <f>Chicago!$E$16*10^3</f>
        <v>0</v>
      </c>
      <c r="N96" s="70">
        <f>Boulder!$E$16*10^3</f>
        <v>0</v>
      </c>
      <c r="O96" s="70">
        <f>Minneapolis!$E$16*10^3</f>
        <v>0</v>
      </c>
      <c r="P96" s="70">
        <f>Helena!$E$16*10^3</f>
        <v>0</v>
      </c>
      <c r="Q96" s="70">
        <f>Duluth!$E$16*10^3</f>
        <v>0</v>
      </c>
      <c r="R96" s="70">
        <f>Fairbanks!$E$16*10^3</f>
        <v>0</v>
      </c>
    </row>
    <row r="97" spans="1:18">
      <c r="A97" s="5"/>
      <c r="B97" s="10" t="s">
        <v>84</v>
      </c>
      <c r="C97" s="70">
        <f>Miami!$E$17*10^3</f>
        <v>0</v>
      </c>
      <c r="D97" s="70">
        <f>Houston!$E$17*10^3</f>
        <v>0</v>
      </c>
      <c r="E97" s="70">
        <f>Phoenix!$E$17*10^3</f>
        <v>0</v>
      </c>
      <c r="F97" s="70">
        <f>Atlanta!$E$17*10^3</f>
        <v>0</v>
      </c>
      <c r="G97" s="70">
        <f>LosAngeles!$E$17*10^3</f>
        <v>0</v>
      </c>
      <c r="H97" s="70">
        <f>LasVegas!$E$17*10^3</f>
        <v>0</v>
      </c>
      <c r="I97" s="70">
        <f>SanFrancisco!$E$17*10^3</f>
        <v>0</v>
      </c>
      <c r="J97" s="70">
        <f>Baltimore!$E$17*10^3</f>
        <v>0</v>
      </c>
      <c r="K97" s="70">
        <f>Albuquerque!$E$17*10^3</f>
        <v>0</v>
      </c>
      <c r="L97" s="70">
        <f>Seattle!$E$17*10^3</f>
        <v>0</v>
      </c>
      <c r="M97" s="70">
        <f>Chicago!$E$17*10^3</f>
        <v>0</v>
      </c>
      <c r="N97" s="70">
        <f>Boulder!$E$17*10^3</f>
        <v>0</v>
      </c>
      <c r="O97" s="70">
        <f>Minneapolis!$E$17*10^3</f>
        <v>0</v>
      </c>
      <c r="P97" s="70">
        <f>Helena!$E$17*10^3</f>
        <v>0</v>
      </c>
      <c r="Q97" s="70">
        <f>Duluth!$E$17*10^3</f>
        <v>0</v>
      </c>
      <c r="R97" s="70">
        <f>Fairbanks!$E$17*10^3</f>
        <v>0</v>
      </c>
    </row>
    <row r="98" spans="1:18">
      <c r="A98" s="5"/>
      <c r="B98" s="10" t="s">
        <v>85</v>
      </c>
      <c r="C98" s="70">
        <f>Miami!$E$18*10^3</f>
        <v>0</v>
      </c>
      <c r="D98" s="70">
        <f>Houston!$E$18*10^3</f>
        <v>0</v>
      </c>
      <c r="E98" s="70">
        <f>Phoenix!$E$18*10^3</f>
        <v>0</v>
      </c>
      <c r="F98" s="70">
        <f>Atlanta!$E$18*10^3</f>
        <v>0</v>
      </c>
      <c r="G98" s="70">
        <f>LosAngeles!$E$18*10^3</f>
        <v>0</v>
      </c>
      <c r="H98" s="70">
        <f>LasVegas!$E$18*10^3</f>
        <v>0</v>
      </c>
      <c r="I98" s="70">
        <f>SanFrancisco!$E$18*10^3</f>
        <v>0</v>
      </c>
      <c r="J98" s="70">
        <f>Baltimore!$E$18*10^3</f>
        <v>0</v>
      </c>
      <c r="K98" s="70">
        <f>Albuquerque!$E$18*10^3</f>
        <v>0</v>
      </c>
      <c r="L98" s="70">
        <f>Seattle!$E$18*10^3</f>
        <v>0</v>
      </c>
      <c r="M98" s="70">
        <f>Chicago!$E$18*10^3</f>
        <v>0</v>
      </c>
      <c r="N98" s="70">
        <f>Boulder!$E$18*10^3</f>
        <v>0</v>
      </c>
      <c r="O98" s="70">
        <f>Minneapolis!$E$18*10^3</f>
        <v>0</v>
      </c>
      <c r="P98" s="70">
        <f>Helena!$E$18*10^3</f>
        <v>0</v>
      </c>
      <c r="Q98" s="70">
        <f>Duluth!$E$18*10^3</f>
        <v>0</v>
      </c>
      <c r="R98" s="70">
        <f>Fairbanks!$E$18*10^3</f>
        <v>0</v>
      </c>
    </row>
    <row r="99" spans="1:18">
      <c r="A99" s="5"/>
      <c r="B99" s="10" t="s">
        <v>86</v>
      </c>
      <c r="C99" s="70">
        <f>Miami!$E$19*10^3</f>
        <v>0</v>
      </c>
      <c r="D99" s="70">
        <f>Houston!$E$19*10^3</f>
        <v>0</v>
      </c>
      <c r="E99" s="70">
        <f>Phoenix!$E$19*10^3</f>
        <v>0</v>
      </c>
      <c r="F99" s="70">
        <f>Atlanta!$E$19*10^3</f>
        <v>0</v>
      </c>
      <c r="G99" s="70">
        <f>LosAngeles!$E$19*10^3</f>
        <v>0</v>
      </c>
      <c r="H99" s="70">
        <f>LasVegas!$E$19*10^3</f>
        <v>0</v>
      </c>
      <c r="I99" s="70">
        <f>SanFrancisco!$E$19*10^3</f>
        <v>0</v>
      </c>
      <c r="J99" s="70">
        <f>Baltimore!$E$19*10^3</f>
        <v>0</v>
      </c>
      <c r="K99" s="70">
        <f>Albuquerque!$E$19*10^3</f>
        <v>0</v>
      </c>
      <c r="L99" s="70">
        <f>Seattle!$E$19*10^3</f>
        <v>0</v>
      </c>
      <c r="M99" s="70">
        <f>Chicago!$E$19*10^3</f>
        <v>0</v>
      </c>
      <c r="N99" s="70">
        <f>Boulder!$E$19*10^3</f>
        <v>0</v>
      </c>
      <c r="O99" s="70">
        <f>Minneapolis!$E$19*10^3</f>
        <v>0</v>
      </c>
      <c r="P99" s="70">
        <f>Helena!$E$19*10^3</f>
        <v>0</v>
      </c>
      <c r="Q99" s="70">
        <f>Duluth!$E$19*10^3</f>
        <v>0</v>
      </c>
      <c r="R99" s="70">
        <f>Fairbanks!$E$19*10^3</f>
        <v>0</v>
      </c>
    </row>
    <row r="100" spans="1:18">
      <c r="A100" s="5"/>
      <c r="B100" s="10" t="s">
        <v>87</v>
      </c>
      <c r="C100" s="70">
        <f>Miami!$E$20*10^3</f>
        <v>0</v>
      </c>
      <c r="D100" s="70">
        <f>Houston!$E$20*10^3</f>
        <v>0</v>
      </c>
      <c r="E100" s="70">
        <f>Phoenix!$E$20*10^3</f>
        <v>0</v>
      </c>
      <c r="F100" s="70">
        <f>Atlanta!$E$20*10^3</f>
        <v>0</v>
      </c>
      <c r="G100" s="70">
        <f>LosAngeles!$E$20*10^3</f>
        <v>0</v>
      </c>
      <c r="H100" s="70">
        <f>LasVegas!$E$20*10^3</f>
        <v>0</v>
      </c>
      <c r="I100" s="70">
        <f>SanFrancisco!$E$20*10^3</f>
        <v>0</v>
      </c>
      <c r="J100" s="70">
        <f>Baltimore!$E$20*10^3</f>
        <v>0</v>
      </c>
      <c r="K100" s="70">
        <f>Albuquerque!$E$20*10^3</f>
        <v>0</v>
      </c>
      <c r="L100" s="70">
        <f>Seattle!$E$20*10^3</f>
        <v>0</v>
      </c>
      <c r="M100" s="70">
        <f>Chicago!$E$20*10^3</f>
        <v>0</v>
      </c>
      <c r="N100" s="70">
        <f>Boulder!$E$20*10^3</f>
        <v>0</v>
      </c>
      <c r="O100" s="70">
        <f>Minneapolis!$E$20*10^3</f>
        <v>0</v>
      </c>
      <c r="P100" s="70">
        <f>Helena!$E$20*10^3</f>
        <v>0</v>
      </c>
      <c r="Q100" s="70">
        <f>Duluth!$E$20*10^3</f>
        <v>0</v>
      </c>
      <c r="R100" s="70">
        <f>Fairbanks!$E$20*10^3</f>
        <v>0</v>
      </c>
    </row>
    <row r="101" spans="1:18">
      <c r="A101" s="5"/>
      <c r="B101" s="10" t="s">
        <v>88</v>
      </c>
      <c r="C101" s="70">
        <f>Miami!$E$21*10^3</f>
        <v>0</v>
      </c>
      <c r="D101" s="70">
        <f>Houston!$E$21*10^3</f>
        <v>0</v>
      </c>
      <c r="E101" s="70">
        <f>Phoenix!$E$21*10^3</f>
        <v>0</v>
      </c>
      <c r="F101" s="70">
        <f>Atlanta!$E$21*10^3</f>
        <v>0</v>
      </c>
      <c r="G101" s="70">
        <f>LosAngeles!$E$21*10^3</f>
        <v>0</v>
      </c>
      <c r="H101" s="70">
        <f>LasVegas!$E$21*10^3</f>
        <v>0</v>
      </c>
      <c r="I101" s="70">
        <f>SanFrancisco!$E$21*10^3</f>
        <v>0</v>
      </c>
      <c r="J101" s="70">
        <f>Baltimore!$E$21*10^3</f>
        <v>0</v>
      </c>
      <c r="K101" s="70">
        <f>Albuquerque!$E$21*10^3</f>
        <v>0</v>
      </c>
      <c r="L101" s="70">
        <f>Seattle!$E$21*10^3</f>
        <v>0</v>
      </c>
      <c r="M101" s="70">
        <f>Chicago!$E$21*10^3</f>
        <v>0</v>
      </c>
      <c r="N101" s="70">
        <f>Boulder!$E$21*10^3</f>
        <v>0</v>
      </c>
      <c r="O101" s="70">
        <f>Minneapolis!$E$21*10^3</f>
        <v>0</v>
      </c>
      <c r="P101" s="70">
        <f>Helena!$E$21*10^3</f>
        <v>0</v>
      </c>
      <c r="Q101" s="70">
        <f>Duluth!$E$21*10^3</f>
        <v>0</v>
      </c>
      <c r="R101" s="70">
        <f>Fairbanks!$E$21*10^3</f>
        <v>0</v>
      </c>
    </row>
    <row r="102" spans="1:18">
      <c r="A102" s="5"/>
      <c r="B102" s="10" t="s">
        <v>89</v>
      </c>
      <c r="C102" s="70">
        <f>Miami!$E$22*10^3</f>
        <v>0</v>
      </c>
      <c r="D102" s="70">
        <f>Houston!$E$22*10^3</f>
        <v>0</v>
      </c>
      <c r="E102" s="70">
        <f>Phoenix!$E$22*10^3</f>
        <v>0</v>
      </c>
      <c r="F102" s="70">
        <f>Atlanta!$E$22*10^3</f>
        <v>0</v>
      </c>
      <c r="G102" s="70">
        <f>LosAngeles!$E$22*10^3</f>
        <v>0</v>
      </c>
      <c r="H102" s="70">
        <f>LasVegas!$E$22*10^3</f>
        <v>0</v>
      </c>
      <c r="I102" s="70">
        <f>SanFrancisco!$E$22*10^3</f>
        <v>0</v>
      </c>
      <c r="J102" s="70">
        <f>Baltimore!$E$22*10^3</f>
        <v>0</v>
      </c>
      <c r="K102" s="70">
        <f>Albuquerque!$E$22*10^3</f>
        <v>0</v>
      </c>
      <c r="L102" s="70">
        <f>Seattle!$E$22*10^3</f>
        <v>0</v>
      </c>
      <c r="M102" s="70">
        <f>Chicago!$E$22*10^3</f>
        <v>0</v>
      </c>
      <c r="N102" s="70">
        <f>Boulder!$E$22*10^3</f>
        <v>0</v>
      </c>
      <c r="O102" s="70">
        <f>Minneapolis!$E$22*10^3</f>
        <v>0</v>
      </c>
      <c r="P102" s="70">
        <f>Helena!$E$22*10^3</f>
        <v>0</v>
      </c>
      <c r="Q102" s="70">
        <f>Duluth!$E$22*10^3</f>
        <v>0</v>
      </c>
      <c r="R102" s="70">
        <f>Fairbanks!$E$22*10^3</f>
        <v>0</v>
      </c>
    </row>
    <row r="103" spans="1:18">
      <c r="A103" s="5"/>
      <c r="B103" s="10" t="s">
        <v>68</v>
      </c>
      <c r="C103" s="70">
        <f>Miami!$E$23*10^3</f>
        <v>0</v>
      </c>
      <c r="D103" s="70">
        <f>Houston!$E$23*10^3</f>
        <v>0</v>
      </c>
      <c r="E103" s="70">
        <f>Phoenix!$E$23*10^3</f>
        <v>0</v>
      </c>
      <c r="F103" s="70">
        <f>Atlanta!$E$23*10^3</f>
        <v>0</v>
      </c>
      <c r="G103" s="70">
        <f>LosAngeles!$E$23*10^3</f>
        <v>0</v>
      </c>
      <c r="H103" s="70">
        <f>LasVegas!$E$23*10^3</f>
        <v>0</v>
      </c>
      <c r="I103" s="70">
        <f>SanFrancisco!$E$23*10^3</f>
        <v>0</v>
      </c>
      <c r="J103" s="70">
        <f>Baltimore!$E$23*10^3</f>
        <v>0</v>
      </c>
      <c r="K103" s="70">
        <f>Albuquerque!$E$23*10^3</f>
        <v>0</v>
      </c>
      <c r="L103" s="70">
        <f>Seattle!$E$23*10^3</f>
        <v>0</v>
      </c>
      <c r="M103" s="70">
        <f>Chicago!$E$23*10^3</f>
        <v>0</v>
      </c>
      <c r="N103" s="70">
        <f>Boulder!$E$23*10^3</f>
        <v>0</v>
      </c>
      <c r="O103" s="70">
        <f>Minneapolis!$E$23*10^3</f>
        <v>0</v>
      </c>
      <c r="P103" s="70">
        <f>Helena!$E$23*10^3</f>
        <v>0</v>
      </c>
      <c r="Q103" s="70">
        <f>Duluth!$E$23*10^3</f>
        <v>0</v>
      </c>
      <c r="R103" s="70">
        <f>Fairbanks!$E$23*10^3</f>
        <v>0</v>
      </c>
    </row>
    <row r="104" spans="1:18">
      <c r="A104" s="5"/>
      <c r="B104" s="10" t="s">
        <v>90</v>
      </c>
      <c r="C104" s="70">
        <f>Miami!$E$24*10^3</f>
        <v>0</v>
      </c>
      <c r="D104" s="70">
        <f>Houston!$E$24*10^3</f>
        <v>0</v>
      </c>
      <c r="E104" s="70">
        <f>Phoenix!$E$24*10^3</f>
        <v>0</v>
      </c>
      <c r="F104" s="70">
        <f>Atlanta!$E$24*10^3</f>
        <v>0</v>
      </c>
      <c r="G104" s="70">
        <f>LosAngeles!$E$24*10^3</f>
        <v>0</v>
      </c>
      <c r="H104" s="70">
        <f>LasVegas!$E$24*10^3</f>
        <v>0</v>
      </c>
      <c r="I104" s="70">
        <f>SanFrancisco!$E$24*10^3</f>
        <v>0</v>
      </c>
      <c r="J104" s="70">
        <f>Baltimore!$E$24*10^3</f>
        <v>0</v>
      </c>
      <c r="K104" s="70">
        <f>Albuquerque!$E$24*10^3</f>
        <v>0</v>
      </c>
      <c r="L104" s="70">
        <f>Seattle!$E$24*10^3</f>
        <v>0</v>
      </c>
      <c r="M104" s="70">
        <f>Chicago!$E$24*10^3</f>
        <v>0</v>
      </c>
      <c r="N104" s="70">
        <f>Boulder!$E$24*10^3</f>
        <v>0</v>
      </c>
      <c r="O104" s="70">
        <f>Minneapolis!$E$24*10^3</f>
        <v>0</v>
      </c>
      <c r="P104" s="70">
        <f>Helena!$E$24*10^3</f>
        <v>0</v>
      </c>
      <c r="Q104" s="70">
        <f>Duluth!$E$24*10^3</f>
        <v>0</v>
      </c>
      <c r="R104" s="70">
        <f>Fairbanks!$E$24*10^3</f>
        <v>0</v>
      </c>
    </row>
    <row r="105" spans="1:18">
      <c r="A105" s="5"/>
      <c r="B105" s="10" t="s">
        <v>91</v>
      </c>
      <c r="C105" s="70">
        <f>Miami!$E$25*10^3</f>
        <v>0</v>
      </c>
      <c r="D105" s="70">
        <f>Houston!$E$25*10^3</f>
        <v>0</v>
      </c>
      <c r="E105" s="70">
        <f>Phoenix!$E$25*10^3</f>
        <v>0</v>
      </c>
      <c r="F105" s="70">
        <f>Atlanta!$E$25*10^3</f>
        <v>0</v>
      </c>
      <c r="G105" s="70">
        <f>LosAngeles!$E$25*10^3</f>
        <v>0</v>
      </c>
      <c r="H105" s="70">
        <f>LasVegas!$E$25*10^3</f>
        <v>0</v>
      </c>
      <c r="I105" s="70">
        <f>SanFrancisco!$E$25*10^3</f>
        <v>0</v>
      </c>
      <c r="J105" s="70">
        <f>Baltimore!$E$25*10^3</f>
        <v>0</v>
      </c>
      <c r="K105" s="70">
        <f>Albuquerque!$E$25*10^3</f>
        <v>0</v>
      </c>
      <c r="L105" s="70">
        <f>Seattle!$E$25*10^3</f>
        <v>0</v>
      </c>
      <c r="M105" s="70">
        <f>Chicago!$E$25*10^3</f>
        <v>0</v>
      </c>
      <c r="N105" s="70">
        <f>Boulder!$E$25*10^3</f>
        <v>0</v>
      </c>
      <c r="O105" s="70">
        <f>Minneapolis!$E$25*10^3</f>
        <v>0</v>
      </c>
      <c r="P105" s="70">
        <f>Helena!$E$25*10^3</f>
        <v>0</v>
      </c>
      <c r="Q105" s="70">
        <f>Duluth!$E$25*10^3</f>
        <v>0</v>
      </c>
      <c r="R105" s="70">
        <f>Fairbanks!$E$25*10^3</f>
        <v>0</v>
      </c>
    </row>
    <row r="106" spans="1:18">
      <c r="A106" s="5"/>
      <c r="B106" s="10" t="s">
        <v>92</v>
      </c>
      <c r="C106" s="70">
        <f>Miami!$E$26*10^3</f>
        <v>0</v>
      </c>
      <c r="D106" s="70">
        <f>Houston!$E$26*10^3</f>
        <v>0</v>
      </c>
      <c r="E106" s="70">
        <f>Phoenix!$E$26*10^3</f>
        <v>0</v>
      </c>
      <c r="F106" s="70">
        <f>Atlanta!$E$26*10^3</f>
        <v>0</v>
      </c>
      <c r="G106" s="70">
        <f>LosAngeles!$E$26*10^3</f>
        <v>0</v>
      </c>
      <c r="H106" s="70">
        <f>LasVegas!$E$26*10^3</f>
        <v>0</v>
      </c>
      <c r="I106" s="70">
        <f>SanFrancisco!$E$26*10^3</f>
        <v>0</v>
      </c>
      <c r="J106" s="70">
        <f>Baltimore!$E$26*10^3</f>
        <v>0</v>
      </c>
      <c r="K106" s="70">
        <f>Albuquerque!$E$26*10^3</f>
        <v>0</v>
      </c>
      <c r="L106" s="70">
        <f>Seattle!$E$26*10^3</f>
        <v>0</v>
      </c>
      <c r="M106" s="70">
        <f>Chicago!$E$26*10^3</f>
        <v>0</v>
      </c>
      <c r="N106" s="70">
        <f>Boulder!$E$26*10^3</f>
        <v>0</v>
      </c>
      <c r="O106" s="70">
        <f>Minneapolis!$E$26*10^3</f>
        <v>0</v>
      </c>
      <c r="P106" s="70">
        <f>Helena!$E$26*10^3</f>
        <v>0</v>
      </c>
      <c r="Q106" s="70">
        <f>Duluth!$E$26*10^3</f>
        <v>0</v>
      </c>
      <c r="R106" s="70">
        <f>Fairbanks!$E$26*10^3</f>
        <v>0</v>
      </c>
    </row>
    <row r="107" spans="1:18">
      <c r="A107" s="5"/>
      <c r="B107" s="10" t="s">
        <v>93</v>
      </c>
      <c r="C107" s="70">
        <f>Miami!$E$28*10^3</f>
        <v>0</v>
      </c>
      <c r="D107" s="70">
        <f>Houston!$E$28*10^3</f>
        <v>0</v>
      </c>
      <c r="E107" s="70">
        <f>Phoenix!$E$28*10^3</f>
        <v>0</v>
      </c>
      <c r="F107" s="70">
        <f>Atlanta!$E$28*10^3</f>
        <v>0</v>
      </c>
      <c r="G107" s="70">
        <f>LosAngeles!$E$28*10^3</f>
        <v>0</v>
      </c>
      <c r="H107" s="70">
        <f>LasVegas!$E$28*10^3</f>
        <v>0</v>
      </c>
      <c r="I107" s="70">
        <f>SanFrancisco!$E$28*10^3</f>
        <v>0</v>
      </c>
      <c r="J107" s="70">
        <f>Baltimore!$E$28*10^3</f>
        <v>0</v>
      </c>
      <c r="K107" s="70">
        <f>Albuquerque!$E$28*10^3</f>
        <v>0</v>
      </c>
      <c r="L107" s="70">
        <f>Seattle!$E$28*10^3</f>
        <v>0</v>
      </c>
      <c r="M107" s="70">
        <f>Chicago!$E$28*10^3</f>
        <v>0</v>
      </c>
      <c r="N107" s="70">
        <f>Boulder!$E$28*10^3</f>
        <v>0</v>
      </c>
      <c r="O107" s="70">
        <f>Minneapolis!$E$28*10^3</f>
        <v>0</v>
      </c>
      <c r="P107" s="70">
        <f>Helena!$E$28*10^3</f>
        <v>0</v>
      </c>
      <c r="Q107" s="70">
        <f>Duluth!$E$28*10^3</f>
        <v>0</v>
      </c>
      <c r="R107" s="70">
        <f>Fairbanks!$E$28*10^3</f>
        <v>0</v>
      </c>
    </row>
    <row r="108" spans="1:18">
      <c r="A108" s="5"/>
      <c r="B108" s="8" t="s">
        <v>167</v>
      </c>
    </row>
    <row r="109" spans="1:18">
      <c r="A109" s="5"/>
      <c r="B109" s="10" t="s">
        <v>73</v>
      </c>
      <c r="C109" s="70">
        <f>Miami!$F$13*10^3</f>
        <v>0</v>
      </c>
      <c r="D109" s="70">
        <f>Houston!$F$13*10^3</f>
        <v>0</v>
      </c>
      <c r="E109" s="70">
        <f>Phoenix!$F$13*10^3</f>
        <v>0</v>
      </c>
      <c r="F109" s="70">
        <f>Atlanta!$F$13*10^3</f>
        <v>0</v>
      </c>
      <c r="G109" s="70">
        <f>LosAngeles!$F$13*10^3</f>
        <v>0</v>
      </c>
      <c r="H109" s="70">
        <f>LasVegas!$F$13*10^3</f>
        <v>0</v>
      </c>
      <c r="I109" s="70">
        <f>SanFrancisco!$F$13*10^3</f>
        <v>0</v>
      </c>
      <c r="J109" s="70">
        <f>Baltimore!$F$13*10^3</f>
        <v>0</v>
      </c>
      <c r="K109" s="70">
        <f>Albuquerque!$F$13*10^3</f>
        <v>0</v>
      </c>
      <c r="L109" s="70">
        <f>Seattle!$F$13*10^3</f>
        <v>0</v>
      </c>
      <c r="M109" s="70">
        <f>Chicago!$F$13*10^3</f>
        <v>0</v>
      </c>
      <c r="N109" s="70">
        <f>Boulder!$F$13*10^3</f>
        <v>0</v>
      </c>
      <c r="O109" s="70">
        <f>Minneapolis!$F$13*10^3</f>
        <v>0</v>
      </c>
      <c r="P109" s="70">
        <f>Helena!$F$13*10^3</f>
        <v>0</v>
      </c>
      <c r="Q109" s="70">
        <f>Duluth!$F$13*10^3</f>
        <v>0</v>
      </c>
      <c r="R109" s="70">
        <f>Fairbanks!$F$13*10^3</f>
        <v>0</v>
      </c>
    </row>
    <row r="110" spans="1:18">
      <c r="A110" s="5"/>
      <c r="B110" s="10" t="s">
        <v>74</v>
      </c>
      <c r="C110" s="70">
        <f>Miami!$F$14*10^3</f>
        <v>0</v>
      </c>
      <c r="D110" s="70">
        <f>Houston!$F$14*10^3</f>
        <v>0</v>
      </c>
      <c r="E110" s="70">
        <f>Phoenix!$F$14*10^3</f>
        <v>0</v>
      </c>
      <c r="F110" s="70">
        <f>Atlanta!$F$14*10^3</f>
        <v>0</v>
      </c>
      <c r="G110" s="70">
        <f>LosAngeles!$F$14*10^3</f>
        <v>0</v>
      </c>
      <c r="H110" s="70">
        <f>LasVegas!$F$14*10^3</f>
        <v>0</v>
      </c>
      <c r="I110" s="70">
        <f>SanFrancisco!$F$14*10^3</f>
        <v>0</v>
      </c>
      <c r="J110" s="70">
        <f>Baltimore!$F$14*10^3</f>
        <v>0</v>
      </c>
      <c r="K110" s="70">
        <f>Albuquerque!$F$14*10^3</f>
        <v>0</v>
      </c>
      <c r="L110" s="70">
        <f>Seattle!$F$14*10^3</f>
        <v>0</v>
      </c>
      <c r="M110" s="70">
        <f>Chicago!$F$14*10^3</f>
        <v>0</v>
      </c>
      <c r="N110" s="70">
        <f>Boulder!$F$14*10^3</f>
        <v>0</v>
      </c>
      <c r="O110" s="70">
        <f>Minneapolis!$F$14*10^3</f>
        <v>0</v>
      </c>
      <c r="P110" s="70">
        <f>Helena!$F$14*10^3</f>
        <v>0</v>
      </c>
      <c r="Q110" s="70">
        <f>Duluth!$F$14*10^3</f>
        <v>0</v>
      </c>
      <c r="R110" s="70">
        <f>Fairbanks!$F$14*10^3</f>
        <v>0</v>
      </c>
    </row>
    <row r="111" spans="1:18">
      <c r="A111" s="5"/>
      <c r="B111" s="10" t="s">
        <v>82</v>
      </c>
      <c r="C111" s="70">
        <f>Miami!$F$15*10^3</f>
        <v>0</v>
      </c>
      <c r="D111" s="70">
        <f>Houston!$F$15*10^3</f>
        <v>0</v>
      </c>
      <c r="E111" s="70">
        <f>Phoenix!$F$15*10^3</f>
        <v>0</v>
      </c>
      <c r="F111" s="70">
        <f>Atlanta!$F$15*10^3</f>
        <v>0</v>
      </c>
      <c r="G111" s="70">
        <f>LosAngeles!$F$15*10^3</f>
        <v>0</v>
      </c>
      <c r="H111" s="70">
        <f>LasVegas!$F$15*10^3</f>
        <v>0</v>
      </c>
      <c r="I111" s="70">
        <f>SanFrancisco!$F$15*10^3</f>
        <v>0</v>
      </c>
      <c r="J111" s="70">
        <f>Baltimore!$F$15*10^3</f>
        <v>0</v>
      </c>
      <c r="K111" s="70">
        <f>Albuquerque!$F$15*10^3</f>
        <v>0</v>
      </c>
      <c r="L111" s="70">
        <f>Seattle!$F$15*10^3</f>
        <v>0</v>
      </c>
      <c r="M111" s="70">
        <f>Chicago!$F$15*10^3</f>
        <v>0</v>
      </c>
      <c r="N111" s="70">
        <f>Boulder!$F$15*10^3</f>
        <v>0</v>
      </c>
      <c r="O111" s="70">
        <f>Minneapolis!$F$15*10^3</f>
        <v>0</v>
      </c>
      <c r="P111" s="70">
        <f>Helena!$F$15*10^3</f>
        <v>0</v>
      </c>
      <c r="Q111" s="70">
        <f>Duluth!$F$15*10^3</f>
        <v>0</v>
      </c>
      <c r="R111" s="70">
        <f>Fairbanks!$F$15*10^3</f>
        <v>0</v>
      </c>
    </row>
    <row r="112" spans="1:18">
      <c r="A112" s="5"/>
      <c r="B112" s="10" t="s">
        <v>83</v>
      </c>
      <c r="C112" s="70">
        <f>Miami!$F$16*10^3</f>
        <v>0</v>
      </c>
      <c r="D112" s="70">
        <f>Houston!$F$16*10^3</f>
        <v>0</v>
      </c>
      <c r="E112" s="70">
        <f>Phoenix!$F$16*10^3</f>
        <v>0</v>
      </c>
      <c r="F112" s="70">
        <f>Atlanta!$F$16*10^3</f>
        <v>0</v>
      </c>
      <c r="G112" s="70">
        <f>LosAngeles!$F$16*10^3</f>
        <v>0</v>
      </c>
      <c r="H112" s="70">
        <f>LasVegas!$F$16*10^3</f>
        <v>0</v>
      </c>
      <c r="I112" s="70">
        <f>SanFrancisco!$F$16*10^3</f>
        <v>0</v>
      </c>
      <c r="J112" s="70">
        <f>Baltimore!$F$16*10^3</f>
        <v>0</v>
      </c>
      <c r="K112" s="70">
        <f>Albuquerque!$F$16*10^3</f>
        <v>0</v>
      </c>
      <c r="L112" s="70">
        <f>Seattle!$F$16*10^3</f>
        <v>0</v>
      </c>
      <c r="M112" s="70">
        <f>Chicago!$F$16*10^3</f>
        <v>0</v>
      </c>
      <c r="N112" s="70">
        <f>Boulder!$F$16*10^3</f>
        <v>0</v>
      </c>
      <c r="O112" s="70">
        <f>Minneapolis!$F$16*10^3</f>
        <v>0</v>
      </c>
      <c r="P112" s="70">
        <f>Helena!$F$16*10^3</f>
        <v>0</v>
      </c>
      <c r="Q112" s="70">
        <f>Duluth!$F$16*10^3</f>
        <v>0</v>
      </c>
      <c r="R112" s="70">
        <f>Fairbanks!$F$16*10^3</f>
        <v>0</v>
      </c>
    </row>
    <row r="113" spans="1:18">
      <c r="A113" s="5"/>
      <c r="B113" s="10" t="s">
        <v>84</v>
      </c>
      <c r="C113" s="70">
        <f>Miami!$F$17*10^3</f>
        <v>0</v>
      </c>
      <c r="D113" s="70">
        <f>Houston!$F$17*10^3</f>
        <v>0</v>
      </c>
      <c r="E113" s="70">
        <f>Phoenix!$F$17*10^3</f>
        <v>0</v>
      </c>
      <c r="F113" s="70">
        <f>Atlanta!$F$17*10^3</f>
        <v>0</v>
      </c>
      <c r="G113" s="70">
        <f>LosAngeles!$F$17*10^3</f>
        <v>0</v>
      </c>
      <c r="H113" s="70">
        <f>LasVegas!$F$17*10^3</f>
        <v>0</v>
      </c>
      <c r="I113" s="70">
        <f>SanFrancisco!$F$17*10^3</f>
        <v>0</v>
      </c>
      <c r="J113" s="70">
        <f>Baltimore!$F$17*10^3</f>
        <v>0</v>
      </c>
      <c r="K113" s="70">
        <f>Albuquerque!$F$17*10^3</f>
        <v>0</v>
      </c>
      <c r="L113" s="70">
        <f>Seattle!$F$17*10^3</f>
        <v>0</v>
      </c>
      <c r="M113" s="70">
        <f>Chicago!$F$17*10^3</f>
        <v>0</v>
      </c>
      <c r="N113" s="70">
        <f>Boulder!$F$17*10^3</f>
        <v>0</v>
      </c>
      <c r="O113" s="70">
        <f>Minneapolis!$F$17*10^3</f>
        <v>0</v>
      </c>
      <c r="P113" s="70">
        <f>Helena!$F$17*10^3</f>
        <v>0</v>
      </c>
      <c r="Q113" s="70">
        <f>Duluth!$F$17*10^3</f>
        <v>0</v>
      </c>
      <c r="R113" s="70">
        <f>Fairbanks!$F$17*10^3</f>
        <v>0</v>
      </c>
    </row>
    <row r="114" spans="1:18">
      <c r="A114" s="5"/>
      <c r="B114" s="10" t="s">
        <v>85</v>
      </c>
      <c r="C114" s="70">
        <f>Miami!$F$18*10^3</f>
        <v>0</v>
      </c>
      <c r="D114" s="70">
        <f>Houston!$F$18*10^3</f>
        <v>0</v>
      </c>
      <c r="E114" s="70">
        <f>Phoenix!$F$18*10^3</f>
        <v>0</v>
      </c>
      <c r="F114" s="70">
        <f>Atlanta!$F$18*10^3</f>
        <v>0</v>
      </c>
      <c r="G114" s="70">
        <f>LosAngeles!$F$18*10^3</f>
        <v>0</v>
      </c>
      <c r="H114" s="70">
        <f>LasVegas!$F$18*10^3</f>
        <v>0</v>
      </c>
      <c r="I114" s="70">
        <f>SanFrancisco!$F$18*10^3</f>
        <v>0</v>
      </c>
      <c r="J114" s="70">
        <f>Baltimore!$F$18*10^3</f>
        <v>0</v>
      </c>
      <c r="K114" s="70">
        <f>Albuquerque!$F$18*10^3</f>
        <v>0</v>
      </c>
      <c r="L114" s="70">
        <f>Seattle!$F$18*10^3</f>
        <v>0</v>
      </c>
      <c r="M114" s="70">
        <f>Chicago!$F$18*10^3</f>
        <v>0</v>
      </c>
      <c r="N114" s="70">
        <f>Boulder!$F$18*10^3</f>
        <v>0</v>
      </c>
      <c r="O114" s="70">
        <f>Minneapolis!$F$18*10^3</f>
        <v>0</v>
      </c>
      <c r="P114" s="70">
        <f>Helena!$F$18*10^3</f>
        <v>0</v>
      </c>
      <c r="Q114" s="70">
        <f>Duluth!$F$18*10^3</f>
        <v>0</v>
      </c>
      <c r="R114" s="70">
        <f>Fairbanks!$F$18*10^3</f>
        <v>0</v>
      </c>
    </row>
    <row r="115" spans="1:18">
      <c r="A115" s="5"/>
      <c r="B115" s="10" t="s">
        <v>86</v>
      </c>
      <c r="C115" s="70">
        <f>Miami!$F$19*10^3</f>
        <v>0</v>
      </c>
      <c r="D115" s="70">
        <f>Houston!$F$19*10^3</f>
        <v>0</v>
      </c>
      <c r="E115" s="70">
        <f>Phoenix!$F$19*10^3</f>
        <v>0</v>
      </c>
      <c r="F115" s="70">
        <f>Atlanta!$F$19*10^3</f>
        <v>0</v>
      </c>
      <c r="G115" s="70">
        <f>LosAngeles!$F$19*10^3</f>
        <v>0</v>
      </c>
      <c r="H115" s="70">
        <f>LasVegas!$F$19*10^3</f>
        <v>0</v>
      </c>
      <c r="I115" s="70">
        <f>SanFrancisco!$F$19*10^3</f>
        <v>0</v>
      </c>
      <c r="J115" s="70">
        <f>Baltimore!$F$19*10^3</f>
        <v>0</v>
      </c>
      <c r="K115" s="70">
        <f>Albuquerque!$F$19*10^3</f>
        <v>0</v>
      </c>
      <c r="L115" s="70">
        <f>Seattle!$F$19*10^3</f>
        <v>0</v>
      </c>
      <c r="M115" s="70">
        <f>Chicago!$F$19*10^3</f>
        <v>0</v>
      </c>
      <c r="N115" s="70">
        <f>Boulder!$F$19*10^3</f>
        <v>0</v>
      </c>
      <c r="O115" s="70">
        <f>Minneapolis!$F$19*10^3</f>
        <v>0</v>
      </c>
      <c r="P115" s="70">
        <f>Helena!$F$19*10^3</f>
        <v>0</v>
      </c>
      <c r="Q115" s="70">
        <f>Duluth!$F$19*10^3</f>
        <v>0</v>
      </c>
      <c r="R115" s="70">
        <f>Fairbanks!$F$19*10^3</f>
        <v>0</v>
      </c>
    </row>
    <row r="116" spans="1:18">
      <c r="A116" s="5"/>
      <c r="B116" s="10" t="s">
        <v>87</v>
      </c>
      <c r="C116" s="70">
        <f>Miami!$F$20*10^3</f>
        <v>0</v>
      </c>
      <c r="D116" s="70">
        <f>Houston!$F$20*10^3</f>
        <v>0</v>
      </c>
      <c r="E116" s="70">
        <f>Phoenix!$F$20*10^3</f>
        <v>0</v>
      </c>
      <c r="F116" s="70">
        <f>Atlanta!$F$20*10^3</f>
        <v>0</v>
      </c>
      <c r="G116" s="70">
        <f>LosAngeles!$F$20*10^3</f>
        <v>0</v>
      </c>
      <c r="H116" s="70">
        <f>LasVegas!$F$20*10^3</f>
        <v>0</v>
      </c>
      <c r="I116" s="70">
        <f>SanFrancisco!$F$20*10^3</f>
        <v>0</v>
      </c>
      <c r="J116" s="70">
        <f>Baltimore!$F$20*10^3</f>
        <v>0</v>
      </c>
      <c r="K116" s="70">
        <f>Albuquerque!$F$20*10^3</f>
        <v>0</v>
      </c>
      <c r="L116" s="70">
        <f>Seattle!$F$20*10^3</f>
        <v>0</v>
      </c>
      <c r="M116" s="70">
        <f>Chicago!$F$20*10^3</f>
        <v>0</v>
      </c>
      <c r="N116" s="70">
        <f>Boulder!$F$20*10^3</f>
        <v>0</v>
      </c>
      <c r="O116" s="70">
        <f>Minneapolis!$F$20*10^3</f>
        <v>0</v>
      </c>
      <c r="P116" s="70">
        <f>Helena!$F$20*10^3</f>
        <v>0</v>
      </c>
      <c r="Q116" s="70">
        <f>Duluth!$F$20*10^3</f>
        <v>0</v>
      </c>
      <c r="R116" s="70">
        <f>Fairbanks!$F$20*10^3</f>
        <v>0</v>
      </c>
    </row>
    <row r="117" spans="1:18">
      <c r="A117" s="5"/>
      <c r="B117" s="10" t="s">
        <v>88</v>
      </c>
      <c r="C117" s="70">
        <f>Miami!$F$21*10^3</f>
        <v>0</v>
      </c>
      <c r="D117" s="70">
        <f>Houston!$F$21*10^3</f>
        <v>0</v>
      </c>
      <c r="E117" s="70">
        <f>Phoenix!$F$21*10^3</f>
        <v>0</v>
      </c>
      <c r="F117" s="70">
        <f>Atlanta!$F$21*10^3</f>
        <v>0</v>
      </c>
      <c r="G117" s="70">
        <f>LosAngeles!$F$21*10^3</f>
        <v>0</v>
      </c>
      <c r="H117" s="70">
        <f>LasVegas!$F$21*10^3</f>
        <v>0</v>
      </c>
      <c r="I117" s="70">
        <f>SanFrancisco!$F$21*10^3</f>
        <v>0</v>
      </c>
      <c r="J117" s="70">
        <f>Baltimore!$F$21*10^3</f>
        <v>0</v>
      </c>
      <c r="K117" s="70">
        <f>Albuquerque!$F$21*10^3</f>
        <v>0</v>
      </c>
      <c r="L117" s="70">
        <f>Seattle!$F$21*10^3</f>
        <v>0</v>
      </c>
      <c r="M117" s="70">
        <f>Chicago!$F$21*10^3</f>
        <v>0</v>
      </c>
      <c r="N117" s="70">
        <f>Boulder!$F$21*10^3</f>
        <v>0</v>
      </c>
      <c r="O117" s="70">
        <f>Minneapolis!$F$21*10^3</f>
        <v>0</v>
      </c>
      <c r="P117" s="70">
        <f>Helena!$F$21*10^3</f>
        <v>0</v>
      </c>
      <c r="Q117" s="70">
        <f>Duluth!$F$21*10^3</f>
        <v>0</v>
      </c>
      <c r="R117" s="70">
        <f>Fairbanks!$F$21*10^3</f>
        <v>0</v>
      </c>
    </row>
    <row r="118" spans="1:18">
      <c r="A118" s="5"/>
      <c r="B118" s="10" t="s">
        <v>89</v>
      </c>
      <c r="C118" s="70">
        <f>Miami!$F$22*10^3</f>
        <v>0</v>
      </c>
      <c r="D118" s="70">
        <f>Houston!$F$22*10^3</f>
        <v>0</v>
      </c>
      <c r="E118" s="70">
        <f>Phoenix!$F$22*10^3</f>
        <v>0</v>
      </c>
      <c r="F118" s="70">
        <f>Atlanta!$F$22*10^3</f>
        <v>0</v>
      </c>
      <c r="G118" s="70">
        <f>LosAngeles!$F$22*10^3</f>
        <v>0</v>
      </c>
      <c r="H118" s="70">
        <f>LasVegas!$F$22*10^3</f>
        <v>0</v>
      </c>
      <c r="I118" s="70">
        <f>SanFrancisco!$F$22*10^3</f>
        <v>0</v>
      </c>
      <c r="J118" s="70">
        <f>Baltimore!$F$22*10^3</f>
        <v>0</v>
      </c>
      <c r="K118" s="70">
        <f>Albuquerque!$F$22*10^3</f>
        <v>0</v>
      </c>
      <c r="L118" s="70">
        <f>Seattle!$F$22*10^3</f>
        <v>0</v>
      </c>
      <c r="M118" s="70">
        <f>Chicago!$F$22*10^3</f>
        <v>0</v>
      </c>
      <c r="N118" s="70">
        <f>Boulder!$F$22*10^3</f>
        <v>0</v>
      </c>
      <c r="O118" s="70">
        <f>Minneapolis!$F$22*10^3</f>
        <v>0</v>
      </c>
      <c r="P118" s="70">
        <f>Helena!$F$22*10^3</f>
        <v>0</v>
      </c>
      <c r="Q118" s="70">
        <f>Duluth!$F$22*10^3</f>
        <v>0</v>
      </c>
      <c r="R118" s="70">
        <f>Fairbanks!$F$22*10^3</f>
        <v>0</v>
      </c>
    </row>
    <row r="119" spans="1:18">
      <c r="A119" s="5"/>
      <c r="B119" s="10" t="s">
        <v>68</v>
      </c>
      <c r="C119" s="70">
        <f>Miami!$F$23*10^3</f>
        <v>0</v>
      </c>
      <c r="D119" s="70">
        <f>Houston!$F$23*10^3</f>
        <v>0</v>
      </c>
      <c r="E119" s="70">
        <f>Phoenix!$F$23*10^3</f>
        <v>0</v>
      </c>
      <c r="F119" s="70">
        <f>Atlanta!$F$23*10^3</f>
        <v>0</v>
      </c>
      <c r="G119" s="70">
        <f>LosAngeles!$F$23*10^3</f>
        <v>0</v>
      </c>
      <c r="H119" s="70">
        <f>LasVegas!$F$23*10^3</f>
        <v>0</v>
      </c>
      <c r="I119" s="70">
        <f>SanFrancisco!$F$23*10^3</f>
        <v>0</v>
      </c>
      <c r="J119" s="70">
        <f>Baltimore!$F$23*10^3</f>
        <v>0</v>
      </c>
      <c r="K119" s="70">
        <f>Albuquerque!$F$23*10^3</f>
        <v>0</v>
      </c>
      <c r="L119" s="70">
        <f>Seattle!$F$23*10^3</f>
        <v>0</v>
      </c>
      <c r="M119" s="70">
        <f>Chicago!$F$23*10^3</f>
        <v>0</v>
      </c>
      <c r="N119" s="70">
        <f>Boulder!$F$23*10^3</f>
        <v>0</v>
      </c>
      <c r="O119" s="70">
        <f>Minneapolis!$F$23*10^3</f>
        <v>0</v>
      </c>
      <c r="P119" s="70">
        <f>Helena!$F$23*10^3</f>
        <v>0</v>
      </c>
      <c r="Q119" s="70">
        <f>Duluth!$F$23*10^3</f>
        <v>0</v>
      </c>
      <c r="R119" s="70">
        <f>Fairbanks!$F$23*10^3</f>
        <v>0</v>
      </c>
    </row>
    <row r="120" spans="1:18">
      <c r="A120" s="5"/>
      <c r="B120" s="10" t="s">
        <v>90</v>
      </c>
      <c r="C120" s="70">
        <f>Miami!$F$24*10^3</f>
        <v>0</v>
      </c>
      <c r="D120" s="70">
        <f>Houston!$F$24*10^3</f>
        <v>0</v>
      </c>
      <c r="E120" s="70">
        <f>Phoenix!$F$24*10^3</f>
        <v>0</v>
      </c>
      <c r="F120" s="70">
        <f>Atlanta!$F$24*10^3</f>
        <v>0</v>
      </c>
      <c r="G120" s="70">
        <f>LosAngeles!$F$24*10^3</f>
        <v>0</v>
      </c>
      <c r="H120" s="70">
        <f>LasVegas!$F$24*10^3</f>
        <v>0</v>
      </c>
      <c r="I120" s="70">
        <f>SanFrancisco!$F$24*10^3</f>
        <v>0</v>
      </c>
      <c r="J120" s="70">
        <f>Baltimore!$F$24*10^3</f>
        <v>0</v>
      </c>
      <c r="K120" s="70">
        <f>Albuquerque!$F$24*10^3</f>
        <v>0</v>
      </c>
      <c r="L120" s="70">
        <f>Seattle!$F$24*10^3</f>
        <v>0</v>
      </c>
      <c r="M120" s="70">
        <f>Chicago!$F$24*10^3</f>
        <v>0</v>
      </c>
      <c r="N120" s="70">
        <f>Boulder!$F$24*10^3</f>
        <v>0</v>
      </c>
      <c r="O120" s="70">
        <f>Minneapolis!$F$24*10^3</f>
        <v>0</v>
      </c>
      <c r="P120" s="70">
        <f>Helena!$F$24*10^3</f>
        <v>0</v>
      </c>
      <c r="Q120" s="70">
        <f>Duluth!$F$24*10^3</f>
        <v>0</v>
      </c>
      <c r="R120" s="70">
        <f>Fairbanks!$F$24*10^3</f>
        <v>0</v>
      </c>
    </row>
    <row r="121" spans="1:18">
      <c r="A121" s="5"/>
      <c r="B121" s="10" t="s">
        <v>91</v>
      </c>
      <c r="C121" s="70">
        <f>Miami!$F$25*10^3</f>
        <v>0</v>
      </c>
      <c r="D121" s="70">
        <f>Houston!$F$25*10^3</f>
        <v>0</v>
      </c>
      <c r="E121" s="70">
        <f>Phoenix!$F$25*10^3</f>
        <v>0</v>
      </c>
      <c r="F121" s="70">
        <f>Atlanta!$F$25*10^3</f>
        <v>0</v>
      </c>
      <c r="G121" s="70">
        <f>LosAngeles!$F$25*10^3</f>
        <v>0</v>
      </c>
      <c r="H121" s="70">
        <f>LasVegas!$F$25*10^3</f>
        <v>0</v>
      </c>
      <c r="I121" s="70">
        <f>SanFrancisco!$F$25*10^3</f>
        <v>0</v>
      </c>
      <c r="J121" s="70">
        <f>Baltimore!$F$25*10^3</f>
        <v>0</v>
      </c>
      <c r="K121" s="70">
        <f>Albuquerque!$F$25*10^3</f>
        <v>0</v>
      </c>
      <c r="L121" s="70">
        <f>Seattle!$F$25*10^3</f>
        <v>0</v>
      </c>
      <c r="M121" s="70">
        <f>Chicago!$F$25*10^3</f>
        <v>0</v>
      </c>
      <c r="N121" s="70">
        <f>Boulder!$F$25*10^3</f>
        <v>0</v>
      </c>
      <c r="O121" s="70">
        <f>Minneapolis!$F$25*10^3</f>
        <v>0</v>
      </c>
      <c r="P121" s="70">
        <f>Helena!$F$25*10^3</f>
        <v>0</v>
      </c>
      <c r="Q121" s="70">
        <f>Duluth!$F$25*10^3</f>
        <v>0</v>
      </c>
      <c r="R121" s="70">
        <f>Fairbanks!$F$25*10^3</f>
        <v>0</v>
      </c>
    </row>
    <row r="122" spans="1:18">
      <c r="A122" s="5"/>
      <c r="B122" s="10" t="s">
        <v>92</v>
      </c>
      <c r="C122" s="70">
        <f>Miami!$F$26*10^3</f>
        <v>0</v>
      </c>
      <c r="D122" s="70">
        <f>Houston!$F$26*10^3</f>
        <v>0</v>
      </c>
      <c r="E122" s="70">
        <f>Phoenix!$F$26*10^3</f>
        <v>0</v>
      </c>
      <c r="F122" s="70">
        <f>Atlanta!$F$26*10^3</f>
        <v>0</v>
      </c>
      <c r="G122" s="70">
        <f>LosAngeles!$F$26*10^3</f>
        <v>0</v>
      </c>
      <c r="H122" s="70">
        <f>LasVegas!$F$26*10^3</f>
        <v>0</v>
      </c>
      <c r="I122" s="70">
        <f>SanFrancisco!$F$26*10^3</f>
        <v>0</v>
      </c>
      <c r="J122" s="70">
        <f>Baltimore!$F$26*10^3</f>
        <v>0</v>
      </c>
      <c r="K122" s="70">
        <f>Albuquerque!$F$26*10^3</f>
        <v>0</v>
      </c>
      <c r="L122" s="70">
        <f>Seattle!$F$26*10^3</f>
        <v>0</v>
      </c>
      <c r="M122" s="70">
        <f>Chicago!$F$26*10^3</f>
        <v>0</v>
      </c>
      <c r="N122" s="70">
        <f>Boulder!$F$26*10^3</f>
        <v>0</v>
      </c>
      <c r="O122" s="70">
        <f>Minneapolis!$F$26*10^3</f>
        <v>0</v>
      </c>
      <c r="P122" s="70">
        <f>Helena!$F$26*10^3</f>
        <v>0</v>
      </c>
      <c r="Q122" s="70">
        <f>Duluth!$F$26*10^3</f>
        <v>0</v>
      </c>
      <c r="R122" s="70">
        <f>Fairbanks!$F$26*10^3</f>
        <v>0</v>
      </c>
    </row>
    <row r="123" spans="1:18">
      <c r="A123" s="5"/>
      <c r="B123" s="10" t="s">
        <v>93</v>
      </c>
      <c r="C123" s="70">
        <f>Miami!$F$28*10^3</f>
        <v>0</v>
      </c>
      <c r="D123" s="70">
        <f>Houston!$F$28*10^3</f>
        <v>0</v>
      </c>
      <c r="E123" s="70">
        <f>Phoenix!$F$28*10^3</f>
        <v>0</v>
      </c>
      <c r="F123" s="70">
        <f>Atlanta!$F$28*10^3</f>
        <v>0</v>
      </c>
      <c r="G123" s="70">
        <f>LosAngeles!$F$28*10^3</f>
        <v>0</v>
      </c>
      <c r="H123" s="70">
        <f>LasVegas!$F$28*10^3</f>
        <v>0</v>
      </c>
      <c r="I123" s="70">
        <f>SanFrancisco!$F$28*10^3</f>
        <v>0</v>
      </c>
      <c r="J123" s="70">
        <f>Baltimore!$F$28*10^3</f>
        <v>0</v>
      </c>
      <c r="K123" s="70">
        <f>Albuquerque!$F$28*10^3</f>
        <v>0</v>
      </c>
      <c r="L123" s="70">
        <f>Seattle!$F$28*10^3</f>
        <v>0</v>
      </c>
      <c r="M123" s="70">
        <f>Chicago!$F$28*10^3</f>
        <v>0</v>
      </c>
      <c r="N123" s="70">
        <f>Boulder!$F$28*10^3</f>
        <v>0</v>
      </c>
      <c r="O123" s="70">
        <f>Minneapolis!$F$28*10^3</f>
        <v>0</v>
      </c>
      <c r="P123" s="70">
        <f>Helena!$F$28*10^3</f>
        <v>0</v>
      </c>
      <c r="Q123" s="70">
        <f>Duluth!$F$28*10^3</f>
        <v>0</v>
      </c>
      <c r="R123" s="70">
        <f>Fairbanks!$F$28*10^3</f>
        <v>0</v>
      </c>
    </row>
    <row r="124" spans="1:18">
      <c r="A124" s="5"/>
      <c r="B124" s="8" t="s">
        <v>168</v>
      </c>
      <c r="C124" s="15">
        <f>Miami!$B$2*10^3</f>
        <v>738800</v>
      </c>
      <c r="D124" s="15">
        <f>Houston!$B$2*10^3</f>
        <v>1005080</v>
      </c>
      <c r="E124" s="15">
        <f>Phoenix!$B$2*10^3</f>
        <v>1039690</v>
      </c>
      <c r="F124" s="15">
        <f>Atlanta!$B$2*10^3</f>
        <v>1285220</v>
      </c>
      <c r="G124" s="15">
        <f>LosAngeles!$B$2*10^3</f>
        <v>657180</v>
      </c>
      <c r="H124" s="15">
        <f>LasVegas!$B$2*10^3</f>
        <v>1139110</v>
      </c>
      <c r="I124" s="15">
        <f>SanFrancisco!$B$2*10^3</f>
        <v>915020</v>
      </c>
      <c r="J124" s="15">
        <f>Baltimore!$B$2*10^3</f>
        <v>1752300</v>
      </c>
      <c r="K124" s="15">
        <f>Albuquerque!$B$2*10^3</f>
        <v>1461640</v>
      </c>
      <c r="L124" s="15">
        <f>Seattle!$B$2*10^3</f>
        <v>1407410</v>
      </c>
      <c r="M124" s="15">
        <f>Chicago!$B$2*10^3</f>
        <v>2303290</v>
      </c>
      <c r="N124" s="15">
        <f>Boulder!$B$2*10^3</f>
        <v>1955100</v>
      </c>
      <c r="O124" s="15">
        <f>Minneapolis!$B$2*10^3</f>
        <v>3186850</v>
      </c>
      <c r="P124" s="15">
        <f>Helena!$B$2*10^3</f>
        <v>2602690</v>
      </c>
      <c r="Q124" s="15">
        <f>Duluth!$B$2*10^3</f>
        <v>3920320</v>
      </c>
      <c r="R124" s="15">
        <f>Fairbanks!$B$2*10^3</f>
        <v>7403030</v>
      </c>
    </row>
    <row r="125" spans="1:18">
      <c r="A125" s="8" t="s">
        <v>94</v>
      </c>
      <c r="B125" s="9"/>
    </row>
    <row r="126" spans="1:18">
      <c r="A126" s="5"/>
      <c r="B126" s="8" t="s">
        <v>202</v>
      </c>
    </row>
    <row r="127" spans="1:18">
      <c r="A127" s="5"/>
      <c r="B127" s="10" t="s">
        <v>169</v>
      </c>
      <c r="C127" s="12">
        <f>(Miami!$B$13*10^3)/Miami!$B$8</f>
        <v>0</v>
      </c>
      <c r="D127" s="12">
        <f>(Houston!$B$13*10^3)/Houston!$B$8</f>
        <v>0</v>
      </c>
      <c r="E127" s="12">
        <f>(Phoenix!$B$13*10^3)/Phoenix!$B$8</f>
        <v>0</v>
      </c>
      <c r="F127" s="12">
        <f>(Atlanta!$B$13*10^3)/Atlanta!$B$8</f>
        <v>0</v>
      </c>
      <c r="G127" s="12">
        <f>(LosAngeles!$B$13*10^3)/LosAngeles!$B$8</f>
        <v>0</v>
      </c>
      <c r="H127" s="12">
        <f>(LasVegas!$B$13*10^3)/LasVegas!$B$8</f>
        <v>0</v>
      </c>
      <c r="I127" s="12">
        <f>(SanFrancisco!$B$13*10^3)/SanFrancisco!$B$8</f>
        <v>0</v>
      </c>
      <c r="J127" s="12">
        <f>(Baltimore!$B$13*10^3)/Baltimore!$B$8</f>
        <v>0</v>
      </c>
      <c r="K127" s="12">
        <f>(Albuquerque!$B$13*10^3)/Albuquerque!$B$8</f>
        <v>0</v>
      </c>
      <c r="L127" s="12">
        <f>(Seattle!$B$13*10^3)/Seattle!$B$8</f>
        <v>0</v>
      </c>
      <c r="M127" s="12">
        <f>(Chicago!$B$13*10^3)/Chicago!$B$8</f>
        <v>0</v>
      </c>
      <c r="N127" s="12">
        <f>(Boulder!$B$13*10^3)/Boulder!$B$8</f>
        <v>0</v>
      </c>
      <c r="O127" s="12">
        <f>(Minneapolis!$B$13*10^3)/Minneapolis!$B$8</f>
        <v>0</v>
      </c>
      <c r="P127" s="12">
        <f>(Helena!$B$13*10^3)/Helena!$B$8</f>
        <v>0</v>
      </c>
      <c r="Q127" s="12">
        <f>(Duluth!$B$13*10^3)/Duluth!$B$8</f>
        <v>0</v>
      </c>
      <c r="R127" s="12">
        <f>(Fairbanks!$B$13*10^3)/Fairbanks!$B$8</f>
        <v>0</v>
      </c>
    </row>
    <row r="128" spans="1:18">
      <c r="A128" s="5"/>
      <c r="B128" s="10" t="s">
        <v>170</v>
      </c>
      <c r="C128" s="12">
        <f>(Miami!$B$14*10^3)/Miami!$B$8</f>
        <v>27.060285866150444</v>
      </c>
      <c r="D128" s="12">
        <f>(Houston!$B$14*10^3)/Houston!$B$8</f>
        <v>21.875316692622533</v>
      </c>
      <c r="E128" s="12">
        <f>(Phoenix!$B$14*10^3)/Phoenix!$B$8</f>
        <v>37.742521917714726</v>
      </c>
      <c r="F128" s="12">
        <f>(Atlanta!$B$14*10^3)/Atlanta!$B$8</f>
        <v>10.403029494553405</v>
      </c>
      <c r="G128" s="12">
        <f>(LosAngeles!$B$14*10^3)/LosAngeles!$B$8</f>
        <v>1.0733940969529256</v>
      </c>
      <c r="H128" s="12">
        <f>(LasVegas!$B$14*10^3)/LasVegas!$B$8</f>
        <v>23.482305542974025</v>
      </c>
      <c r="I128" s="12">
        <f>(SanFrancisco!$B$14*10^3)/SanFrancisco!$B$8</f>
        <v>0.3143659012270611</v>
      </c>
      <c r="J128" s="12">
        <f>(Baltimore!$B$14*10^3)/Baltimore!$B$8</f>
        <v>8.0349442517574499</v>
      </c>
      <c r="K128" s="12">
        <f>(Albuquerque!$B$14*10^3)/Albuquerque!$B$8</f>
        <v>6.3803868768781813</v>
      </c>
      <c r="L128" s="12">
        <f>(Seattle!$B$14*10^3)/Seattle!$B$8</f>
        <v>0.36400262247343917</v>
      </c>
      <c r="M128" s="12">
        <f>(Chicago!$B$14*10^3)/Chicago!$B$8</f>
        <v>4.9036944197984331</v>
      </c>
      <c r="N128" s="12">
        <f>(Boulder!$B$14*10^3)/Boulder!$B$8</f>
        <v>3.4435475364674786</v>
      </c>
      <c r="O128" s="12">
        <f>(Minneapolis!$B$14*10^3)/Minneapolis!$B$8</f>
        <v>3.4456157331860777</v>
      </c>
      <c r="P128" s="12">
        <f>(Helena!$B$14*10^3)/Helena!$B$8</f>
        <v>1.3401914736522078</v>
      </c>
      <c r="Q128" s="12">
        <f>(Duluth!$B$14*10^3)/Duluth!$B$8</f>
        <v>0.78384655634905365</v>
      </c>
      <c r="R128" s="12">
        <f>(Fairbanks!$B$14*10^3)/Fairbanks!$B$8</f>
        <v>5.9977704839373501E-2</v>
      </c>
    </row>
    <row r="129" spans="1:18">
      <c r="A129" s="5"/>
      <c r="B129" s="10" t="s">
        <v>171</v>
      </c>
      <c r="C129" s="12">
        <f>(Miami!$B$15*10^3)/Miami!$B$8</f>
        <v>65.938247782376067</v>
      </c>
      <c r="D129" s="12">
        <f>(Houston!$B$15*10^3)/Houston!$B$8</f>
        <v>65.938247782376067</v>
      </c>
      <c r="E129" s="12">
        <f>(Phoenix!$B$15*10^3)/Phoenix!$B$8</f>
        <v>65.938247782376067</v>
      </c>
      <c r="F129" s="12">
        <f>(Atlanta!$B$15*10^3)/Atlanta!$B$8</f>
        <v>65.938247782376067</v>
      </c>
      <c r="G129" s="12">
        <f>(LosAngeles!$B$15*10^3)/LosAngeles!$B$8</f>
        <v>65.938247782376067</v>
      </c>
      <c r="H129" s="12">
        <f>(LasVegas!$B$15*10^3)/LasVegas!$B$8</f>
        <v>65.938247782376067</v>
      </c>
      <c r="I129" s="12">
        <f>(SanFrancisco!$B$15*10^3)/SanFrancisco!$B$8</f>
        <v>65.938247782376067</v>
      </c>
      <c r="J129" s="12">
        <f>(Baltimore!$B$15*10^3)/Baltimore!$B$8</f>
        <v>65.938247782376067</v>
      </c>
      <c r="K129" s="12">
        <f>(Albuquerque!$B$15*10^3)/Albuquerque!$B$8</f>
        <v>65.938247782376067</v>
      </c>
      <c r="L129" s="12">
        <f>(Seattle!$B$15*10^3)/Seattle!$B$8</f>
        <v>65.938247782376067</v>
      </c>
      <c r="M129" s="12">
        <f>(Chicago!$B$15*10^3)/Chicago!$B$8</f>
        <v>65.938247782376067</v>
      </c>
      <c r="N129" s="12">
        <f>(Boulder!$B$15*10^3)/Boulder!$B$8</f>
        <v>65.938247782376067</v>
      </c>
      <c r="O129" s="12">
        <f>(Minneapolis!$B$15*10^3)/Minneapolis!$B$8</f>
        <v>65.938247782376067</v>
      </c>
      <c r="P129" s="12">
        <f>(Helena!$B$15*10^3)/Helena!$B$8</f>
        <v>65.938247782376067</v>
      </c>
      <c r="Q129" s="12">
        <f>(Duluth!$B$15*10^3)/Duluth!$B$8</f>
        <v>65.938247782376067</v>
      </c>
      <c r="R129" s="12">
        <f>(Fairbanks!$B$15*10^3)/Fairbanks!$B$8</f>
        <v>65.938247782376067</v>
      </c>
    </row>
    <row r="130" spans="1:18">
      <c r="A130" s="5"/>
      <c r="B130" s="10" t="s">
        <v>172</v>
      </c>
      <c r="C130" s="12">
        <f>(Miami!$B$16*10^3)/Miami!$B$8</f>
        <v>23.916626853879833</v>
      </c>
      <c r="D130" s="12">
        <f>(Houston!$B$16*10^3)/Houston!$B$8</f>
        <v>23.908354067005437</v>
      </c>
      <c r="E130" s="12">
        <f>(Phoenix!$B$16*10^3)/Phoenix!$B$8</f>
        <v>23.90214947684964</v>
      </c>
      <c r="F130" s="12">
        <f>(Atlanta!$B$16*10^3)/Atlanta!$B$8</f>
        <v>23.90008128013104</v>
      </c>
      <c r="G130" s="12">
        <f>(LosAngeles!$B$16*10^3)/LosAngeles!$B$8</f>
        <v>23.881467509663647</v>
      </c>
      <c r="H130" s="12">
        <f>(LasVegas!$B$16*10^3)/LasVegas!$B$8</f>
        <v>23.875262919507851</v>
      </c>
      <c r="I130" s="12">
        <f>(SanFrancisco!$B$16*10^3)/SanFrancisco!$B$8</f>
        <v>23.887672099819447</v>
      </c>
      <c r="J130" s="12">
        <f>(Baltimore!$B$16*10^3)/Baltimore!$B$8</f>
        <v>23.873194722789254</v>
      </c>
      <c r="K130" s="12">
        <f>(Albuquerque!$B$16*10^3)/Albuquerque!$B$8</f>
        <v>23.883535706382247</v>
      </c>
      <c r="L130" s="12">
        <f>(Seattle!$B$16*10^3)/Seattle!$B$8</f>
        <v>23.835967181854468</v>
      </c>
      <c r="M130" s="12">
        <f>(Chicago!$B$16*10^3)/Chicago!$B$8</f>
        <v>23.877331116226451</v>
      </c>
      <c r="N130" s="12">
        <f>(Boulder!$B$16*10^3)/Boulder!$B$8</f>
        <v>23.864921935914857</v>
      </c>
      <c r="O130" s="12">
        <f>(Minneapolis!$B$16*10^3)/Minneapolis!$B$8</f>
        <v>23.862853739196257</v>
      </c>
      <c r="P130" s="12">
        <f>(Helena!$B$16*10^3)/Helena!$B$8</f>
        <v>23.856649149040461</v>
      </c>
      <c r="Q130" s="12">
        <f>(Duluth!$B$16*10^3)/Duluth!$B$8</f>
        <v>23.842171772010268</v>
      </c>
      <c r="R130" s="12">
        <f>(Fairbanks!$B$16*10^3)/Fairbanks!$B$8</f>
        <v>23.697398001708329</v>
      </c>
    </row>
    <row r="131" spans="1:18">
      <c r="A131" s="5"/>
      <c r="B131" s="10" t="s">
        <v>173</v>
      </c>
      <c r="C131" s="12">
        <f>(Miami!$B$17*10^3)/Miami!$B$8</f>
        <v>21.59611013561166</v>
      </c>
      <c r="D131" s="12">
        <f>(Houston!$B$17*10^3)/Houston!$B$8</f>
        <v>21.59611013561166</v>
      </c>
      <c r="E131" s="12">
        <f>(Phoenix!$B$17*10^3)/Phoenix!$B$8</f>
        <v>21.59611013561166</v>
      </c>
      <c r="F131" s="12">
        <f>(Atlanta!$B$17*10^3)/Atlanta!$B$8</f>
        <v>21.59611013561166</v>
      </c>
      <c r="G131" s="12">
        <f>(LosAngeles!$B$17*10^3)/LosAngeles!$B$8</f>
        <v>21.59611013561166</v>
      </c>
      <c r="H131" s="12">
        <f>(LasVegas!$B$17*10^3)/LasVegas!$B$8</f>
        <v>21.59611013561166</v>
      </c>
      <c r="I131" s="12">
        <f>(SanFrancisco!$B$17*10^3)/SanFrancisco!$B$8</f>
        <v>21.59611013561166</v>
      </c>
      <c r="J131" s="12">
        <f>(Baltimore!$B$17*10^3)/Baltimore!$B$8</f>
        <v>21.59611013561166</v>
      </c>
      <c r="K131" s="12">
        <f>(Albuquerque!$B$17*10^3)/Albuquerque!$B$8</f>
        <v>21.59611013561166</v>
      </c>
      <c r="L131" s="12">
        <f>(Seattle!$B$17*10^3)/Seattle!$B$8</f>
        <v>21.59611013561166</v>
      </c>
      <c r="M131" s="12">
        <f>(Chicago!$B$17*10^3)/Chicago!$B$8</f>
        <v>21.59611013561166</v>
      </c>
      <c r="N131" s="12">
        <f>(Boulder!$B$17*10^3)/Boulder!$B$8</f>
        <v>21.59611013561166</v>
      </c>
      <c r="O131" s="12">
        <f>(Minneapolis!$B$17*10^3)/Minneapolis!$B$8</f>
        <v>21.59611013561166</v>
      </c>
      <c r="P131" s="12">
        <f>(Helena!$B$17*10^3)/Helena!$B$8</f>
        <v>21.59611013561166</v>
      </c>
      <c r="Q131" s="12">
        <f>(Duluth!$B$17*10^3)/Duluth!$B$8</f>
        <v>21.59611013561166</v>
      </c>
      <c r="R131" s="12">
        <f>(Fairbanks!$B$17*10^3)/Fairbanks!$B$8</f>
        <v>21.59611013561166</v>
      </c>
    </row>
    <row r="132" spans="1:18">
      <c r="A132" s="5"/>
      <c r="B132" s="10" t="s">
        <v>174</v>
      </c>
      <c r="C132" s="12">
        <f>(Miami!$B$18*10^3)/Miami!$B$8</f>
        <v>0</v>
      </c>
      <c r="D132" s="12">
        <f>(Houston!$B$18*10^3)/Houston!$B$8</f>
        <v>0</v>
      </c>
      <c r="E132" s="12">
        <f>(Phoenix!$B$18*10^3)/Phoenix!$B$8</f>
        <v>0</v>
      </c>
      <c r="F132" s="12">
        <f>(Atlanta!$B$18*10^3)/Atlanta!$B$8</f>
        <v>0</v>
      </c>
      <c r="G132" s="12">
        <f>(LosAngeles!$B$18*10^3)/LosAngeles!$B$8</f>
        <v>0</v>
      </c>
      <c r="H132" s="12">
        <f>(LasVegas!$B$18*10^3)/LasVegas!$B$8</f>
        <v>0</v>
      </c>
      <c r="I132" s="12">
        <f>(SanFrancisco!$B$18*10^3)/SanFrancisco!$B$8</f>
        <v>0</v>
      </c>
      <c r="J132" s="12">
        <f>(Baltimore!$B$18*10^3)/Baltimore!$B$8</f>
        <v>0</v>
      </c>
      <c r="K132" s="12">
        <f>(Albuquerque!$B$18*10^3)/Albuquerque!$B$8</f>
        <v>0</v>
      </c>
      <c r="L132" s="12">
        <f>(Seattle!$B$18*10^3)/Seattle!$B$8</f>
        <v>0</v>
      </c>
      <c r="M132" s="12">
        <f>(Chicago!$B$18*10^3)/Chicago!$B$8</f>
        <v>0</v>
      </c>
      <c r="N132" s="12">
        <f>(Boulder!$B$18*10^3)/Boulder!$B$8</f>
        <v>0</v>
      </c>
      <c r="O132" s="12">
        <f>(Minneapolis!$B$18*10^3)/Minneapolis!$B$8</f>
        <v>0</v>
      </c>
      <c r="P132" s="12">
        <f>(Helena!$B$18*10^3)/Helena!$B$8</f>
        <v>0</v>
      </c>
      <c r="Q132" s="12">
        <f>(Duluth!$B$18*10^3)/Duluth!$B$8</f>
        <v>0</v>
      </c>
      <c r="R132" s="12">
        <f>(Fairbanks!$B$18*10^3)/Fairbanks!$B$8</f>
        <v>0</v>
      </c>
    </row>
    <row r="133" spans="1:18">
      <c r="A133" s="5"/>
      <c r="B133" s="10" t="s">
        <v>175</v>
      </c>
      <c r="C133" s="12">
        <f>(Miami!$B$19*10^3)/Miami!$B$8</f>
        <v>13.139253753259995</v>
      </c>
      <c r="D133" s="12">
        <f>(Houston!$B$19*10^3)/Houston!$B$8</f>
        <v>24.801815049440243</v>
      </c>
      <c r="E133" s="12">
        <f>(Phoenix!$B$19*10^3)/Phoenix!$B$8</f>
        <v>32.977396678062426</v>
      </c>
      <c r="F133" s="12">
        <f>(Atlanta!$B$19*10^3)/Atlanta!$B$8</f>
        <v>32.028094384225447</v>
      </c>
      <c r="G133" s="12">
        <f>(LosAngeles!$B$19*10^3)/LosAngeles!$B$8</f>
        <v>7.528236055700674</v>
      </c>
      <c r="H133" s="12">
        <f>(LasVegas!$B$19*10^3)/LasVegas!$B$8</f>
        <v>29.049891109442765</v>
      </c>
      <c r="I133" s="12">
        <f>(SanFrancisco!$B$19*10^3)/SanFrancisco!$B$8</f>
        <v>10.669826871252686</v>
      </c>
      <c r="J133" s="12">
        <f>(Baltimore!$B$19*10^3)/Baltimore!$B$8</f>
        <v>37.490201918045635</v>
      </c>
      <c r="K133" s="12">
        <f>(Albuquerque!$B$19*10^3)/Albuquerque!$B$8</f>
        <v>37.299927819934517</v>
      </c>
      <c r="L133" s="12">
        <f>(Seattle!$B$19*10^3)/Seattle!$B$8</f>
        <v>27.773813734067129</v>
      </c>
      <c r="M133" s="12">
        <f>(Chicago!$B$19*10^3)/Chicago!$B$8</f>
        <v>51.371938293282703</v>
      </c>
      <c r="N133" s="12">
        <f>(Boulder!$B$19*10^3)/Boulder!$B$8</f>
        <v>51.405029440780289</v>
      </c>
      <c r="O133" s="12">
        <f>(Minneapolis!$B$19*10^3)/Minneapolis!$B$8</f>
        <v>56.238405172146351</v>
      </c>
      <c r="P133" s="12">
        <f>(Helena!$B$19*10^3)/Helena!$B$8</f>
        <v>58.412079923393989</v>
      </c>
      <c r="Q133" s="12">
        <f>(Duluth!$B$19*10^3)/Duluth!$B$8</f>
        <v>63.524662211770931</v>
      </c>
      <c r="R133" s="12">
        <f>(Fairbanks!$B$19*10^3)/Fairbanks!$B$8</f>
        <v>88.795957916333165</v>
      </c>
    </row>
    <row r="134" spans="1:18">
      <c r="A134" s="5"/>
      <c r="B134" s="10" t="s">
        <v>176</v>
      </c>
      <c r="C134" s="12">
        <f>(Miami!$B$20*10^3)/Miami!$B$8</f>
        <v>0</v>
      </c>
      <c r="D134" s="12">
        <f>(Houston!$B$20*10^3)/Houston!$B$8</f>
        <v>0</v>
      </c>
      <c r="E134" s="12">
        <f>(Phoenix!$B$20*10^3)/Phoenix!$B$8</f>
        <v>0</v>
      </c>
      <c r="F134" s="12">
        <f>(Atlanta!$B$20*10^3)/Atlanta!$B$8</f>
        <v>0</v>
      </c>
      <c r="G134" s="12">
        <f>(LosAngeles!$B$20*10^3)/LosAngeles!$B$8</f>
        <v>0</v>
      </c>
      <c r="H134" s="12">
        <f>(LasVegas!$B$20*10^3)/LasVegas!$B$8</f>
        <v>0</v>
      </c>
      <c r="I134" s="12">
        <f>(SanFrancisco!$B$20*10^3)/SanFrancisco!$B$8</f>
        <v>0</v>
      </c>
      <c r="J134" s="12">
        <f>(Baltimore!$B$20*10^3)/Baltimore!$B$8</f>
        <v>0</v>
      </c>
      <c r="K134" s="12">
        <f>(Albuquerque!$B$20*10^3)/Albuquerque!$B$8</f>
        <v>0</v>
      </c>
      <c r="L134" s="12">
        <f>(Seattle!$B$20*10^3)/Seattle!$B$8</f>
        <v>0</v>
      </c>
      <c r="M134" s="12">
        <f>(Chicago!$B$20*10^3)/Chicago!$B$8</f>
        <v>0</v>
      </c>
      <c r="N134" s="12">
        <f>(Boulder!$B$20*10^3)/Boulder!$B$8</f>
        <v>0</v>
      </c>
      <c r="O134" s="12">
        <f>(Minneapolis!$B$20*10^3)/Minneapolis!$B$8</f>
        <v>0</v>
      </c>
      <c r="P134" s="12">
        <f>(Helena!$B$20*10^3)/Helena!$B$8</f>
        <v>0</v>
      </c>
      <c r="Q134" s="12">
        <f>(Duluth!$B$20*10^3)/Duluth!$B$8</f>
        <v>0</v>
      </c>
      <c r="R134" s="12">
        <f>(Fairbanks!$B$20*10^3)/Fairbanks!$B$8</f>
        <v>0</v>
      </c>
    </row>
    <row r="135" spans="1:18">
      <c r="A135" s="5"/>
      <c r="B135" s="10" t="s">
        <v>177</v>
      </c>
      <c r="C135" s="12">
        <f>(Miami!$B$21*10^3)/Miami!$B$8</f>
        <v>0</v>
      </c>
      <c r="D135" s="12">
        <f>(Houston!$B$21*10^3)/Houston!$B$8</f>
        <v>0</v>
      </c>
      <c r="E135" s="12">
        <f>(Phoenix!$B$21*10^3)/Phoenix!$B$8</f>
        <v>0</v>
      </c>
      <c r="F135" s="12">
        <f>(Atlanta!$B$21*10^3)/Atlanta!$B$8</f>
        <v>0</v>
      </c>
      <c r="G135" s="12">
        <f>(LosAngeles!$B$21*10^3)/LosAngeles!$B$8</f>
        <v>0</v>
      </c>
      <c r="H135" s="12">
        <f>(LasVegas!$B$21*10^3)/LasVegas!$B$8</f>
        <v>0</v>
      </c>
      <c r="I135" s="12">
        <f>(SanFrancisco!$B$21*10^3)/SanFrancisco!$B$8</f>
        <v>0</v>
      </c>
      <c r="J135" s="12">
        <f>(Baltimore!$B$21*10^3)/Baltimore!$B$8</f>
        <v>0</v>
      </c>
      <c r="K135" s="12">
        <f>(Albuquerque!$B$21*10^3)/Albuquerque!$B$8</f>
        <v>0</v>
      </c>
      <c r="L135" s="12">
        <f>(Seattle!$B$21*10^3)/Seattle!$B$8</f>
        <v>0</v>
      </c>
      <c r="M135" s="12">
        <f>(Chicago!$B$21*10^3)/Chicago!$B$8</f>
        <v>0</v>
      </c>
      <c r="N135" s="12">
        <f>(Boulder!$B$21*10^3)/Boulder!$B$8</f>
        <v>0</v>
      </c>
      <c r="O135" s="12">
        <f>(Minneapolis!$B$21*10^3)/Minneapolis!$B$8</f>
        <v>0</v>
      </c>
      <c r="P135" s="12">
        <f>(Helena!$B$21*10^3)/Helena!$B$8</f>
        <v>0</v>
      </c>
      <c r="Q135" s="12">
        <f>(Duluth!$B$21*10^3)/Duluth!$B$8</f>
        <v>0</v>
      </c>
      <c r="R135" s="12">
        <f>(Fairbanks!$B$21*10^3)/Fairbanks!$B$8</f>
        <v>0</v>
      </c>
    </row>
    <row r="136" spans="1:18">
      <c r="A136" s="5"/>
      <c r="B136" s="10" t="s">
        <v>178</v>
      </c>
      <c r="C136" s="12">
        <f>(Miami!$B$22*10^3)/Miami!$B$8</f>
        <v>0</v>
      </c>
      <c r="D136" s="12">
        <f>(Houston!$B$22*10^3)/Houston!$B$8</f>
        <v>0</v>
      </c>
      <c r="E136" s="12">
        <f>(Phoenix!$B$22*10^3)/Phoenix!$B$8</f>
        <v>0</v>
      </c>
      <c r="F136" s="12">
        <f>(Atlanta!$B$22*10^3)/Atlanta!$B$8</f>
        <v>0</v>
      </c>
      <c r="G136" s="12">
        <f>(LosAngeles!$B$22*10^3)/LosAngeles!$B$8</f>
        <v>0</v>
      </c>
      <c r="H136" s="12">
        <f>(LasVegas!$B$22*10^3)/LasVegas!$B$8</f>
        <v>0</v>
      </c>
      <c r="I136" s="12">
        <f>(SanFrancisco!$B$22*10^3)/SanFrancisco!$B$8</f>
        <v>0</v>
      </c>
      <c r="J136" s="12">
        <f>(Baltimore!$B$22*10^3)/Baltimore!$B$8</f>
        <v>0</v>
      </c>
      <c r="K136" s="12">
        <f>(Albuquerque!$B$22*10^3)/Albuquerque!$B$8</f>
        <v>0</v>
      </c>
      <c r="L136" s="12">
        <f>(Seattle!$B$22*10^3)/Seattle!$B$8</f>
        <v>0</v>
      </c>
      <c r="M136" s="12">
        <f>(Chicago!$B$22*10^3)/Chicago!$B$8</f>
        <v>0</v>
      </c>
      <c r="N136" s="12">
        <f>(Boulder!$B$22*10^3)/Boulder!$B$8</f>
        <v>0</v>
      </c>
      <c r="O136" s="12">
        <f>(Minneapolis!$B$22*10^3)/Minneapolis!$B$8</f>
        <v>0</v>
      </c>
      <c r="P136" s="12">
        <f>(Helena!$B$22*10^3)/Helena!$B$8</f>
        <v>0</v>
      </c>
      <c r="Q136" s="12">
        <f>(Duluth!$B$22*10^3)/Duluth!$B$8</f>
        <v>0</v>
      </c>
      <c r="R136" s="12">
        <f>(Fairbanks!$B$22*10^3)/Fairbanks!$B$8</f>
        <v>0</v>
      </c>
    </row>
    <row r="137" spans="1:18">
      <c r="A137" s="5"/>
      <c r="B137" s="10" t="s">
        <v>179</v>
      </c>
      <c r="C137" s="12">
        <f>(Miami!$B$23*10^3)/Miami!$B$8</f>
        <v>0</v>
      </c>
      <c r="D137" s="12">
        <f>(Houston!$B$23*10^3)/Houston!$B$8</f>
        <v>0</v>
      </c>
      <c r="E137" s="12">
        <f>(Phoenix!$B$23*10^3)/Phoenix!$B$8</f>
        <v>0</v>
      </c>
      <c r="F137" s="12">
        <f>(Atlanta!$B$23*10^3)/Atlanta!$B$8</f>
        <v>0</v>
      </c>
      <c r="G137" s="12">
        <f>(LosAngeles!$B$23*10^3)/LosAngeles!$B$8</f>
        <v>0</v>
      </c>
      <c r="H137" s="12">
        <f>(LasVegas!$B$23*10^3)/LasVegas!$B$8</f>
        <v>0</v>
      </c>
      <c r="I137" s="12">
        <f>(SanFrancisco!$B$23*10^3)/SanFrancisco!$B$8</f>
        <v>0</v>
      </c>
      <c r="J137" s="12">
        <f>(Baltimore!$B$23*10^3)/Baltimore!$B$8</f>
        <v>0</v>
      </c>
      <c r="K137" s="12">
        <f>(Albuquerque!$B$23*10^3)/Albuquerque!$B$8</f>
        <v>0</v>
      </c>
      <c r="L137" s="12">
        <f>(Seattle!$B$23*10^3)/Seattle!$B$8</f>
        <v>0</v>
      </c>
      <c r="M137" s="12">
        <f>(Chicago!$B$23*10^3)/Chicago!$B$8</f>
        <v>0</v>
      </c>
      <c r="N137" s="12">
        <f>(Boulder!$B$23*10^3)/Boulder!$B$8</f>
        <v>0</v>
      </c>
      <c r="O137" s="12">
        <f>(Minneapolis!$B$23*10^3)/Minneapolis!$B$8</f>
        <v>0</v>
      </c>
      <c r="P137" s="12">
        <f>(Helena!$B$23*10^3)/Helena!$B$8</f>
        <v>0</v>
      </c>
      <c r="Q137" s="12">
        <f>(Duluth!$B$23*10^3)/Duluth!$B$8</f>
        <v>0</v>
      </c>
      <c r="R137" s="12">
        <f>(Fairbanks!$B$23*10^3)/Fairbanks!$B$8</f>
        <v>0</v>
      </c>
    </row>
    <row r="138" spans="1:18">
      <c r="A138" s="5"/>
      <c r="B138" s="10" t="s">
        <v>180</v>
      </c>
      <c r="C138" s="12">
        <f>(Miami!$B$24*10^3)/Miami!$B$8</f>
        <v>0</v>
      </c>
      <c r="D138" s="12">
        <f>(Houston!$B$24*10^3)/Houston!$B$8</f>
        <v>0</v>
      </c>
      <c r="E138" s="12">
        <f>(Phoenix!$B$24*10^3)/Phoenix!$B$8</f>
        <v>0</v>
      </c>
      <c r="F138" s="12">
        <f>(Atlanta!$B$24*10^3)/Atlanta!$B$8</f>
        <v>0</v>
      </c>
      <c r="G138" s="12">
        <f>(LosAngeles!$B$24*10^3)/LosAngeles!$B$8</f>
        <v>0</v>
      </c>
      <c r="H138" s="12">
        <f>(LasVegas!$B$24*10^3)/LasVegas!$B$8</f>
        <v>0</v>
      </c>
      <c r="I138" s="12">
        <f>(SanFrancisco!$B$24*10^3)/SanFrancisco!$B$8</f>
        <v>0</v>
      </c>
      <c r="J138" s="12">
        <f>(Baltimore!$B$24*10^3)/Baltimore!$B$8</f>
        <v>0</v>
      </c>
      <c r="K138" s="12">
        <f>(Albuquerque!$B$24*10^3)/Albuquerque!$B$8</f>
        <v>0</v>
      </c>
      <c r="L138" s="12">
        <f>(Seattle!$B$24*10^3)/Seattle!$B$8</f>
        <v>0</v>
      </c>
      <c r="M138" s="12">
        <f>(Chicago!$B$24*10^3)/Chicago!$B$8</f>
        <v>0</v>
      </c>
      <c r="N138" s="12">
        <f>(Boulder!$B$24*10^3)/Boulder!$B$8</f>
        <v>0</v>
      </c>
      <c r="O138" s="12">
        <f>(Minneapolis!$B$24*10^3)/Minneapolis!$B$8</f>
        <v>0</v>
      </c>
      <c r="P138" s="12">
        <f>(Helena!$B$24*10^3)/Helena!$B$8</f>
        <v>0</v>
      </c>
      <c r="Q138" s="12">
        <f>(Duluth!$B$24*10^3)/Duluth!$B$8</f>
        <v>0</v>
      </c>
      <c r="R138" s="12">
        <f>(Fairbanks!$B$24*10^3)/Fairbanks!$B$8</f>
        <v>0</v>
      </c>
    </row>
    <row r="139" spans="1:18">
      <c r="A139" s="5"/>
      <c r="B139" s="10" t="s">
        <v>181</v>
      </c>
      <c r="C139" s="12">
        <f>(Miami!$B$25*10^3)/Miami!$B$8</f>
        <v>0</v>
      </c>
      <c r="D139" s="12">
        <f>(Houston!$B$25*10^3)/Houston!$B$8</f>
        <v>0</v>
      </c>
      <c r="E139" s="12">
        <f>(Phoenix!$B$25*10^3)/Phoenix!$B$8</f>
        <v>0</v>
      </c>
      <c r="F139" s="12">
        <f>(Atlanta!$B$25*10^3)/Atlanta!$B$8</f>
        <v>0</v>
      </c>
      <c r="G139" s="12">
        <f>(LosAngeles!$B$25*10^3)/LosAngeles!$B$8</f>
        <v>0</v>
      </c>
      <c r="H139" s="12">
        <f>(LasVegas!$B$25*10^3)/LasVegas!$B$8</f>
        <v>0</v>
      </c>
      <c r="I139" s="12">
        <f>(SanFrancisco!$B$25*10^3)/SanFrancisco!$B$8</f>
        <v>0</v>
      </c>
      <c r="J139" s="12">
        <f>(Baltimore!$B$25*10^3)/Baltimore!$B$8</f>
        <v>0</v>
      </c>
      <c r="K139" s="12">
        <f>(Albuquerque!$B$25*10^3)/Albuquerque!$B$8</f>
        <v>0</v>
      </c>
      <c r="L139" s="12">
        <f>(Seattle!$B$25*10^3)/Seattle!$B$8</f>
        <v>0</v>
      </c>
      <c r="M139" s="12">
        <f>(Chicago!$B$25*10^3)/Chicago!$B$8</f>
        <v>0</v>
      </c>
      <c r="N139" s="12">
        <f>(Boulder!$B$25*10^3)/Boulder!$B$8</f>
        <v>0</v>
      </c>
      <c r="O139" s="12">
        <f>(Minneapolis!$B$25*10^3)/Minneapolis!$B$8</f>
        <v>0</v>
      </c>
      <c r="P139" s="12">
        <f>(Helena!$B$25*10^3)/Helena!$B$8</f>
        <v>0</v>
      </c>
      <c r="Q139" s="12">
        <f>(Duluth!$B$25*10^3)/Duluth!$B$8</f>
        <v>0</v>
      </c>
      <c r="R139" s="12">
        <f>(Fairbanks!$B$25*10^3)/Fairbanks!$B$8</f>
        <v>0</v>
      </c>
    </row>
    <row r="140" spans="1:18">
      <c r="A140" s="5"/>
      <c r="B140" s="10" t="s">
        <v>182</v>
      </c>
      <c r="C140" s="12">
        <f>(Miami!$B$26*10^3)/Miami!$B$8</f>
        <v>0</v>
      </c>
      <c r="D140" s="12">
        <f>(Houston!$B$26*10^3)/Houston!$B$8</f>
        <v>0</v>
      </c>
      <c r="E140" s="12">
        <f>(Phoenix!$B$26*10^3)/Phoenix!$B$8</f>
        <v>0</v>
      </c>
      <c r="F140" s="12">
        <f>(Atlanta!$B$26*10^3)/Atlanta!$B$8</f>
        <v>0</v>
      </c>
      <c r="G140" s="12">
        <f>(LosAngeles!$B$26*10^3)/LosAngeles!$B$8</f>
        <v>0</v>
      </c>
      <c r="H140" s="12">
        <f>(LasVegas!$B$26*10^3)/LasVegas!$B$8</f>
        <v>0</v>
      </c>
      <c r="I140" s="12">
        <f>(SanFrancisco!$B$26*10^3)/SanFrancisco!$B$8</f>
        <v>0</v>
      </c>
      <c r="J140" s="12">
        <f>(Baltimore!$B$26*10^3)/Baltimore!$B$8</f>
        <v>0</v>
      </c>
      <c r="K140" s="12">
        <f>(Albuquerque!$B$26*10^3)/Albuquerque!$B$8</f>
        <v>0</v>
      </c>
      <c r="L140" s="12">
        <f>(Seattle!$B$26*10^3)/Seattle!$B$8</f>
        <v>0</v>
      </c>
      <c r="M140" s="12">
        <f>(Chicago!$B$26*10^3)/Chicago!$B$8</f>
        <v>0</v>
      </c>
      <c r="N140" s="12">
        <f>(Boulder!$B$26*10^3)/Boulder!$B$8</f>
        <v>0</v>
      </c>
      <c r="O140" s="12">
        <f>(Minneapolis!$B$26*10^3)/Minneapolis!$B$8</f>
        <v>0</v>
      </c>
      <c r="P140" s="12">
        <f>(Helena!$B$26*10^3)/Helena!$B$8</f>
        <v>0</v>
      </c>
      <c r="Q140" s="12">
        <f>(Duluth!$B$26*10^3)/Duluth!$B$8</f>
        <v>0</v>
      </c>
      <c r="R140" s="12">
        <f>(Fairbanks!$B$26*10^3)/Fairbanks!$B$8</f>
        <v>0</v>
      </c>
    </row>
    <row r="141" spans="1:18">
      <c r="A141" s="5"/>
      <c r="B141" s="10" t="s">
        <v>93</v>
      </c>
      <c r="C141" s="12">
        <f>(Miami!$B$28*10^3)/Miami!$B$8</f>
        <v>151.65259258799659</v>
      </c>
      <c r="D141" s="12">
        <f>(Houston!$B$28*10^3)/Houston!$B$8</f>
        <v>158.11777553033733</v>
      </c>
      <c r="E141" s="12">
        <f>(Phoenix!$B$28*10^3)/Phoenix!$B$8</f>
        <v>182.1584941873331</v>
      </c>
      <c r="F141" s="12">
        <f>(Atlanta!$B$28*10^3)/Atlanta!$B$8</f>
        <v>153.86556307689762</v>
      </c>
      <c r="G141" s="12">
        <f>(LosAngeles!$B$28*10^3)/LosAngeles!$B$8</f>
        <v>120.01745558030497</v>
      </c>
      <c r="H141" s="12">
        <f>(LasVegas!$B$28*10^3)/LasVegas!$B$8</f>
        <v>163.94181748991235</v>
      </c>
      <c r="I141" s="12">
        <f>(SanFrancisco!$B$28*10^3)/SanFrancisco!$B$8</f>
        <v>122.40829098700551</v>
      </c>
      <c r="J141" s="12">
        <f>(Baltimore!$B$28*10^3)/Baltimore!$B$8</f>
        <v>156.93269881058006</v>
      </c>
      <c r="K141" s="12">
        <f>(Albuquerque!$B$28*10^3)/Albuquerque!$B$8</f>
        <v>155.10027651790128</v>
      </c>
      <c r="L141" s="12">
        <f>(Seattle!$B$28*10^3)/Seattle!$B$8</f>
        <v>139.50814145638276</v>
      </c>
      <c r="M141" s="12">
        <f>(Chicago!$B$28*10^3)/Chicago!$B$8</f>
        <v>167.6873217472953</v>
      </c>
      <c r="N141" s="12">
        <f>(Boulder!$B$28*10^3)/Boulder!$B$8</f>
        <v>166.24578863443176</v>
      </c>
      <c r="O141" s="12">
        <f>(Minneapolis!$B$28*10^3)/Minneapolis!$B$8</f>
        <v>171.08123256251642</v>
      </c>
      <c r="P141" s="12">
        <f>(Helena!$B$28*10^3)/Helena!$B$8</f>
        <v>171.1432784640744</v>
      </c>
      <c r="Q141" s="12">
        <f>(Duluth!$B$28*10^3)/Duluth!$B$8</f>
        <v>175.68710665483658</v>
      </c>
      <c r="R141" s="12">
        <f>(Fairbanks!$B$28*10^3)/Fairbanks!$B$8</f>
        <v>200.0876915408686</v>
      </c>
    </row>
    <row r="142" spans="1:18">
      <c r="A142" s="5"/>
      <c r="B142" s="8" t="s">
        <v>203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183</v>
      </c>
      <c r="C143" s="12">
        <f>(Miami!$C$13*10^3)/Miami!$B$8</f>
        <v>1.1478491788224929</v>
      </c>
      <c r="D143" s="12">
        <f>(Houston!$C$13*10^3)/Houston!$B$8</f>
        <v>49.750472065901022</v>
      </c>
      <c r="E143" s="12">
        <f>(Phoenix!$C$13*10^3)/Phoenix!$B$8</f>
        <v>32.869850448695274</v>
      </c>
      <c r="F143" s="12">
        <f>(Atlanta!$C$13*10^3)/Atlanta!$B$8</f>
        <v>111.94321559089414</v>
      </c>
      <c r="G143" s="12">
        <f>(LosAngeles!$C$13*10^3)/LosAngeles!$B$8</f>
        <v>15.900296372589775</v>
      </c>
      <c r="H143" s="12">
        <f>(LasVegas!$C$13*10^3)/LasVegas!$B$8</f>
        <v>71.648538922428145</v>
      </c>
      <c r="I143" s="12">
        <f>(SanFrancisco!$C$13*10^3)/SanFrancisco!$B$8</f>
        <v>66.835845158248077</v>
      </c>
      <c r="J143" s="12">
        <f>(Baltimore!$C$13*10^3)/Baltimore!$B$8</f>
        <v>205.4774121895378</v>
      </c>
      <c r="K143" s="12">
        <f>(Albuquerque!$C$13*10^3)/Albuquerque!$B$8</f>
        <v>147.19562865941558</v>
      </c>
      <c r="L143" s="12">
        <f>(Seattle!$C$13*10^3)/Seattle!$B$8</f>
        <v>151.57193291597125</v>
      </c>
      <c r="M143" s="12">
        <f>(Chicago!$C$13*10^3)/Chicago!$B$8</f>
        <v>308.67836025091361</v>
      </c>
      <c r="N143" s="12">
        <f>(Boulder!$C$13*10^3)/Boulder!$B$8</f>
        <v>238.1073518188756</v>
      </c>
      <c r="O143" s="12">
        <f>(Minneapolis!$C$13*10^3)/Minneapolis!$B$8</f>
        <v>488.02203870423335</v>
      </c>
      <c r="P143" s="12">
        <f>(Helena!$C$13*10^3)/Helena!$B$8</f>
        <v>367.14628148570978</v>
      </c>
      <c r="Q143" s="12">
        <f>(Duluth!$C$13*10^3)/Duluth!$B$8</f>
        <v>635.11218933100042</v>
      </c>
      <c r="R143" s="12">
        <f>(Fairbanks!$C$13*10^3)/Fairbanks!$B$8</f>
        <v>1331.0024756314722</v>
      </c>
    </row>
    <row r="144" spans="1:18">
      <c r="A144" s="5"/>
      <c r="B144" s="10" t="s">
        <v>184</v>
      </c>
      <c r="C144" s="12">
        <f>(Miami!$C$14*10^3)/Miami!$B$8</f>
        <v>0</v>
      </c>
      <c r="D144" s="12">
        <f>(Houston!$C$14*10^3)/Houston!$B$8</f>
        <v>0</v>
      </c>
      <c r="E144" s="12">
        <f>(Phoenix!$C$14*10^3)/Phoenix!$B$8</f>
        <v>0</v>
      </c>
      <c r="F144" s="12">
        <f>(Atlanta!$C$14*10^3)/Atlanta!$B$8</f>
        <v>0</v>
      </c>
      <c r="G144" s="12">
        <f>(LosAngeles!$C$14*10^3)/LosAngeles!$B$8</f>
        <v>0</v>
      </c>
      <c r="H144" s="12">
        <f>(LasVegas!$C$14*10^3)/LasVegas!$B$8</f>
        <v>0</v>
      </c>
      <c r="I144" s="12">
        <f>(SanFrancisco!$C$14*10^3)/SanFrancisco!$B$8</f>
        <v>0</v>
      </c>
      <c r="J144" s="12">
        <f>(Baltimore!$C$14*10^3)/Baltimore!$B$8</f>
        <v>0</v>
      </c>
      <c r="K144" s="12">
        <f>(Albuquerque!$C$14*10^3)/Albuquerque!$B$8</f>
        <v>0</v>
      </c>
      <c r="L144" s="12">
        <f>(Seattle!$C$14*10^3)/Seattle!$B$8</f>
        <v>0</v>
      </c>
      <c r="M144" s="12">
        <f>(Chicago!$C$14*10^3)/Chicago!$B$8</f>
        <v>0</v>
      </c>
      <c r="N144" s="12">
        <f>(Boulder!$C$14*10^3)/Boulder!$B$8</f>
        <v>0</v>
      </c>
      <c r="O144" s="12">
        <f>(Minneapolis!$C$14*10^3)/Minneapolis!$B$8</f>
        <v>0</v>
      </c>
      <c r="P144" s="12">
        <f>(Helena!$C$14*10^3)/Helena!$B$8</f>
        <v>0</v>
      </c>
      <c r="Q144" s="12">
        <f>(Duluth!$C$14*10^3)/Duluth!$B$8</f>
        <v>0</v>
      </c>
      <c r="R144" s="12">
        <f>(Fairbanks!$C$14*10^3)/Fairbanks!$B$8</f>
        <v>0</v>
      </c>
    </row>
    <row r="145" spans="1:18">
      <c r="A145" s="5"/>
      <c r="B145" s="10" t="s">
        <v>185</v>
      </c>
      <c r="C145" s="12">
        <f>(Miami!$C$15*10^3)/Miami!$B$8</f>
        <v>0</v>
      </c>
      <c r="D145" s="12">
        <f>(Houston!$C$15*10^3)/Houston!$B$8</f>
        <v>0</v>
      </c>
      <c r="E145" s="12">
        <f>(Phoenix!$C$15*10^3)/Phoenix!$B$8</f>
        <v>0</v>
      </c>
      <c r="F145" s="12">
        <f>(Atlanta!$C$15*10^3)/Atlanta!$B$8</f>
        <v>0</v>
      </c>
      <c r="G145" s="12">
        <f>(LosAngeles!$C$15*10^3)/LosAngeles!$B$8</f>
        <v>0</v>
      </c>
      <c r="H145" s="12">
        <f>(LasVegas!$C$15*10^3)/LasVegas!$B$8</f>
        <v>0</v>
      </c>
      <c r="I145" s="12">
        <f>(SanFrancisco!$C$15*10^3)/SanFrancisco!$B$8</f>
        <v>0</v>
      </c>
      <c r="J145" s="12">
        <f>(Baltimore!$C$15*10^3)/Baltimore!$B$8</f>
        <v>0</v>
      </c>
      <c r="K145" s="12">
        <f>(Albuquerque!$C$15*10^3)/Albuquerque!$B$8</f>
        <v>0</v>
      </c>
      <c r="L145" s="12">
        <f>(Seattle!$C$15*10^3)/Seattle!$B$8</f>
        <v>0</v>
      </c>
      <c r="M145" s="12">
        <f>(Chicago!$C$15*10^3)/Chicago!$B$8</f>
        <v>0</v>
      </c>
      <c r="N145" s="12">
        <f>(Boulder!$C$15*10^3)/Boulder!$B$8</f>
        <v>0</v>
      </c>
      <c r="O145" s="12">
        <f>(Minneapolis!$C$15*10^3)/Minneapolis!$B$8</f>
        <v>0</v>
      </c>
      <c r="P145" s="12">
        <f>(Helena!$C$15*10^3)/Helena!$B$8</f>
        <v>0</v>
      </c>
      <c r="Q145" s="12">
        <f>(Duluth!$C$15*10^3)/Duluth!$B$8</f>
        <v>0</v>
      </c>
      <c r="R145" s="12">
        <f>(Fairbanks!$C$15*10^3)/Fairbanks!$B$8</f>
        <v>0</v>
      </c>
    </row>
    <row r="146" spans="1:18">
      <c r="A146" s="5"/>
      <c r="B146" s="10" t="s">
        <v>186</v>
      </c>
      <c r="C146" s="12">
        <f>(Miami!$C$16*10^3)/Miami!$B$8</f>
        <v>0</v>
      </c>
      <c r="D146" s="12">
        <f>(Houston!$C$16*10^3)/Houston!$B$8</f>
        <v>0</v>
      </c>
      <c r="E146" s="12">
        <f>(Phoenix!$C$16*10^3)/Phoenix!$B$8</f>
        <v>0</v>
      </c>
      <c r="F146" s="12">
        <f>(Atlanta!$C$16*10^3)/Atlanta!$B$8</f>
        <v>0</v>
      </c>
      <c r="G146" s="12">
        <f>(LosAngeles!$C$16*10^3)/LosAngeles!$B$8</f>
        <v>0</v>
      </c>
      <c r="H146" s="12">
        <f>(LasVegas!$C$16*10^3)/LasVegas!$B$8</f>
        <v>0</v>
      </c>
      <c r="I146" s="12">
        <f>(SanFrancisco!$C$16*10^3)/SanFrancisco!$B$8</f>
        <v>0</v>
      </c>
      <c r="J146" s="12">
        <f>(Baltimore!$C$16*10^3)/Baltimore!$B$8</f>
        <v>0</v>
      </c>
      <c r="K146" s="12">
        <f>(Albuquerque!$C$16*10^3)/Albuquerque!$B$8</f>
        <v>0</v>
      </c>
      <c r="L146" s="12">
        <f>(Seattle!$C$16*10^3)/Seattle!$B$8</f>
        <v>0</v>
      </c>
      <c r="M146" s="12">
        <f>(Chicago!$C$16*10^3)/Chicago!$B$8</f>
        <v>0</v>
      </c>
      <c r="N146" s="12">
        <f>(Boulder!$C$16*10^3)/Boulder!$B$8</f>
        <v>0</v>
      </c>
      <c r="O146" s="12">
        <f>(Minneapolis!$C$16*10^3)/Minneapolis!$B$8</f>
        <v>0</v>
      </c>
      <c r="P146" s="12">
        <f>(Helena!$C$16*10^3)/Helena!$B$8</f>
        <v>0</v>
      </c>
      <c r="Q146" s="12">
        <f>(Duluth!$C$16*10^3)/Duluth!$B$8</f>
        <v>0</v>
      </c>
      <c r="R146" s="12">
        <f>(Fairbanks!$C$16*10^3)/Fairbanks!$B$8</f>
        <v>0</v>
      </c>
    </row>
    <row r="147" spans="1:18">
      <c r="A147" s="5"/>
      <c r="B147" s="10" t="s">
        <v>187</v>
      </c>
      <c r="C147" s="12">
        <f>(Miami!$C$17*10^3)/Miami!$B$8</f>
        <v>0</v>
      </c>
      <c r="D147" s="12">
        <f>(Houston!$C$17*10^3)/Houston!$B$8</f>
        <v>0</v>
      </c>
      <c r="E147" s="12">
        <f>(Phoenix!$C$17*10^3)/Phoenix!$B$8</f>
        <v>0</v>
      </c>
      <c r="F147" s="12">
        <f>(Atlanta!$C$17*10^3)/Atlanta!$B$8</f>
        <v>0</v>
      </c>
      <c r="G147" s="12">
        <f>(LosAngeles!$C$17*10^3)/LosAngeles!$B$8</f>
        <v>0</v>
      </c>
      <c r="H147" s="12">
        <f>(LasVegas!$C$17*10^3)/LasVegas!$B$8</f>
        <v>0</v>
      </c>
      <c r="I147" s="12">
        <f>(SanFrancisco!$C$17*10^3)/SanFrancisco!$B$8</f>
        <v>0</v>
      </c>
      <c r="J147" s="12">
        <f>(Baltimore!$C$17*10^3)/Baltimore!$B$8</f>
        <v>0</v>
      </c>
      <c r="K147" s="12">
        <f>(Albuquerque!$C$17*10^3)/Albuquerque!$B$8</f>
        <v>0</v>
      </c>
      <c r="L147" s="12">
        <f>(Seattle!$C$17*10^3)/Seattle!$B$8</f>
        <v>0</v>
      </c>
      <c r="M147" s="12">
        <f>(Chicago!$C$17*10^3)/Chicago!$B$8</f>
        <v>0</v>
      </c>
      <c r="N147" s="12">
        <f>(Boulder!$C$17*10^3)/Boulder!$B$8</f>
        <v>0</v>
      </c>
      <c r="O147" s="12">
        <f>(Minneapolis!$C$17*10^3)/Minneapolis!$B$8</f>
        <v>0</v>
      </c>
      <c r="P147" s="12">
        <f>(Helena!$C$17*10^3)/Helena!$B$8</f>
        <v>0</v>
      </c>
      <c r="Q147" s="12">
        <f>(Duluth!$C$17*10^3)/Duluth!$B$8</f>
        <v>0</v>
      </c>
      <c r="R147" s="12">
        <f>(Fairbanks!$C$17*10^3)/Fairbanks!$B$8</f>
        <v>0</v>
      </c>
    </row>
    <row r="148" spans="1:18">
      <c r="A148" s="5"/>
      <c r="B148" s="10" t="s">
        <v>188</v>
      </c>
      <c r="C148" s="12">
        <f>(Miami!$C$18*10^3)/Miami!$B$8</f>
        <v>0</v>
      </c>
      <c r="D148" s="12">
        <f>(Houston!$C$18*10^3)/Houston!$B$8</f>
        <v>0</v>
      </c>
      <c r="E148" s="12">
        <f>(Phoenix!$C$18*10^3)/Phoenix!$B$8</f>
        <v>0</v>
      </c>
      <c r="F148" s="12">
        <f>(Atlanta!$C$18*10^3)/Atlanta!$B$8</f>
        <v>0</v>
      </c>
      <c r="G148" s="12">
        <f>(LosAngeles!$C$18*10^3)/LosAngeles!$B$8</f>
        <v>0</v>
      </c>
      <c r="H148" s="12">
        <f>(LasVegas!$C$18*10^3)/LasVegas!$B$8</f>
        <v>0</v>
      </c>
      <c r="I148" s="12">
        <f>(SanFrancisco!$C$18*10^3)/SanFrancisco!$B$8</f>
        <v>0</v>
      </c>
      <c r="J148" s="12">
        <f>(Baltimore!$C$18*10^3)/Baltimore!$B$8</f>
        <v>0</v>
      </c>
      <c r="K148" s="12">
        <f>(Albuquerque!$C$18*10^3)/Albuquerque!$B$8</f>
        <v>0</v>
      </c>
      <c r="L148" s="12">
        <f>(Seattle!$C$18*10^3)/Seattle!$B$8</f>
        <v>0</v>
      </c>
      <c r="M148" s="12">
        <f>(Chicago!$C$18*10^3)/Chicago!$B$8</f>
        <v>0</v>
      </c>
      <c r="N148" s="12">
        <f>(Boulder!$C$18*10^3)/Boulder!$B$8</f>
        <v>0</v>
      </c>
      <c r="O148" s="12">
        <f>(Minneapolis!$C$18*10^3)/Minneapolis!$B$8</f>
        <v>0</v>
      </c>
      <c r="P148" s="12">
        <f>(Helena!$C$18*10^3)/Helena!$B$8</f>
        <v>0</v>
      </c>
      <c r="Q148" s="12">
        <f>(Duluth!$C$18*10^3)/Duluth!$B$8</f>
        <v>0</v>
      </c>
      <c r="R148" s="12">
        <f>(Fairbanks!$C$18*10^3)/Fairbanks!$B$8</f>
        <v>0</v>
      </c>
    </row>
    <row r="149" spans="1:18">
      <c r="A149" s="5"/>
      <c r="B149" s="10" t="s">
        <v>189</v>
      </c>
      <c r="C149" s="12">
        <f>(Miami!$C$19*10^3)/Miami!$B$8</f>
        <v>0</v>
      </c>
      <c r="D149" s="12">
        <f>(Houston!$C$19*10^3)/Houston!$B$8</f>
        <v>0</v>
      </c>
      <c r="E149" s="12">
        <f>(Phoenix!$C$19*10^3)/Phoenix!$B$8</f>
        <v>0</v>
      </c>
      <c r="F149" s="12">
        <f>(Atlanta!$C$19*10^3)/Atlanta!$B$8</f>
        <v>0</v>
      </c>
      <c r="G149" s="12">
        <f>(LosAngeles!$C$19*10^3)/LosAngeles!$B$8</f>
        <v>0</v>
      </c>
      <c r="H149" s="12">
        <f>(LasVegas!$C$19*10^3)/LasVegas!$B$8</f>
        <v>0</v>
      </c>
      <c r="I149" s="12">
        <f>(SanFrancisco!$C$19*10^3)/SanFrancisco!$B$8</f>
        <v>0</v>
      </c>
      <c r="J149" s="12">
        <f>(Baltimore!$C$19*10^3)/Baltimore!$B$8</f>
        <v>0</v>
      </c>
      <c r="K149" s="12">
        <f>(Albuquerque!$C$19*10^3)/Albuquerque!$B$8</f>
        <v>0</v>
      </c>
      <c r="L149" s="12">
        <f>(Seattle!$C$19*10^3)/Seattle!$B$8</f>
        <v>0</v>
      </c>
      <c r="M149" s="12">
        <f>(Chicago!$C$19*10^3)/Chicago!$B$8</f>
        <v>0</v>
      </c>
      <c r="N149" s="12">
        <f>(Boulder!$C$19*10^3)/Boulder!$B$8</f>
        <v>0</v>
      </c>
      <c r="O149" s="12">
        <f>(Minneapolis!$C$19*10^3)/Minneapolis!$B$8</f>
        <v>0</v>
      </c>
      <c r="P149" s="12">
        <f>(Helena!$C$19*10^3)/Helena!$B$8</f>
        <v>0</v>
      </c>
      <c r="Q149" s="12">
        <f>(Duluth!$C$19*10^3)/Duluth!$B$8</f>
        <v>0</v>
      </c>
      <c r="R149" s="12">
        <f>(Fairbanks!$C$19*10^3)/Fairbanks!$B$8</f>
        <v>0</v>
      </c>
    </row>
    <row r="150" spans="1:18">
      <c r="A150" s="5"/>
      <c r="B150" s="10" t="s">
        <v>190</v>
      </c>
      <c r="C150" s="12">
        <f>(Miami!$C$20*10^3)/Miami!$B$8</f>
        <v>0</v>
      </c>
      <c r="D150" s="12">
        <f>(Houston!$C$20*10^3)/Houston!$B$8</f>
        <v>0</v>
      </c>
      <c r="E150" s="12">
        <f>(Phoenix!$C$20*10^3)/Phoenix!$B$8</f>
        <v>0</v>
      </c>
      <c r="F150" s="12">
        <f>(Atlanta!$C$20*10^3)/Atlanta!$B$8</f>
        <v>0</v>
      </c>
      <c r="G150" s="12">
        <f>(LosAngeles!$C$20*10^3)/LosAngeles!$B$8</f>
        <v>0</v>
      </c>
      <c r="H150" s="12">
        <f>(LasVegas!$C$20*10^3)/LasVegas!$B$8</f>
        <v>0</v>
      </c>
      <c r="I150" s="12">
        <f>(SanFrancisco!$C$20*10^3)/SanFrancisco!$B$8</f>
        <v>0</v>
      </c>
      <c r="J150" s="12">
        <f>(Baltimore!$C$20*10^3)/Baltimore!$B$8</f>
        <v>0</v>
      </c>
      <c r="K150" s="12">
        <f>(Albuquerque!$C$20*10^3)/Albuquerque!$B$8</f>
        <v>0</v>
      </c>
      <c r="L150" s="12">
        <f>(Seattle!$C$20*10^3)/Seattle!$B$8</f>
        <v>0</v>
      </c>
      <c r="M150" s="12">
        <f>(Chicago!$C$20*10^3)/Chicago!$B$8</f>
        <v>0</v>
      </c>
      <c r="N150" s="12">
        <f>(Boulder!$C$20*10^3)/Boulder!$B$8</f>
        <v>0</v>
      </c>
      <c r="O150" s="12">
        <f>(Minneapolis!$C$20*10^3)/Minneapolis!$B$8</f>
        <v>0</v>
      </c>
      <c r="P150" s="12">
        <f>(Helena!$C$20*10^3)/Helena!$B$8</f>
        <v>0</v>
      </c>
      <c r="Q150" s="12">
        <f>(Duluth!$C$20*10^3)/Duluth!$B$8</f>
        <v>0</v>
      </c>
      <c r="R150" s="12">
        <f>(Fairbanks!$C$20*10^3)/Fairbanks!$B$8</f>
        <v>0</v>
      </c>
    </row>
    <row r="151" spans="1:18">
      <c r="A151" s="5"/>
      <c r="B151" s="10" t="s">
        <v>191</v>
      </c>
      <c r="C151" s="12">
        <f>(Miami!$C$21*10^3)/Miami!$B$8</f>
        <v>0</v>
      </c>
      <c r="D151" s="12">
        <f>(Houston!$C$21*10^3)/Houston!$B$8</f>
        <v>0</v>
      </c>
      <c r="E151" s="12">
        <f>(Phoenix!$C$21*10^3)/Phoenix!$B$8</f>
        <v>0</v>
      </c>
      <c r="F151" s="12">
        <f>(Atlanta!$C$21*10^3)/Atlanta!$B$8</f>
        <v>0</v>
      </c>
      <c r="G151" s="12">
        <f>(LosAngeles!$C$21*10^3)/LosAngeles!$B$8</f>
        <v>0</v>
      </c>
      <c r="H151" s="12">
        <f>(LasVegas!$C$21*10^3)/LasVegas!$B$8</f>
        <v>0</v>
      </c>
      <c r="I151" s="12">
        <f>(SanFrancisco!$C$21*10^3)/SanFrancisco!$B$8</f>
        <v>0</v>
      </c>
      <c r="J151" s="12">
        <f>(Baltimore!$C$21*10^3)/Baltimore!$B$8</f>
        <v>0</v>
      </c>
      <c r="K151" s="12">
        <f>(Albuquerque!$C$21*10^3)/Albuquerque!$B$8</f>
        <v>0</v>
      </c>
      <c r="L151" s="12">
        <f>(Seattle!$C$21*10^3)/Seattle!$B$8</f>
        <v>0</v>
      </c>
      <c r="M151" s="12">
        <f>(Chicago!$C$21*10^3)/Chicago!$B$8</f>
        <v>0</v>
      </c>
      <c r="N151" s="12">
        <f>(Boulder!$C$21*10^3)/Boulder!$B$8</f>
        <v>0</v>
      </c>
      <c r="O151" s="12">
        <f>(Minneapolis!$C$21*10^3)/Minneapolis!$B$8</f>
        <v>0</v>
      </c>
      <c r="P151" s="12">
        <f>(Helena!$C$21*10^3)/Helena!$B$8</f>
        <v>0</v>
      </c>
      <c r="Q151" s="12">
        <f>(Duluth!$C$21*10^3)/Duluth!$B$8</f>
        <v>0</v>
      </c>
      <c r="R151" s="12">
        <f>(Fairbanks!$C$21*10^3)/Fairbanks!$B$8</f>
        <v>0</v>
      </c>
    </row>
    <row r="152" spans="1:18">
      <c r="A152" s="5"/>
      <c r="B152" s="10" t="s">
        <v>192</v>
      </c>
      <c r="C152" s="12">
        <f>(Miami!$C$22*10^3)/Miami!$B$8</f>
        <v>0</v>
      </c>
      <c r="D152" s="12">
        <f>(Houston!$C$22*10^3)/Houston!$B$8</f>
        <v>0</v>
      </c>
      <c r="E152" s="12">
        <f>(Phoenix!$C$22*10^3)/Phoenix!$B$8</f>
        <v>0</v>
      </c>
      <c r="F152" s="12">
        <f>(Atlanta!$C$22*10^3)/Atlanta!$B$8</f>
        <v>0</v>
      </c>
      <c r="G152" s="12">
        <f>(LosAngeles!$C$22*10^3)/LosAngeles!$B$8</f>
        <v>0</v>
      </c>
      <c r="H152" s="12">
        <f>(LasVegas!$C$22*10^3)/LasVegas!$B$8</f>
        <v>0</v>
      </c>
      <c r="I152" s="12">
        <f>(SanFrancisco!$C$22*10^3)/SanFrancisco!$B$8</f>
        <v>0</v>
      </c>
      <c r="J152" s="12">
        <f>(Baltimore!$C$22*10^3)/Baltimore!$B$8</f>
        <v>0</v>
      </c>
      <c r="K152" s="12">
        <f>(Albuquerque!$C$22*10^3)/Albuquerque!$B$8</f>
        <v>0</v>
      </c>
      <c r="L152" s="12">
        <f>(Seattle!$C$22*10^3)/Seattle!$B$8</f>
        <v>0</v>
      </c>
      <c r="M152" s="12">
        <f>(Chicago!$C$22*10^3)/Chicago!$B$8</f>
        <v>0</v>
      </c>
      <c r="N152" s="12">
        <f>(Boulder!$C$22*10^3)/Boulder!$B$8</f>
        <v>0</v>
      </c>
      <c r="O152" s="12">
        <f>(Minneapolis!$C$22*10^3)/Minneapolis!$B$8</f>
        <v>0</v>
      </c>
      <c r="P152" s="12">
        <f>(Helena!$C$22*10^3)/Helena!$B$8</f>
        <v>0</v>
      </c>
      <c r="Q152" s="12">
        <f>(Duluth!$C$22*10^3)/Duluth!$B$8</f>
        <v>0</v>
      </c>
      <c r="R152" s="12">
        <f>(Fairbanks!$C$22*10^3)/Fairbanks!$B$8</f>
        <v>0</v>
      </c>
    </row>
    <row r="153" spans="1:18">
      <c r="A153" s="5"/>
      <c r="B153" s="10" t="s">
        <v>193</v>
      </c>
      <c r="C153" s="12">
        <f>(Miami!$C$23*10^3)/Miami!$B$8</f>
        <v>0</v>
      </c>
      <c r="D153" s="12">
        <f>(Houston!$C$23*10^3)/Houston!$B$8</f>
        <v>0</v>
      </c>
      <c r="E153" s="12">
        <f>(Phoenix!$C$23*10^3)/Phoenix!$B$8</f>
        <v>0</v>
      </c>
      <c r="F153" s="12">
        <f>(Atlanta!$C$23*10^3)/Atlanta!$B$8</f>
        <v>0</v>
      </c>
      <c r="G153" s="12">
        <f>(LosAngeles!$C$23*10^3)/LosAngeles!$B$8</f>
        <v>0</v>
      </c>
      <c r="H153" s="12">
        <f>(LasVegas!$C$23*10^3)/LasVegas!$B$8</f>
        <v>0</v>
      </c>
      <c r="I153" s="12">
        <f>(SanFrancisco!$C$23*10^3)/SanFrancisco!$B$8</f>
        <v>0</v>
      </c>
      <c r="J153" s="12">
        <f>(Baltimore!$C$23*10^3)/Baltimore!$B$8</f>
        <v>0</v>
      </c>
      <c r="K153" s="12">
        <f>(Albuquerque!$C$23*10^3)/Albuquerque!$B$8</f>
        <v>0</v>
      </c>
      <c r="L153" s="12">
        <f>(Seattle!$C$23*10^3)/Seattle!$B$8</f>
        <v>0</v>
      </c>
      <c r="M153" s="12">
        <f>(Chicago!$C$23*10^3)/Chicago!$B$8</f>
        <v>0</v>
      </c>
      <c r="N153" s="12">
        <f>(Boulder!$C$23*10^3)/Boulder!$B$8</f>
        <v>0</v>
      </c>
      <c r="O153" s="12">
        <f>(Minneapolis!$C$23*10^3)/Minneapolis!$B$8</f>
        <v>0</v>
      </c>
      <c r="P153" s="12">
        <f>(Helena!$C$23*10^3)/Helena!$B$8</f>
        <v>0</v>
      </c>
      <c r="Q153" s="12">
        <f>(Duluth!$C$23*10^3)/Duluth!$B$8</f>
        <v>0</v>
      </c>
      <c r="R153" s="12">
        <f>(Fairbanks!$C$23*10^3)/Fairbanks!$B$8</f>
        <v>0</v>
      </c>
    </row>
    <row r="154" spans="1:18">
      <c r="A154" s="5"/>
      <c r="B154" s="10" t="s">
        <v>194</v>
      </c>
      <c r="C154" s="12">
        <f>(Miami!$C$24*10^3)/Miami!$B$8</f>
        <v>0</v>
      </c>
      <c r="D154" s="12">
        <f>(Houston!$C$24*10^3)/Houston!$B$8</f>
        <v>0</v>
      </c>
      <c r="E154" s="12">
        <f>(Phoenix!$C$24*10^3)/Phoenix!$B$8</f>
        <v>0</v>
      </c>
      <c r="F154" s="12">
        <f>(Atlanta!$C$24*10^3)/Atlanta!$B$8</f>
        <v>0</v>
      </c>
      <c r="G154" s="12">
        <f>(LosAngeles!$C$24*10^3)/LosAngeles!$B$8</f>
        <v>0</v>
      </c>
      <c r="H154" s="12">
        <f>(LasVegas!$C$24*10^3)/LasVegas!$B$8</f>
        <v>0</v>
      </c>
      <c r="I154" s="12">
        <f>(SanFrancisco!$C$24*10^3)/SanFrancisco!$B$8</f>
        <v>0</v>
      </c>
      <c r="J154" s="12">
        <f>(Baltimore!$C$24*10^3)/Baltimore!$B$8</f>
        <v>0</v>
      </c>
      <c r="K154" s="12">
        <f>(Albuquerque!$C$24*10^3)/Albuquerque!$B$8</f>
        <v>0</v>
      </c>
      <c r="L154" s="12">
        <f>(Seattle!$C$24*10^3)/Seattle!$B$8</f>
        <v>0</v>
      </c>
      <c r="M154" s="12">
        <f>(Chicago!$C$24*10^3)/Chicago!$B$8</f>
        <v>0</v>
      </c>
      <c r="N154" s="12">
        <f>(Boulder!$C$24*10^3)/Boulder!$B$8</f>
        <v>0</v>
      </c>
      <c r="O154" s="12">
        <f>(Minneapolis!$C$24*10^3)/Minneapolis!$B$8</f>
        <v>0</v>
      </c>
      <c r="P154" s="12">
        <f>(Helena!$C$24*10^3)/Helena!$B$8</f>
        <v>0</v>
      </c>
      <c r="Q154" s="12">
        <f>(Duluth!$C$24*10^3)/Duluth!$B$8</f>
        <v>0</v>
      </c>
      <c r="R154" s="12">
        <f>(Fairbanks!$C$24*10^3)/Fairbanks!$B$8</f>
        <v>0</v>
      </c>
    </row>
    <row r="155" spans="1:18">
      <c r="A155" s="5"/>
      <c r="B155" s="10" t="s">
        <v>195</v>
      </c>
      <c r="C155" s="12">
        <f>(Miami!$C$25*10^3)/Miami!$B$8</f>
        <v>0</v>
      </c>
      <c r="D155" s="12">
        <f>(Houston!$C$25*10^3)/Houston!$B$8</f>
        <v>0</v>
      </c>
      <c r="E155" s="12">
        <f>(Phoenix!$C$25*10^3)/Phoenix!$B$8</f>
        <v>0</v>
      </c>
      <c r="F155" s="12">
        <f>(Atlanta!$C$25*10^3)/Atlanta!$B$8</f>
        <v>0</v>
      </c>
      <c r="G155" s="12">
        <f>(LosAngeles!$C$25*10^3)/LosAngeles!$B$8</f>
        <v>0</v>
      </c>
      <c r="H155" s="12">
        <f>(LasVegas!$C$25*10^3)/LasVegas!$B$8</f>
        <v>0</v>
      </c>
      <c r="I155" s="12">
        <f>(SanFrancisco!$C$25*10^3)/SanFrancisco!$B$8</f>
        <v>0</v>
      </c>
      <c r="J155" s="12">
        <f>(Baltimore!$C$25*10^3)/Baltimore!$B$8</f>
        <v>0</v>
      </c>
      <c r="K155" s="12">
        <f>(Albuquerque!$C$25*10^3)/Albuquerque!$B$8</f>
        <v>0</v>
      </c>
      <c r="L155" s="12">
        <f>(Seattle!$C$25*10^3)/Seattle!$B$8</f>
        <v>0</v>
      </c>
      <c r="M155" s="12">
        <f>(Chicago!$C$25*10^3)/Chicago!$B$8</f>
        <v>0</v>
      </c>
      <c r="N155" s="12">
        <f>(Boulder!$C$25*10^3)/Boulder!$B$8</f>
        <v>0</v>
      </c>
      <c r="O155" s="12">
        <f>(Minneapolis!$C$25*10^3)/Minneapolis!$B$8</f>
        <v>0</v>
      </c>
      <c r="P155" s="12">
        <f>(Helena!$C$25*10^3)/Helena!$B$8</f>
        <v>0</v>
      </c>
      <c r="Q155" s="12">
        <f>(Duluth!$C$25*10^3)/Duluth!$B$8</f>
        <v>0</v>
      </c>
      <c r="R155" s="12">
        <f>(Fairbanks!$C$25*10^3)/Fairbanks!$B$8</f>
        <v>0</v>
      </c>
    </row>
    <row r="156" spans="1:18">
      <c r="A156" s="5"/>
      <c r="B156" s="10" t="s">
        <v>196</v>
      </c>
      <c r="C156" s="12">
        <f>(Miami!$C$26*10^3)/Miami!$B$8</f>
        <v>0</v>
      </c>
      <c r="D156" s="12">
        <f>(Houston!$C$26*10^3)/Houston!$B$8</f>
        <v>0</v>
      </c>
      <c r="E156" s="12">
        <f>(Phoenix!$C$26*10^3)/Phoenix!$B$8</f>
        <v>0</v>
      </c>
      <c r="F156" s="12">
        <f>(Atlanta!$C$26*10^3)/Atlanta!$B$8</f>
        <v>0</v>
      </c>
      <c r="G156" s="12">
        <f>(LosAngeles!$C$26*10^3)/LosAngeles!$B$8</f>
        <v>0</v>
      </c>
      <c r="H156" s="12">
        <f>(LasVegas!$C$26*10^3)/LasVegas!$B$8</f>
        <v>0</v>
      </c>
      <c r="I156" s="12">
        <f>(SanFrancisco!$C$26*10^3)/SanFrancisco!$B$8</f>
        <v>0</v>
      </c>
      <c r="J156" s="12">
        <f>(Baltimore!$C$26*10^3)/Baltimore!$B$8</f>
        <v>0</v>
      </c>
      <c r="K156" s="12">
        <f>(Albuquerque!$C$26*10^3)/Albuquerque!$B$8</f>
        <v>0</v>
      </c>
      <c r="L156" s="12">
        <f>(Seattle!$C$26*10^3)/Seattle!$B$8</f>
        <v>0</v>
      </c>
      <c r="M156" s="12">
        <f>(Chicago!$C$26*10^3)/Chicago!$B$8</f>
        <v>0</v>
      </c>
      <c r="N156" s="12">
        <f>(Boulder!$C$26*10^3)/Boulder!$B$8</f>
        <v>0</v>
      </c>
      <c r="O156" s="12">
        <f>(Minneapolis!$C$26*10^3)/Minneapolis!$B$8</f>
        <v>0</v>
      </c>
      <c r="P156" s="12">
        <f>(Helena!$C$26*10^3)/Helena!$B$8</f>
        <v>0</v>
      </c>
      <c r="Q156" s="12">
        <f>(Duluth!$C$26*10^3)/Duluth!$B$8</f>
        <v>0</v>
      </c>
      <c r="R156" s="12">
        <f>(Fairbanks!$C$26*10^3)/Fairbanks!$B$8</f>
        <v>0</v>
      </c>
    </row>
    <row r="157" spans="1:18">
      <c r="A157" s="5"/>
      <c r="B157" s="10" t="s">
        <v>93</v>
      </c>
      <c r="C157" s="12">
        <f>(Miami!$C$28*10^3)/Miami!$B$8</f>
        <v>1.1478491788224929</v>
      </c>
      <c r="D157" s="12">
        <f>(Houston!$C$28*10^3)/Houston!$B$8</f>
        <v>49.750472065901022</v>
      </c>
      <c r="E157" s="12">
        <f>(Phoenix!$C$28*10^3)/Phoenix!$B$8</f>
        <v>32.869850448695274</v>
      </c>
      <c r="F157" s="12">
        <f>(Atlanta!$C$28*10^3)/Atlanta!$B$8</f>
        <v>111.94321559089414</v>
      </c>
      <c r="G157" s="12">
        <f>(LosAngeles!$C$28*10^3)/LosAngeles!$B$8</f>
        <v>15.900296372589775</v>
      </c>
      <c r="H157" s="12">
        <f>(LasVegas!$C$28*10^3)/LasVegas!$B$8</f>
        <v>71.648538922428145</v>
      </c>
      <c r="I157" s="12">
        <f>(SanFrancisco!$C$28*10^3)/SanFrancisco!$B$8</f>
        <v>66.835845158248077</v>
      </c>
      <c r="J157" s="12">
        <f>(Baltimore!$C$28*10^3)/Baltimore!$B$8</f>
        <v>205.4774121895378</v>
      </c>
      <c r="K157" s="12">
        <f>(Albuquerque!$C$28*10^3)/Albuquerque!$B$8</f>
        <v>147.19562865941558</v>
      </c>
      <c r="L157" s="12">
        <f>(Seattle!$C$28*10^3)/Seattle!$B$8</f>
        <v>151.57193291597125</v>
      </c>
      <c r="M157" s="12">
        <f>(Chicago!$C$28*10^3)/Chicago!$B$8</f>
        <v>308.67836025091361</v>
      </c>
      <c r="N157" s="12">
        <f>(Boulder!$C$28*10^3)/Boulder!$B$8</f>
        <v>238.1073518188756</v>
      </c>
      <c r="O157" s="12">
        <f>(Minneapolis!$C$28*10^3)/Minneapolis!$B$8</f>
        <v>488.02203870423335</v>
      </c>
      <c r="P157" s="12">
        <f>(Helena!$C$28*10^3)/Helena!$B$8</f>
        <v>367.14628148570978</v>
      </c>
      <c r="Q157" s="12">
        <f>(Duluth!$C$28*10^3)/Duluth!$B$8</f>
        <v>635.11218933100042</v>
      </c>
      <c r="R157" s="12">
        <f>(Fairbanks!$C$28*10^3)/Fairbanks!$B$8</f>
        <v>1331.0024756314722</v>
      </c>
    </row>
    <row r="158" spans="1:18">
      <c r="A158" s="5"/>
      <c r="B158" s="8" t="s">
        <v>204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73</v>
      </c>
      <c r="C159" s="12">
        <f>(Miami!$E$13*10^3)/Miami!$B$8</f>
        <v>0</v>
      </c>
      <c r="D159" s="12">
        <f>(Houston!$E$13*10^3)/Houston!$B$8</f>
        <v>0</v>
      </c>
      <c r="E159" s="12">
        <f>(Phoenix!$E$13*10^3)/Phoenix!$B$8</f>
        <v>0</v>
      </c>
      <c r="F159" s="12">
        <f>(Atlanta!$E$13*10^3)/Atlanta!$B$8</f>
        <v>0</v>
      </c>
      <c r="G159" s="12">
        <f>(LosAngeles!$E$13*10^3)/LosAngeles!$B$8</f>
        <v>0</v>
      </c>
      <c r="H159" s="12">
        <f>(LasVegas!$E$13*10^3)/LasVegas!$B$8</f>
        <v>0</v>
      </c>
      <c r="I159" s="12">
        <f>(SanFrancisco!$E$13*10^3)/SanFrancisco!$B$8</f>
        <v>0</v>
      </c>
      <c r="J159" s="12">
        <f>(Baltimore!$E$13*10^3)/Baltimore!$B$8</f>
        <v>0</v>
      </c>
      <c r="K159" s="12">
        <f>(Albuquerque!$E$13*10^3)/Albuquerque!$B$8</f>
        <v>0</v>
      </c>
      <c r="L159" s="12">
        <f>(Seattle!$E$13*10^3)/Seattle!$B$8</f>
        <v>0</v>
      </c>
      <c r="M159" s="12">
        <f>(Chicago!$E$13*10^3)/Chicago!$B$8</f>
        <v>0</v>
      </c>
      <c r="N159" s="12">
        <f>(Boulder!$E$13*10^3)/Boulder!$B$8</f>
        <v>0</v>
      </c>
      <c r="O159" s="12">
        <f>(Minneapolis!$E$13*10^3)/Minneapolis!$B$8</f>
        <v>0</v>
      </c>
      <c r="P159" s="12">
        <f>(Helena!$E$13*10^3)/Helena!$B$8</f>
        <v>0</v>
      </c>
      <c r="Q159" s="12">
        <f>(Duluth!$E$13*10^3)/Duluth!$B$8</f>
        <v>0</v>
      </c>
      <c r="R159" s="12">
        <f>(Fairbanks!$E$13*10^3)/Fairbanks!$B$8</f>
        <v>0</v>
      </c>
    </row>
    <row r="160" spans="1:18">
      <c r="A160" s="5"/>
      <c r="B160" s="10" t="s">
        <v>74</v>
      </c>
      <c r="C160" s="12">
        <f>(Miami!$E$14*10^3)/Miami!$B$8</f>
        <v>0</v>
      </c>
      <c r="D160" s="12">
        <f>(Houston!$E$14*10^3)/Houston!$B$8</f>
        <v>0</v>
      </c>
      <c r="E160" s="12">
        <f>(Phoenix!$E$14*10^3)/Phoenix!$B$8</f>
        <v>0</v>
      </c>
      <c r="F160" s="12">
        <f>(Atlanta!$E$14*10^3)/Atlanta!$B$8</f>
        <v>0</v>
      </c>
      <c r="G160" s="12">
        <f>(LosAngeles!$E$14*10^3)/LosAngeles!$B$8</f>
        <v>0</v>
      </c>
      <c r="H160" s="12">
        <f>(LasVegas!$E$14*10^3)/LasVegas!$B$8</f>
        <v>0</v>
      </c>
      <c r="I160" s="12">
        <f>(SanFrancisco!$E$14*10^3)/SanFrancisco!$B$8</f>
        <v>0</v>
      </c>
      <c r="J160" s="12">
        <f>(Baltimore!$E$14*10^3)/Baltimore!$B$8</f>
        <v>0</v>
      </c>
      <c r="K160" s="12">
        <f>(Albuquerque!$E$14*10^3)/Albuquerque!$B$8</f>
        <v>0</v>
      </c>
      <c r="L160" s="12">
        <f>(Seattle!$E$14*10^3)/Seattle!$B$8</f>
        <v>0</v>
      </c>
      <c r="M160" s="12">
        <f>(Chicago!$E$14*10^3)/Chicago!$B$8</f>
        <v>0</v>
      </c>
      <c r="N160" s="12">
        <f>(Boulder!$E$14*10^3)/Boulder!$B$8</f>
        <v>0</v>
      </c>
      <c r="O160" s="12">
        <f>(Minneapolis!$E$14*10^3)/Minneapolis!$B$8</f>
        <v>0</v>
      </c>
      <c r="P160" s="12">
        <f>(Helena!$E$14*10^3)/Helena!$B$8</f>
        <v>0</v>
      </c>
      <c r="Q160" s="12">
        <f>(Duluth!$E$14*10^3)/Duluth!$B$8</f>
        <v>0</v>
      </c>
      <c r="R160" s="12">
        <f>(Fairbanks!$E$14*10^3)/Fairbanks!$B$8</f>
        <v>0</v>
      </c>
    </row>
    <row r="161" spans="1:18">
      <c r="A161" s="5"/>
      <c r="B161" s="10" t="s">
        <v>82</v>
      </c>
      <c r="C161" s="12">
        <f>(Miami!$E$15*10^3)/Miami!$B$8</f>
        <v>0</v>
      </c>
      <c r="D161" s="12">
        <f>(Houston!$E$15*10^3)/Houston!$B$8</f>
        <v>0</v>
      </c>
      <c r="E161" s="12">
        <f>(Phoenix!$E$15*10^3)/Phoenix!$B$8</f>
        <v>0</v>
      </c>
      <c r="F161" s="12">
        <f>(Atlanta!$E$15*10^3)/Atlanta!$B$8</f>
        <v>0</v>
      </c>
      <c r="G161" s="12">
        <f>(LosAngeles!$E$15*10^3)/LosAngeles!$B$8</f>
        <v>0</v>
      </c>
      <c r="H161" s="12">
        <f>(LasVegas!$E$15*10^3)/LasVegas!$B$8</f>
        <v>0</v>
      </c>
      <c r="I161" s="12">
        <f>(SanFrancisco!$E$15*10^3)/SanFrancisco!$B$8</f>
        <v>0</v>
      </c>
      <c r="J161" s="12">
        <f>(Baltimore!$E$15*10^3)/Baltimore!$B$8</f>
        <v>0</v>
      </c>
      <c r="K161" s="12">
        <f>(Albuquerque!$E$15*10^3)/Albuquerque!$B$8</f>
        <v>0</v>
      </c>
      <c r="L161" s="12">
        <f>(Seattle!$E$15*10^3)/Seattle!$B$8</f>
        <v>0</v>
      </c>
      <c r="M161" s="12">
        <f>(Chicago!$E$15*10^3)/Chicago!$B$8</f>
        <v>0</v>
      </c>
      <c r="N161" s="12">
        <f>(Boulder!$E$15*10^3)/Boulder!$B$8</f>
        <v>0</v>
      </c>
      <c r="O161" s="12">
        <f>(Minneapolis!$E$15*10^3)/Minneapolis!$B$8</f>
        <v>0</v>
      </c>
      <c r="P161" s="12">
        <f>(Helena!$E$15*10^3)/Helena!$B$8</f>
        <v>0</v>
      </c>
      <c r="Q161" s="12">
        <f>(Duluth!$E$15*10^3)/Duluth!$B$8</f>
        <v>0</v>
      </c>
      <c r="R161" s="12">
        <f>(Fairbanks!$E$15*10^3)/Fairbanks!$B$8</f>
        <v>0</v>
      </c>
    </row>
    <row r="162" spans="1:18">
      <c r="A162" s="5"/>
      <c r="B162" s="10" t="s">
        <v>83</v>
      </c>
      <c r="C162" s="12">
        <f>(Miami!$E$16*10^3)/Miami!$B$8</f>
        <v>0</v>
      </c>
      <c r="D162" s="12">
        <f>(Houston!$E$16*10^3)/Houston!$B$8</f>
        <v>0</v>
      </c>
      <c r="E162" s="12">
        <f>(Phoenix!$E$16*10^3)/Phoenix!$B$8</f>
        <v>0</v>
      </c>
      <c r="F162" s="12">
        <f>(Atlanta!$E$16*10^3)/Atlanta!$B$8</f>
        <v>0</v>
      </c>
      <c r="G162" s="12">
        <f>(LosAngeles!$E$16*10^3)/LosAngeles!$B$8</f>
        <v>0</v>
      </c>
      <c r="H162" s="12">
        <f>(LasVegas!$E$16*10^3)/LasVegas!$B$8</f>
        <v>0</v>
      </c>
      <c r="I162" s="12">
        <f>(SanFrancisco!$E$16*10^3)/SanFrancisco!$B$8</f>
        <v>0</v>
      </c>
      <c r="J162" s="12">
        <f>(Baltimore!$E$16*10^3)/Baltimore!$B$8</f>
        <v>0</v>
      </c>
      <c r="K162" s="12">
        <f>(Albuquerque!$E$16*10^3)/Albuquerque!$B$8</f>
        <v>0</v>
      </c>
      <c r="L162" s="12">
        <f>(Seattle!$E$16*10^3)/Seattle!$B$8</f>
        <v>0</v>
      </c>
      <c r="M162" s="12">
        <f>(Chicago!$E$16*10^3)/Chicago!$B$8</f>
        <v>0</v>
      </c>
      <c r="N162" s="12">
        <f>(Boulder!$E$16*10^3)/Boulder!$B$8</f>
        <v>0</v>
      </c>
      <c r="O162" s="12">
        <f>(Minneapolis!$E$16*10^3)/Minneapolis!$B$8</f>
        <v>0</v>
      </c>
      <c r="P162" s="12">
        <f>(Helena!$E$16*10^3)/Helena!$B$8</f>
        <v>0</v>
      </c>
      <c r="Q162" s="12">
        <f>(Duluth!$E$16*10^3)/Duluth!$B$8</f>
        <v>0</v>
      </c>
      <c r="R162" s="12">
        <f>(Fairbanks!$E$16*10^3)/Fairbanks!$B$8</f>
        <v>0</v>
      </c>
    </row>
    <row r="163" spans="1:18">
      <c r="A163" s="5"/>
      <c r="B163" s="10" t="s">
        <v>84</v>
      </c>
      <c r="C163" s="12">
        <f>(Miami!$E$17*10^3)/Miami!$B$8</f>
        <v>0</v>
      </c>
      <c r="D163" s="12">
        <f>(Houston!$E$17*10^3)/Houston!$B$8</f>
        <v>0</v>
      </c>
      <c r="E163" s="12">
        <f>(Phoenix!$E$17*10^3)/Phoenix!$B$8</f>
        <v>0</v>
      </c>
      <c r="F163" s="12">
        <f>(Atlanta!$E$17*10^3)/Atlanta!$B$8</f>
        <v>0</v>
      </c>
      <c r="G163" s="12">
        <f>(LosAngeles!$E$17*10^3)/LosAngeles!$B$8</f>
        <v>0</v>
      </c>
      <c r="H163" s="12">
        <f>(LasVegas!$E$17*10^3)/LasVegas!$B$8</f>
        <v>0</v>
      </c>
      <c r="I163" s="12">
        <f>(SanFrancisco!$E$17*10^3)/SanFrancisco!$B$8</f>
        <v>0</v>
      </c>
      <c r="J163" s="12">
        <f>(Baltimore!$E$17*10^3)/Baltimore!$B$8</f>
        <v>0</v>
      </c>
      <c r="K163" s="12">
        <f>(Albuquerque!$E$17*10^3)/Albuquerque!$B$8</f>
        <v>0</v>
      </c>
      <c r="L163" s="12">
        <f>(Seattle!$E$17*10^3)/Seattle!$B$8</f>
        <v>0</v>
      </c>
      <c r="M163" s="12">
        <f>(Chicago!$E$17*10^3)/Chicago!$B$8</f>
        <v>0</v>
      </c>
      <c r="N163" s="12">
        <f>(Boulder!$E$17*10^3)/Boulder!$B$8</f>
        <v>0</v>
      </c>
      <c r="O163" s="12">
        <f>(Minneapolis!$E$17*10^3)/Minneapolis!$B$8</f>
        <v>0</v>
      </c>
      <c r="P163" s="12">
        <f>(Helena!$E$17*10^3)/Helena!$B$8</f>
        <v>0</v>
      </c>
      <c r="Q163" s="12">
        <f>(Duluth!$E$17*10^3)/Duluth!$B$8</f>
        <v>0</v>
      </c>
      <c r="R163" s="12">
        <f>(Fairbanks!$E$17*10^3)/Fairbanks!$B$8</f>
        <v>0</v>
      </c>
    </row>
    <row r="164" spans="1:18">
      <c r="A164" s="5"/>
      <c r="B164" s="10" t="s">
        <v>85</v>
      </c>
      <c r="C164" s="12">
        <f>(Miami!$E$18*10^3)/Miami!$B$8</f>
        <v>0</v>
      </c>
      <c r="D164" s="12">
        <f>(Houston!$E$18*10^3)/Houston!$B$8</f>
        <v>0</v>
      </c>
      <c r="E164" s="12">
        <f>(Phoenix!$E$18*10^3)/Phoenix!$B$8</f>
        <v>0</v>
      </c>
      <c r="F164" s="12">
        <f>(Atlanta!$E$18*10^3)/Atlanta!$B$8</f>
        <v>0</v>
      </c>
      <c r="G164" s="12">
        <f>(LosAngeles!$E$18*10^3)/LosAngeles!$B$8</f>
        <v>0</v>
      </c>
      <c r="H164" s="12">
        <f>(LasVegas!$E$18*10^3)/LasVegas!$B$8</f>
        <v>0</v>
      </c>
      <c r="I164" s="12">
        <f>(SanFrancisco!$E$18*10^3)/SanFrancisco!$B$8</f>
        <v>0</v>
      </c>
      <c r="J164" s="12">
        <f>(Baltimore!$E$18*10^3)/Baltimore!$B$8</f>
        <v>0</v>
      </c>
      <c r="K164" s="12">
        <f>(Albuquerque!$E$18*10^3)/Albuquerque!$B$8</f>
        <v>0</v>
      </c>
      <c r="L164" s="12">
        <f>(Seattle!$E$18*10^3)/Seattle!$B$8</f>
        <v>0</v>
      </c>
      <c r="M164" s="12">
        <f>(Chicago!$E$18*10^3)/Chicago!$B$8</f>
        <v>0</v>
      </c>
      <c r="N164" s="12">
        <f>(Boulder!$E$18*10^3)/Boulder!$B$8</f>
        <v>0</v>
      </c>
      <c r="O164" s="12">
        <f>(Minneapolis!$E$18*10^3)/Minneapolis!$B$8</f>
        <v>0</v>
      </c>
      <c r="P164" s="12">
        <f>(Helena!$E$18*10^3)/Helena!$B$8</f>
        <v>0</v>
      </c>
      <c r="Q164" s="12">
        <f>(Duluth!$E$18*10^3)/Duluth!$B$8</f>
        <v>0</v>
      </c>
      <c r="R164" s="12">
        <f>(Fairbanks!$E$18*10^3)/Fairbanks!$B$8</f>
        <v>0</v>
      </c>
    </row>
    <row r="165" spans="1:18">
      <c r="A165" s="5"/>
      <c r="B165" s="10" t="s">
        <v>86</v>
      </c>
      <c r="C165" s="12">
        <f>(Miami!$E$19*10^3)/Miami!$B$8</f>
        <v>0</v>
      </c>
      <c r="D165" s="12">
        <f>(Houston!$E$19*10^3)/Houston!$B$8</f>
        <v>0</v>
      </c>
      <c r="E165" s="12">
        <f>(Phoenix!$E$19*10^3)/Phoenix!$B$8</f>
        <v>0</v>
      </c>
      <c r="F165" s="12">
        <f>(Atlanta!$E$19*10^3)/Atlanta!$B$8</f>
        <v>0</v>
      </c>
      <c r="G165" s="12">
        <f>(LosAngeles!$E$19*10^3)/LosAngeles!$B$8</f>
        <v>0</v>
      </c>
      <c r="H165" s="12">
        <f>(LasVegas!$E$19*10^3)/LasVegas!$B$8</f>
        <v>0</v>
      </c>
      <c r="I165" s="12">
        <f>(SanFrancisco!$E$19*10^3)/SanFrancisco!$B$8</f>
        <v>0</v>
      </c>
      <c r="J165" s="12">
        <f>(Baltimore!$E$19*10^3)/Baltimore!$B$8</f>
        <v>0</v>
      </c>
      <c r="K165" s="12">
        <f>(Albuquerque!$E$19*10^3)/Albuquerque!$B$8</f>
        <v>0</v>
      </c>
      <c r="L165" s="12">
        <f>(Seattle!$E$19*10^3)/Seattle!$B$8</f>
        <v>0</v>
      </c>
      <c r="M165" s="12">
        <f>(Chicago!$E$19*10^3)/Chicago!$B$8</f>
        <v>0</v>
      </c>
      <c r="N165" s="12">
        <f>(Boulder!$E$19*10^3)/Boulder!$B$8</f>
        <v>0</v>
      </c>
      <c r="O165" s="12">
        <f>(Minneapolis!$E$19*10^3)/Minneapolis!$B$8</f>
        <v>0</v>
      </c>
      <c r="P165" s="12">
        <f>(Helena!$E$19*10^3)/Helena!$B$8</f>
        <v>0</v>
      </c>
      <c r="Q165" s="12">
        <f>(Duluth!$E$19*10^3)/Duluth!$B$8</f>
        <v>0</v>
      </c>
      <c r="R165" s="12">
        <f>(Fairbanks!$E$19*10^3)/Fairbanks!$B$8</f>
        <v>0</v>
      </c>
    </row>
    <row r="166" spans="1:18">
      <c r="A166" s="5"/>
      <c r="B166" s="10" t="s">
        <v>87</v>
      </c>
      <c r="C166" s="12">
        <f>(Miami!$E$20*10^3)/Miami!$B$8</f>
        <v>0</v>
      </c>
      <c r="D166" s="12">
        <f>(Houston!$E$20*10^3)/Houston!$B$8</f>
        <v>0</v>
      </c>
      <c r="E166" s="12">
        <f>(Phoenix!$E$20*10^3)/Phoenix!$B$8</f>
        <v>0</v>
      </c>
      <c r="F166" s="12">
        <f>(Atlanta!$E$20*10^3)/Atlanta!$B$8</f>
        <v>0</v>
      </c>
      <c r="G166" s="12">
        <f>(LosAngeles!$E$20*10^3)/LosAngeles!$B$8</f>
        <v>0</v>
      </c>
      <c r="H166" s="12">
        <f>(LasVegas!$E$20*10^3)/LasVegas!$B$8</f>
        <v>0</v>
      </c>
      <c r="I166" s="12">
        <f>(SanFrancisco!$E$20*10^3)/SanFrancisco!$B$8</f>
        <v>0</v>
      </c>
      <c r="J166" s="12">
        <f>(Baltimore!$E$20*10^3)/Baltimore!$B$8</f>
        <v>0</v>
      </c>
      <c r="K166" s="12">
        <f>(Albuquerque!$E$20*10^3)/Albuquerque!$B$8</f>
        <v>0</v>
      </c>
      <c r="L166" s="12">
        <f>(Seattle!$E$20*10^3)/Seattle!$B$8</f>
        <v>0</v>
      </c>
      <c r="M166" s="12">
        <f>(Chicago!$E$20*10^3)/Chicago!$B$8</f>
        <v>0</v>
      </c>
      <c r="N166" s="12">
        <f>(Boulder!$E$20*10^3)/Boulder!$B$8</f>
        <v>0</v>
      </c>
      <c r="O166" s="12">
        <f>(Minneapolis!$E$20*10^3)/Minneapolis!$B$8</f>
        <v>0</v>
      </c>
      <c r="P166" s="12">
        <f>(Helena!$E$20*10^3)/Helena!$B$8</f>
        <v>0</v>
      </c>
      <c r="Q166" s="12">
        <f>(Duluth!$E$20*10^3)/Duluth!$B$8</f>
        <v>0</v>
      </c>
      <c r="R166" s="12">
        <f>(Fairbanks!$E$20*10^3)/Fairbanks!$B$8</f>
        <v>0</v>
      </c>
    </row>
    <row r="167" spans="1:18">
      <c r="A167" s="5"/>
      <c r="B167" s="10" t="s">
        <v>88</v>
      </c>
      <c r="C167" s="12">
        <f>(Miami!$E$21*10^3)/Miami!$B$8</f>
        <v>0</v>
      </c>
      <c r="D167" s="12">
        <f>(Houston!$E$21*10^3)/Houston!$B$8</f>
        <v>0</v>
      </c>
      <c r="E167" s="12">
        <f>(Phoenix!$E$21*10^3)/Phoenix!$B$8</f>
        <v>0</v>
      </c>
      <c r="F167" s="12">
        <f>(Atlanta!$E$21*10^3)/Atlanta!$B$8</f>
        <v>0</v>
      </c>
      <c r="G167" s="12">
        <f>(LosAngeles!$E$21*10^3)/LosAngeles!$B$8</f>
        <v>0</v>
      </c>
      <c r="H167" s="12">
        <f>(LasVegas!$E$21*10^3)/LasVegas!$B$8</f>
        <v>0</v>
      </c>
      <c r="I167" s="12">
        <f>(SanFrancisco!$E$21*10^3)/SanFrancisco!$B$8</f>
        <v>0</v>
      </c>
      <c r="J167" s="12">
        <f>(Baltimore!$E$21*10^3)/Baltimore!$B$8</f>
        <v>0</v>
      </c>
      <c r="K167" s="12">
        <f>(Albuquerque!$E$21*10^3)/Albuquerque!$B$8</f>
        <v>0</v>
      </c>
      <c r="L167" s="12">
        <f>(Seattle!$E$21*10^3)/Seattle!$B$8</f>
        <v>0</v>
      </c>
      <c r="M167" s="12">
        <f>(Chicago!$E$21*10^3)/Chicago!$B$8</f>
        <v>0</v>
      </c>
      <c r="N167" s="12">
        <f>(Boulder!$E$21*10^3)/Boulder!$B$8</f>
        <v>0</v>
      </c>
      <c r="O167" s="12">
        <f>(Minneapolis!$E$21*10^3)/Minneapolis!$B$8</f>
        <v>0</v>
      </c>
      <c r="P167" s="12">
        <f>(Helena!$E$21*10^3)/Helena!$B$8</f>
        <v>0</v>
      </c>
      <c r="Q167" s="12">
        <f>(Duluth!$E$21*10^3)/Duluth!$B$8</f>
        <v>0</v>
      </c>
      <c r="R167" s="12">
        <f>(Fairbanks!$E$21*10^3)/Fairbanks!$B$8</f>
        <v>0</v>
      </c>
    </row>
    <row r="168" spans="1:18">
      <c r="A168" s="5"/>
      <c r="B168" s="10" t="s">
        <v>89</v>
      </c>
      <c r="C168" s="12">
        <f>(Miami!$E$22*10^3)/Miami!$B$8</f>
        <v>0</v>
      </c>
      <c r="D168" s="12">
        <f>(Houston!$E$22*10^3)/Houston!$B$8</f>
        <v>0</v>
      </c>
      <c r="E168" s="12">
        <f>(Phoenix!$E$22*10^3)/Phoenix!$B$8</f>
        <v>0</v>
      </c>
      <c r="F168" s="12">
        <f>(Atlanta!$E$22*10^3)/Atlanta!$B$8</f>
        <v>0</v>
      </c>
      <c r="G168" s="12">
        <f>(LosAngeles!$E$22*10^3)/LosAngeles!$B$8</f>
        <v>0</v>
      </c>
      <c r="H168" s="12">
        <f>(LasVegas!$E$22*10^3)/LasVegas!$B$8</f>
        <v>0</v>
      </c>
      <c r="I168" s="12">
        <f>(SanFrancisco!$E$22*10^3)/SanFrancisco!$B$8</f>
        <v>0</v>
      </c>
      <c r="J168" s="12">
        <f>(Baltimore!$E$22*10^3)/Baltimore!$B$8</f>
        <v>0</v>
      </c>
      <c r="K168" s="12">
        <f>(Albuquerque!$E$22*10^3)/Albuquerque!$B$8</f>
        <v>0</v>
      </c>
      <c r="L168" s="12">
        <f>(Seattle!$E$22*10^3)/Seattle!$B$8</f>
        <v>0</v>
      </c>
      <c r="M168" s="12">
        <f>(Chicago!$E$22*10^3)/Chicago!$B$8</f>
        <v>0</v>
      </c>
      <c r="N168" s="12">
        <f>(Boulder!$E$22*10^3)/Boulder!$B$8</f>
        <v>0</v>
      </c>
      <c r="O168" s="12">
        <f>(Minneapolis!$E$22*10^3)/Minneapolis!$B$8</f>
        <v>0</v>
      </c>
      <c r="P168" s="12">
        <f>(Helena!$E$22*10^3)/Helena!$B$8</f>
        <v>0</v>
      </c>
      <c r="Q168" s="12">
        <f>(Duluth!$E$22*10^3)/Duluth!$B$8</f>
        <v>0</v>
      </c>
      <c r="R168" s="12">
        <f>(Fairbanks!$E$22*10^3)/Fairbanks!$B$8</f>
        <v>0</v>
      </c>
    </row>
    <row r="169" spans="1:18">
      <c r="A169" s="5"/>
      <c r="B169" s="10" t="s">
        <v>68</v>
      </c>
      <c r="C169" s="12">
        <f>(Miami!$E$23*10^3)/Miami!$B$8</f>
        <v>0</v>
      </c>
      <c r="D169" s="12">
        <f>(Houston!$E$23*10^3)/Houston!$B$8</f>
        <v>0</v>
      </c>
      <c r="E169" s="12">
        <f>(Phoenix!$E$23*10^3)/Phoenix!$B$8</f>
        <v>0</v>
      </c>
      <c r="F169" s="12">
        <f>(Atlanta!$E$23*10^3)/Atlanta!$B$8</f>
        <v>0</v>
      </c>
      <c r="G169" s="12">
        <f>(LosAngeles!$E$23*10^3)/LosAngeles!$B$8</f>
        <v>0</v>
      </c>
      <c r="H169" s="12">
        <f>(LasVegas!$E$23*10^3)/LasVegas!$B$8</f>
        <v>0</v>
      </c>
      <c r="I169" s="12">
        <f>(SanFrancisco!$E$23*10^3)/SanFrancisco!$B$8</f>
        <v>0</v>
      </c>
      <c r="J169" s="12">
        <f>(Baltimore!$E$23*10^3)/Baltimore!$B$8</f>
        <v>0</v>
      </c>
      <c r="K169" s="12">
        <f>(Albuquerque!$E$23*10^3)/Albuquerque!$B$8</f>
        <v>0</v>
      </c>
      <c r="L169" s="12">
        <f>(Seattle!$E$23*10^3)/Seattle!$B$8</f>
        <v>0</v>
      </c>
      <c r="M169" s="12">
        <f>(Chicago!$E$23*10^3)/Chicago!$B$8</f>
        <v>0</v>
      </c>
      <c r="N169" s="12">
        <f>(Boulder!$E$23*10^3)/Boulder!$B$8</f>
        <v>0</v>
      </c>
      <c r="O169" s="12">
        <f>(Minneapolis!$E$23*10^3)/Minneapolis!$B$8</f>
        <v>0</v>
      </c>
      <c r="P169" s="12">
        <f>(Helena!$E$23*10^3)/Helena!$B$8</f>
        <v>0</v>
      </c>
      <c r="Q169" s="12">
        <f>(Duluth!$E$23*10^3)/Duluth!$B$8</f>
        <v>0</v>
      </c>
      <c r="R169" s="12">
        <f>(Fairbanks!$E$23*10^3)/Fairbanks!$B$8</f>
        <v>0</v>
      </c>
    </row>
    <row r="170" spans="1:18">
      <c r="A170" s="5"/>
      <c r="B170" s="10" t="s">
        <v>90</v>
      </c>
      <c r="C170" s="12">
        <f>(Miami!$E$24*10^3)/Miami!$B$8</f>
        <v>0</v>
      </c>
      <c r="D170" s="12">
        <f>(Houston!$E$24*10^3)/Houston!$B$8</f>
        <v>0</v>
      </c>
      <c r="E170" s="12">
        <f>(Phoenix!$E$24*10^3)/Phoenix!$B$8</f>
        <v>0</v>
      </c>
      <c r="F170" s="12">
        <f>(Atlanta!$E$24*10^3)/Atlanta!$B$8</f>
        <v>0</v>
      </c>
      <c r="G170" s="12">
        <f>(LosAngeles!$E$24*10^3)/LosAngeles!$B$8</f>
        <v>0</v>
      </c>
      <c r="H170" s="12">
        <f>(LasVegas!$E$24*10^3)/LasVegas!$B$8</f>
        <v>0</v>
      </c>
      <c r="I170" s="12">
        <f>(SanFrancisco!$E$24*10^3)/SanFrancisco!$B$8</f>
        <v>0</v>
      </c>
      <c r="J170" s="12">
        <f>(Baltimore!$E$24*10^3)/Baltimore!$B$8</f>
        <v>0</v>
      </c>
      <c r="K170" s="12">
        <f>(Albuquerque!$E$24*10^3)/Albuquerque!$B$8</f>
        <v>0</v>
      </c>
      <c r="L170" s="12">
        <f>(Seattle!$E$24*10^3)/Seattle!$B$8</f>
        <v>0</v>
      </c>
      <c r="M170" s="12">
        <f>(Chicago!$E$24*10^3)/Chicago!$B$8</f>
        <v>0</v>
      </c>
      <c r="N170" s="12">
        <f>(Boulder!$E$24*10^3)/Boulder!$B$8</f>
        <v>0</v>
      </c>
      <c r="O170" s="12">
        <f>(Minneapolis!$E$24*10^3)/Minneapolis!$B$8</f>
        <v>0</v>
      </c>
      <c r="P170" s="12">
        <f>(Helena!$E$24*10^3)/Helena!$B$8</f>
        <v>0</v>
      </c>
      <c r="Q170" s="12">
        <f>(Duluth!$E$24*10^3)/Duluth!$B$8</f>
        <v>0</v>
      </c>
      <c r="R170" s="12">
        <f>(Fairbanks!$E$24*10^3)/Fairbanks!$B$8</f>
        <v>0</v>
      </c>
    </row>
    <row r="171" spans="1:18">
      <c r="A171" s="5"/>
      <c r="B171" s="10" t="s">
        <v>91</v>
      </c>
      <c r="C171" s="12">
        <f>(Miami!$E$25*10^3)/Miami!$B$8</f>
        <v>0</v>
      </c>
      <c r="D171" s="12">
        <f>(Houston!$E$25*10^3)/Houston!$B$8</f>
        <v>0</v>
      </c>
      <c r="E171" s="12">
        <f>(Phoenix!$E$25*10^3)/Phoenix!$B$8</f>
        <v>0</v>
      </c>
      <c r="F171" s="12">
        <f>(Atlanta!$E$25*10^3)/Atlanta!$B$8</f>
        <v>0</v>
      </c>
      <c r="G171" s="12">
        <f>(LosAngeles!$E$25*10^3)/LosAngeles!$B$8</f>
        <v>0</v>
      </c>
      <c r="H171" s="12">
        <f>(LasVegas!$E$25*10^3)/LasVegas!$B$8</f>
        <v>0</v>
      </c>
      <c r="I171" s="12">
        <f>(SanFrancisco!$E$25*10^3)/SanFrancisco!$B$8</f>
        <v>0</v>
      </c>
      <c r="J171" s="12">
        <f>(Baltimore!$E$25*10^3)/Baltimore!$B$8</f>
        <v>0</v>
      </c>
      <c r="K171" s="12">
        <f>(Albuquerque!$E$25*10^3)/Albuquerque!$B$8</f>
        <v>0</v>
      </c>
      <c r="L171" s="12">
        <f>(Seattle!$E$25*10^3)/Seattle!$B$8</f>
        <v>0</v>
      </c>
      <c r="M171" s="12">
        <f>(Chicago!$E$25*10^3)/Chicago!$B$8</f>
        <v>0</v>
      </c>
      <c r="N171" s="12">
        <f>(Boulder!$E$25*10^3)/Boulder!$B$8</f>
        <v>0</v>
      </c>
      <c r="O171" s="12">
        <f>(Minneapolis!$E$25*10^3)/Minneapolis!$B$8</f>
        <v>0</v>
      </c>
      <c r="P171" s="12">
        <f>(Helena!$E$25*10^3)/Helena!$B$8</f>
        <v>0</v>
      </c>
      <c r="Q171" s="12">
        <f>(Duluth!$E$25*10^3)/Duluth!$B$8</f>
        <v>0</v>
      </c>
      <c r="R171" s="12">
        <f>(Fairbanks!$E$25*10^3)/Fairbanks!$B$8</f>
        <v>0</v>
      </c>
    </row>
    <row r="172" spans="1:18">
      <c r="A172" s="5"/>
      <c r="B172" s="10" t="s">
        <v>92</v>
      </c>
      <c r="C172" s="12">
        <f>(Miami!$E$26*10^3)/Miami!$B$8</f>
        <v>0</v>
      </c>
      <c r="D172" s="12">
        <f>(Houston!$E$26*10^3)/Houston!$B$8</f>
        <v>0</v>
      </c>
      <c r="E172" s="12">
        <f>(Phoenix!$E$26*10^3)/Phoenix!$B$8</f>
        <v>0</v>
      </c>
      <c r="F172" s="12">
        <f>(Atlanta!$E$26*10^3)/Atlanta!$B$8</f>
        <v>0</v>
      </c>
      <c r="G172" s="12">
        <f>(LosAngeles!$E$26*10^3)/LosAngeles!$B$8</f>
        <v>0</v>
      </c>
      <c r="H172" s="12">
        <f>(LasVegas!$E$26*10^3)/LasVegas!$B$8</f>
        <v>0</v>
      </c>
      <c r="I172" s="12">
        <f>(SanFrancisco!$E$26*10^3)/SanFrancisco!$B$8</f>
        <v>0</v>
      </c>
      <c r="J172" s="12">
        <f>(Baltimore!$E$26*10^3)/Baltimore!$B$8</f>
        <v>0</v>
      </c>
      <c r="K172" s="12">
        <f>(Albuquerque!$E$26*10^3)/Albuquerque!$B$8</f>
        <v>0</v>
      </c>
      <c r="L172" s="12">
        <f>(Seattle!$E$26*10^3)/Seattle!$B$8</f>
        <v>0</v>
      </c>
      <c r="M172" s="12">
        <f>(Chicago!$E$26*10^3)/Chicago!$B$8</f>
        <v>0</v>
      </c>
      <c r="N172" s="12">
        <f>(Boulder!$E$26*10^3)/Boulder!$B$8</f>
        <v>0</v>
      </c>
      <c r="O172" s="12">
        <f>(Minneapolis!$E$26*10^3)/Minneapolis!$B$8</f>
        <v>0</v>
      </c>
      <c r="P172" s="12">
        <f>(Helena!$E$26*10^3)/Helena!$B$8</f>
        <v>0</v>
      </c>
      <c r="Q172" s="12">
        <f>(Duluth!$E$26*10^3)/Duluth!$B$8</f>
        <v>0</v>
      </c>
      <c r="R172" s="12">
        <f>(Fairbanks!$E$26*10^3)/Fairbanks!$B$8</f>
        <v>0</v>
      </c>
    </row>
    <row r="173" spans="1:18">
      <c r="A173" s="5"/>
      <c r="B173" s="10" t="s">
        <v>93</v>
      </c>
      <c r="C173" s="12">
        <f>(Miami!$E$28*10^3)/Miami!$B$8</f>
        <v>0</v>
      </c>
      <c r="D173" s="12">
        <f>(Houston!$E$28*10^3)/Houston!$B$8</f>
        <v>0</v>
      </c>
      <c r="E173" s="12">
        <f>(Phoenix!$E$28*10^3)/Phoenix!$B$8</f>
        <v>0</v>
      </c>
      <c r="F173" s="12">
        <f>(Atlanta!$E$28*10^3)/Atlanta!$B$8</f>
        <v>0</v>
      </c>
      <c r="G173" s="12">
        <f>(LosAngeles!$E$28*10^3)/LosAngeles!$B$8</f>
        <v>0</v>
      </c>
      <c r="H173" s="12">
        <f>(LasVegas!$E$28*10^3)/LasVegas!$B$8</f>
        <v>0</v>
      </c>
      <c r="I173" s="12">
        <f>(SanFrancisco!$E$28*10^3)/SanFrancisco!$B$8</f>
        <v>0</v>
      </c>
      <c r="J173" s="12">
        <f>(Baltimore!$E$28*10^3)/Baltimore!$B$8</f>
        <v>0</v>
      </c>
      <c r="K173" s="12">
        <f>(Albuquerque!$E$28*10^3)/Albuquerque!$B$8</f>
        <v>0</v>
      </c>
      <c r="L173" s="12">
        <f>(Seattle!$E$28*10^3)/Seattle!$B$8</f>
        <v>0</v>
      </c>
      <c r="M173" s="12">
        <f>(Chicago!$E$28*10^3)/Chicago!$B$8</f>
        <v>0</v>
      </c>
      <c r="N173" s="12">
        <f>(Boulder!$E$28*10^3)/Boulder!$B$8</f>
        <v>0</v>
      </c>
      <c r="O173" s="12">
        <f>(Minneapolis!$E$28*10^3)/Minneapolis!$B$8</f>
        <v>0</v>
      </c>
      <c r="P173" s="12">
        <f>(Helena!$E$28*10^3)/Helena!$B$8</f>
        <v>0</v>
      </c>
      <c r="Q173" s="12">
        <f>(Duluth!$E$28*10^3)/Duluth!$B$8</f>
        <v>0</v>
      </c>
      <c r="R173" s="12">
        <f>(Fairbanks!$E$28*10^3)/Fairbanks!$B$8</f>
        <v>0</v>
      </c>
    </row>
    <row r="174" spans="1:18">
      <c r="A174" s="5"/>
      <c r="B174" s="8" t="s">
        <v>205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73</v>
      </c>
      <c r="C175" s="12">
        <f>(Miami!$F$13*10^3)/Miami!$B$8</f>
        <v>0</v>
      </c>
      <c r="D175" s="12">
        <f>(Houston!$F$13*10^3)/Houston!$B$8</f>
        <v>0</v>
      </c>
      <c r="E175" s="12">
        <f>(Phoenix!$F$13*10^3)/Phoenix!$B$8</f>
        <v>0</v>
      </c>
      <c r="F175" s="12">
        <f>(Atlanta!$F$13*10^3)/Atlanta!$B$8</f>
        <v>0</v>
      </c>
      <c r="G175" s="12">
        <f>(LosAngeles!$F$13*10^3)/LosAngeles!$B$8</f>
        <v>0</v>
      </c>
      <c r="H175" s="12">
        <f>(LasVegas!$F$13*10^3)/LasVegas!$B$8</f>
        <v>0</v>
      </c>
      <c r="I175" s="12">
        <f>(SanFrancisco!$F$13*10^3)/SanFrancisco!$B$8</f>
        <v>0</v>
      </c>
      <c r="J175" s="12">
        <f>(Baltimore!$F$13*10^3)/Baltimore!$B$8</f>
        <v>0</v>
      </c>
      <c r="K175" s="12">
        <f>(Albuquerque!$F$13*10^3)/Albuquerque!$B$8</f>
        <v>0</v>
      </c>
      <c r="L175" s="12">
        <f>(Seattle!$F$13*10^3)/Seattle!$B$8</f>
        <v>0</v>
      </c>
      <c r="M175" s="12">
        <f>(Chicago!$F$13*10^3)/Chicago!$B$8</f>
        <v>0</v>
      </c>
      <c r="N175" s="12">
        <f>(Boulder!$F$13*10^3)/Boulder!$B$8</f>
        <v>0</v>
      </c>
      <c r="O175" s="12">
        <f>(Minneapolis!$F$13*10^3)/Minneapolis!$B$8</f>
        <v>0</v>
      </c>
      <c r="P175" s="12">
        <f>(Helena!$F$13*10^3)/Helena!$B$8</f>
        <v>0</v>
      </c>
      <c r="Q175" s="12">
        <f>(Duluth!$F$13*10^3)/Duluth!$B$8</f>
        <v>0</v>
      </c>
      <c r="R175" s="12">
        <f>(Fairbanks!$F$13*10^3)/Fairbanks!$B$8</f>
        <v>0</v>
      </c>
    </row>
    <row r="176" spans="1:18">
      <c r="A176" s="5"/>
      <c r="B176" s="10" t="s">
        <v>74</v>
      </c>
      <c r="C176" s="12">
        <f>(Miami!$F$14*10^3)/Miami!$B$8</f>
        <v>0</v>
      </c>
      <c r="D176" s="12">
        <f>(Houston!$F$14*10^3)/Houston!$B$8</f>
        <v>0</v>
      </c>
      <c r="E176" s="12">
        <f>(Phoenix!$F$14*10^3)/Phoenix!$B$8</f>
        <v>0</v>
      </c>
      <c r="F176" s="12">
        <f>(Atlanta!$F$14*10^3)/Atlanta!$B$8</f>
        <v>0</v>
      </c>
      <c r="G176" s="12">
        <f>(LosAngeles!$F$14*10^3)/LosAngeles!$B$8</f>
        <v>0</v>
      </c>
      <c r="H176" s="12">
        <f>(LasVegas!$F$14*10^3)/LasVegas!$B$8</f>
        <v>0</v>
      </c>
      <c r="I176" s="12">
        <f>(SanFrancisco!$F$14*10^3)/SanFrancisco!$B$8</f>
        <v>0</v>
      </c>
      <c r="J176" s="12">
        <f>(Baltimore!$F$14*10^3)/Baltimore!$B$8</f>
        <v>0</v>
      </c>
      <c r="K176" s="12">
        <f>(Albuquerque!$F$14*10^3)/Albuquerque!$B$8</f>
        <v>0</v>
      </c>
      <c r="L176" s="12">
        <f>(Seattle!$F$14*10^3)/Seattle!$B$8</f>
        <v>0</v>
      </c>
      <c r="M176" s="12">
        <f>(Chicago!$F$14*10^3)/Chicago!$B$8</f>
        <v>0</v>
      </c>
      <c r="N176" s="12">
        <f>(Boulder!$F$14*10^3)/Boulder!$B$8</f>
        <v>0</v>
      </c>
      <c r="O176" s="12">
        <f>(Minneapolis!$F$14*10^3)/Minneapolis!$B$8</f>
        <v>0</v>
      </c>
      <c r="P176" s="12">
        <f>(Helena!$F$14*10^3)/Helena!$B$8</f>
        <v>0</v>
      </c>
      <c r="Q176" s="12">
        <f>(Duluth!$F$14*10^3)/Duluth!$B$8</f>
        <v>0</v>
      </c>
      <c r="R176" s="12">
        <f>(Fairbanks!$F$14*10^3)/Fairbanks!$B$8</f>
        <v>0</v>
      </c>
    </row>
    <row r="177" spans="1:18">
      <c r="A177" s="5"/>
      <c r="B177" s="10" t="s">
        <v>82</v>
      </c>
      <c r="C177" s="12">
        <f>(Miami!$F$15*10^3)/Miami!$B$8</f>
        <v>0</v>
      </c>
      <c r="D177" s="12">
        <f>(Houston!$F$15*10^3)/Houston!$B$8</f>
        <v>0</v>
      </c>
      <c r="E177" s="12">
        <f>(Phoenix!$F$15*10^3)/Phoenix!$B$8</f>
        <v>0</v>
      </c>
      <c r="F177" s="12">
        <f>(Atlanta!$F$15*10^3)/Atlanta!$B$8</f>
        <v>0</v>
      </c>
      <c r="G177" s="12">
        <f>(LosAngeles!$F$15*10^3)/LosAngeles!$B$8</f>
        <v>0</v>
      </c>
      <c r="H177" s="12">
        <f>(LasVegas!$F$15*10^3)/LasVegas!$B$8</f>
        <v>0</v>
      </c>
      <c r="I177" s="12">
        <f>(SanFrancisco!$F$15*10^3)/SanFrancisco!$B$8</f>
        <v>0</v>
      </c>
      <c r="J177" s="12">
        <f>(Baltimore!$F$15*10^3)/Baltimore!$B$8</f>
        <v>0</v>
      </c>
      <c r="K177" s="12">
        <f>(Albuquerque!$F$15*10^3)/Albuquerque!$B$8</f>
        <v>0</v>
      </c>
      <c r="L177" s="12">
        <f>(Seattle!$F$15*10^3)/Seattle!$B$8</f>
        <v>0</v>
      </c>
      <c r="M177" s="12">
        <f>(Chicago!$F$15*10^3)/Chicago!$B$8</f>
        <v>0</v>
      </c>
      <c r="N177" s="12">
        <f>(Boulder!$F$15*10^3)/Boulder!$B$8</f>
        <v>0</v>
      </c>
      <c r="O177" s="12">
        <f>(Minneapolis!$F$15*10^3)/Minneapolis!$B$8</f>
        <v>0</v>
      </c>
      <c r="P177" s="12">
        <f>(Helena!$F$15*10^3)/Helena!$B$8</f>
        <v>0</v>
      </c>
      <c r="Q177" s="12">
        <f>(Duluth!$F$15*10^3)/Duluth!$B$8</f>
        <v>0</v>
      </c>
      <c r="R177" s="12">
        <f>(Fairbanks!$F$15*10^3)/Fairbanks!$B$8</f>
        <v>0</v>
      </c>
    </row>
    <row r="178" spans="1:18">
      <c r="A178" s="5"/>
      <c r="B178" s="10" t="s">
        <v>83</v>
      </c>
      <c r="C178" s="12">
        <f>(Miami!$F$16*10^3)/Miami!$B$8</f>
        <v>0</v>
      </c>
      <c r="D178" s="12">
        <f>(Houston!$F$16*10^3)/Houston!$B$8</f>
        <v>0</v>
      </c>
      <c r="E178" s="12">
        <f>(Phoenix!$F$16*10^3)/Phoenix!$B$8</f>
        <v>0</v>
      </c>
      <c r="F178" s="12">
        <f>(Atlanta!$F$16*10^3)/Atlanta!$B$8</f>
        <v>0</v>
      </c>
      <c r="G178" s="12">
        <f>(LosAngeles!$F$16*10^3)/LosAngeles!$B$8</f>
        <v>0</v>
      </c>
      <c r="H178" s="12">
        <f>(LasVegas!$F$16*10^3)/LasVegas!$B$8</f>
        <v>0</v>
      </c>
      <c r="I178" s="12">
        <f>(SanFrancisco!$F$16*10^3)/SanFrancisco!$B$8</f>
        <v>0</v>
      </c>
      <c r="J178" s="12">
        <f>(Baltimore!$F$16*10^3)/Baltimore!$B$8</f>
        <v>0</v>
      </c>
      <c r="K178" s="12">
        <f>(Albuquerque!$F$16*10^3)/Albuquerque!$B$8</f>
        <v>0</v>
      </c>
      <c r="L178" s="12">
        <f>(Seattle!$F$16*10^3)/Seattle!$B$8</f>
        <v>0</v>
      </c>
      <c r="M178" s="12">
        <f>(Chicago!$F$16*10^3)/Chicago!$B$8</f>
        <v>0</v>
      </c>
      <c r="N178" s="12">
        <f>(Boulder!$F$16*10^3)/Boulder!$B$8</f>
        <v>0</v>
      </c>
      <c r="O178" s="12">
        <f>(Minneapolis!$F$16*10^3)/Minneapolis!$B$8</f>
        <v>0</v>
      </c>
      <c r="P178" s="12">
        <f>(Helena!$F$16*10^3)/Helena!$B$8</f>
        <v>0</v>
      </c>
      <c r="Q178" s="12">
        <f>(Duluth!$F$16*10^3)/Duluth!$B$8</f>
        <v>0</v>
      </c>
      <c r="R178" s="12">
        <f>(Fairbanks!$F$16*10^3)/Fairbanks!$B$8</f>
        <v>0</v>
      </c>
    </row>
    <row r="179" spans="1:18">
      <c r="A179" s="5"/>
      <c r="B179" s="10" t="s">
        <v>84</v>
      </c>
      <c r="C179" s="12">
        <f>(Miami!$F$17*10^3)/Miami!$B$8</f>
        <v>0</v>
      </c>
      <c r="D179" s="12">
        <f>(Houston!$F$17*10^3)/Houston!$B$8</f>
        <v>0</v>
      </c>
      <c r="E179" s="12">
        <f>(Phoenix!$F$17*10^3)/Phoenix!$B$8</f>
        <v>0</v>
      </c>
      <c r="F179" s="12">
        <f>(Atlanta!$F$17*10^3)/Atlanta!$B$8</f>
        <v>0</v>
      </c>
      <c r="G179" s="12">
        <f>(LosAngeles!$F$17*10^3)/LosAngeles!$B$8</f>
        <v>0</v>
      </c>
      <c r="H179" s="12">
        <f>(LasVegas!$F$17*10^3)/LasVegas!$B$8</f>
        <v>0</v>
      </c>
      <c r="I179" s="12">
        <f>(SanFrancisco!$F$17*10^3)/SanFrancisco!$B$8</f>
        <v>0</v>
      </c>
      <c r="J179" s="12">
        <f>(Baltimore!$F$17*10^3)/Baltimore!$B$8</f>
        <v>0</v>
      </c>
      <c r="K179" s="12">
        <f>(Albuquerque!$F$17*10^3)/Albuquerque!$B$8</f>
        <v>0</v>
      </c>
      <c r="L179" s="12">
        <f>(Seattle!$F$17*10^3)/Seattle!$B$8</f>
        <v>0</v>
      </c>
      <c r="M179" s="12">
        <f>(Chicago!$F$17*10^3)/Chicago!$B$8</f>
        <v>0</v>
      </c>
      <c r="N179" s="12">
        <f>(Boulder!$F$17*10^3)/Boulder!$B$8</f>
        <v>0</v>
      </c>
      <c r="O179" s="12">
        <f>(Minneapolis!$F$17*10^3)/Minneapolis!$B$8</f>
        <v>0</v>
      </c>
      <c r="P179" s="12">
        <f>(Helena!$F$17*10^3)/Helena!$B$8</f>
        <v>0</v>
      </c>
      <c r="Q179" s="12">
        <f>(Duluth!$F$17*10^3)/Duluth!$B$8</f>
        <v>0</v>
      </c>
      <c r="R179" s="12">
        <f>(Fairbanks!$F$17*10^3)/Fairbanks!$B$8</f>
        <v>0</v>
      </c>
    </row>
    <row r="180" spans="1:18">
      <c r="A180" s="5"/>
      <c r="B180" s="10" t="s">
        <v>85</v>
      </c>
      <c r="C180" s="12">
        <f>(Miami!$F$18*10^3)/Miami!$B$8</f>
        <v>0</v>
      </c>
      <c r="D180" s="12">
        <f>(Houston!$F$18*10^3)/Houston!$B$8</f>
        <v>0</v>
      </c>
      <c r="E180" s="12">
        <f>(Phoenix!$F$18*10^3)/Phoenix!$B$8</f>
        <v>0</v>
      </c>
      <c r="F180" s="12">
        <f>(Atlanta!$F$18*10^3)/Atlanta!$B$8</f>
        <v>0</v>
      </c>
      <c r="G180" s="12">
        <f>(LosAngeles!$F$18*10^3)/LosAngeles!$B$8</f>
        <v>0</v>
      </c>
      <c r="H180" s="12">
        <f>(LasVegas!$F$18*10^3)/LasVegas!$B$8</f>
        <v>0</v>
      </c>
      <c r="I180" s="12">
        <f>(SanFrancisco!$F$18*10^3)/SanFrancisco!$B$8</f>
        <v>0</v>
      </c>
      <c r="J180" s="12">
        <f>(Baltimore!$F$18*10^3)/Baltimore!$B$8</f>
        <v>0</v>
      </c>
      <c r="K180" s="12">
        <f>(Albuquerque!$F$18*10^3)/Albuquerque!$B$8</f>
        <v>0</v>
      </c>
      <c r="L180" s="12">
        <f>(Seattle!$F$18*10^3)/Seattle!$B$8</f>
        <v>0</v>
      </c>
      <c r="M180" s="12">
        <f>(Chicago!$F$18*10^3)/Chicago!$B$8</f>
        <v>0</v>
      </c>
      <c r="N180" s="12">
        <f>(Boulder!$F$18*10^3)/Boulder!$B$8</f>
        <v>0</v>
      </c>
      <c r="O180" s="12">
        <f>(Minneapolis!$F$18*10^3)/Minneapolis!$B$8</f>
        <v>0</v>
      </c>
      <c r="P180" s="12">
        <f>(Helena!$F$18*10^3)/Helena!$B$8</f>
        <v>0</v>
      </c>
      <c r="Q180" s="12">
        <f>(Duluth!$F$18*10^3)/Duluth!$B$8</f>
        <v>0</v>
      </c>
      <c r="R180" s="12">
        <f>(Fairbanks!$F$18*10^3)/Fairbanks!$B$8</f>
        <v>0</v>
      </c>
    </row>
    <row r="181" spans="1:18">
      <c r="A181" s="5"/>
      <c r="B181" s="10" t="s">
        <v>86</v>
      </c>
      <c r="C181" s="12">
        <f>(Miami!$F$19*10^3)/Miami!$B$8</f>
        <v>0</v>
      </c>
      <c r="D181" s="12">
        <f>(Houston!$F$19*10^3)/Houston!$B$8</f>
        <v>0</v>
      </c>
      <c r="E181" s="12">
        <f>(Phoenix!$F$19*10^3)/Phoenix!$B$8</f>
        <v>0</v>
      </c>
      <c r="F181" s="12">
        <f>(Atlanta!$F$19*10^3)/Atlanta!$B$8</f>
        <v>0</v>
      </c>
      <c r="G181" s="12">
        <f>(LosAngeles!$F$19*10^3)/LosAngeles!$B$8</f>
        <v>0</v>
      </c>
      <c r="H181" s="12">
        <f>(LasVegas!$F$19*10^3)/LasVegas!$B$8</f>
        <v>0</v>
      </c>
      <c r="I181" s="12">
        <f>(SanFrancisco!$F$19*10^3)/SanFrancisco!$B$8</f>
        <v>0</v>
      </c>
      <c r="J181" s="12">
        <f>(Baltimore!$F$19*10^3)/Baltimore!$B$8</f>
        <v>0</v>
      </c>
      <c r="K181" s="12">
        <f>(Albuquerque!$F$19*10^3)/Albuquerque!$B$8</f>
        <v>0</v>
      </c>
      <c r="L181" s="12">
        <f>(Seattle!$F$19*10^3)/Seattle!$B$8</f>
        <v>0</v>
      </c>
      <c r="M181" s="12">
        <f>(Chicago!$F$19*10^3)/Chicago!$B$8</f>
        <v>0</v>
      </c>
      <c r="N181" s="12">
        <f>(Boulder!$F$19*10^3)/Boulder!$B$8</f>
        <v>0</v>
      </c>
      <c r="O181" s="12">
        <f>(Minneapolis!$F$19*10^3)/Minneapolis!$B$8</f>
        <v>0</v>
      </c>
      <c r="P181" s="12">
        <f>(Helena!$F$19*10^3)/Helena!$B$8</f>
        <v>0</v>
      </c>
      <c r="Q181" s="12">
        <f>(Duluth!$F$19*10^3)/Duluth!$B$8</f>
        <v>0</v>
      </c>
      <c r="R181" s="12">
        <f>(Fairbanks!$F$19*10^3)/Fairbanks!$B$8</f>
        <v>0</v>
      </c>
    </row>
    <row r="182" spans="1:18">
      <c r="A182" s="5"/>
      <c r="B182" s="10" t="s">
        <v>87</v>
      </c>
      <c r="C182" s="12">
        <f>(Miami!$F$20*10^3)/Miami!$B$8</f>
        <v>0</v>
      </c>
      <c r="D182" s="12">
        <f>(Houston!$F$20*10^3)/Houston!$B$8</f>
        <v>0</v>
      </c>
      <c r="E182" s="12">
        <f>(Phoenix!$F$20*10^3)/Phoenix!$B$8</f>
        <v>0</v>
      </c>
      <c r="F182" s="12">
        <f>(Atlanta!$F$20*10^3)/Atlanta!$B$8</f>
        <v>0</v>
      </c>
      <c r="G182" s="12">
        <f>(LosAngeles!$F$20*10^3)/LosAngeles!$B$8</f>
        <v>0</v>
      </c>
      <c r="H182" s="12">
        <f>(LasVegas!$F$20*10^3)/LasVegas!$B$8</f>
        <v>0</v>
      </c>
      <c r="I182" s="12">
        <f>(SanFrancisco!$F$20*10^3)/SanFrancisco!$B$8</f>
        <v>0</v>
      </c>
      <c r="J182" s="12">
        <f>(Baltimore!$F$20*10^3)/Baltimore!$B$8</f>
        <v>0</v>
      </c>
      <c r="K182" s="12">
        <f>(Albuquerque!$F$20*10^3)/Albuquerque!$B$8</f>
        <v>0</v>
      </c>
      <c r="L182" s="12">
        <f>(Seattle!$F$20*10^3)/Seattle!$B$8</f>
        <v>0</v>
      </c>
      <c r="M182" s="12">
        <f>(Chicago!$F$20*10^3)/Chicago!$B$8</f>
        <v>0</v>
      </c>
      <c r="N182" s="12">
        <f>(Boulder!$F$20*10^3)/Boulder!$B$8</f>
        <v>0</v>
      </c>
      <c r="O182" s="12">
        <f>(Minneapolis!$F$20*10^3)/Minneapolis!$B$8</f>
        <v>0</v>
      </c>
      <c r="P182" s="12">
        <f>(Helena!$F$20*10^3)/Helena!$B$8</f>
        <v>0</v>
      </c>
      <c r="Q182" s="12">
        <f>(Duluth!$F$20*10^3)/Duluth!$B$8</f>
        <v>0</v>
      </c>
      <c r="R182" s="12">
        <f>(Fairbanks!$F$20*10^3)/Fairbanks!$B$8</f>
        <v>0</v>
      </c>
    </row>
    <row r="183" spans="1:18">
      <c r="A183" s="5"/>
      <c r="B183" s="10" t="s">
        <v>88</v>
      </c>
      <c r="C183" s="12">
        <f>(Miami!$F$21*10^3)/Miami!$B$8</f>
        <v>0</v>
      </c>
      <c r="D183" s="12">
        <f>(Houston!$F$21*10^3)/Houston!$B$8</f>
        <v>0</v>
      </c>
      <c r="E183" s="12">
        <f>(Phoenix!$F$21*10^3)/Phoenix!$B$8</f>
        <v>0</v>
      </c>
      <c r="F183" s="12">
        <f>(Atlanta!$F$21*10^3)/Atlanta!$B$8</f>
        <v>0</v>
      </c>
      <c r="G183" s="12">
        <f>(LosAngeles!$F$21*10^3)/LosAngeles!$B$8</f>
        <v>0</v>
      </c>
      <c r="H183" s="12">
        <f>(LasVegas!$F$21*10^3)/LasVegas!$B$8</f>
        <v>0</v>
      </c>
      <c r="I183" s="12">
        <f>(SanFrancisco!$F$21*10^3)/SanFrancisco!$B$8</f>
        <v>0</v>
      </c>
      <c r="J183" s="12">
        <f>(Baltimore!$F$21*10^3)/Baltimore!$B$8</f>
        <v>0</v>
      </c>
      <c r="K183" s="12">
        <f>(Albuquerque!$F$21*10^3)/Albuquerque!$B$8</f>
        <v>0</v>
      </c>
      <c r="L183" s="12">
        <f>(Seattle!$F$21*10^3)/Seattle!$B$8</f>
        <v>0</v>
      </c>
      <c r="M183" s="12">
        <f>(Chicago!$F$21*10^3)/Chicago!$B$8</f>
        <v>0</v>
      </c>
      <c r="N183" s="12">
        <f>(Boulder!$F$21*10^3)/Boulder!$B$8</f>
        <v>0</v>
      </c>
      <c r="O183" s="12">
        <f>(Minneapolis!$F$21*10^3)/Minneapolis!$B$8</f>
        <v>0</v>
      </c>
      <c r="P183" s="12">
        <f>(Helena!$F$21*10^3)/Helena!$B$8</f>
        <v>0</v>
      </c>
      <c r="Q183" s="12">
        <f>(Duluth!$F$21*10^3)/Duluth!$B$8</f>
        <v>0</v>
      </c>
      <c r="R183" s="12">
        <f>(Fairbanks!$F$21*10^3)/Fairbanks!$B$8</f>
        <v>0</v>
      </c>
    </row>
    <row r="184" spans="1:18">
      <c r="A184" s="5"/>
      <c r="B184" s="10" t="s">
        <v>89</v>
      </c>
      <c r="C184" s="12">
        <f>(Miami!$F$22*10^3)/Miami!$B$8</f>
        <v>0</v>
      </c>
      <c r="D184" s="12">
        <f>(Houston!$F$22*10^3)/Houston!$B$8</f>
        <v>0</v>
      </c>
      <c r="E184" s="12">
        <f>(Phoenix!$F$22*10^3)/Phoenix!$B$8</f>
        <v>0</v>
      </c>
      <c r="F184" s="12">
        <f>(Atlanta!$F$22*10^3)/Atlanta!$B$8</f>
        <v>0</v>
      </c>
      <c r="G184" s="12">
        <f>(LosAngeles!$F$22*10^3)/LosAngeles!$B$8</f>
        <v>0</v>
      </c>
      <c r="H184" s="12">
        <f>(LasVegas!$F$22*10^3)/LasVegas!$B$8</f>
        <v>0</v>
      </c>
      <c r="I184" s="12">
        <f>(SanFrancisco!$F$22*10^3)/SanFrancisco!$B$8</f>
        <v>0</v>
      </c>
      <c r="J184" s="12">
        <f>(Baltimore!$F$22*10^3)/Baltimore!$B$8</f>
        <v>0</v>
      </c>
      <c r="K184" s="12">
        <f>(Albuquerque!$F$22*10^3)/Albuquerque!$B$8</f>
        <v>0</v>
      </c>
      <c r="L184" s="12">
        <f>(Seattle!$F$22*10^3)/Seattle!$B$8</f>
        <v>0</v>
      </c>
      <c r="M184" s="12">
        <f>(Chicago!$F$22*10^3)/Chicago!$B$8</f>
        <v>0</v>
      </c>
      <c r="N184" s="12">
        <f>(Boulder!$F$22*10^3)/Boulder!$B$8</f>
        <v>0</v>
      </c>
      <c r="O184" s="12">
        <f>(Minneapolis!$F$22*10^3)/Minneapolis!$B$8</f>
        <v>0</v>
      </c>
      <c r="P184" s="12">
        <f>(Helena!$F$22*10^3)/Helena!$B$8</f>
        <v>0</v>
      </c>
      <c r="Q184" s="12">
        <f>(Duluth!$F$22*10^3)/Duluth!$B$8</f>
        <v>0</v>
      </c>
      <c r="R184" s="12">
        <f>(Fairbanks!$F$22*10^3)/Fairbanks!$B$8</f>
        <v>0</v>
      </c>
    </row>
    <row r="185" spans="1:18">
      <c r="A185" s="5"/>
      <c r="B185" s="10" t="s">
        <v>68</v>
      </c>
      <c r="C185" s="12">
        <f>(Miami!$F$23*10^3)/Miami!$B$8</f>
        <v>0</v>
      </c>
      <c r="D185" s="12">
        <f>(Houston!$F$23*10^3)/Houston!$B$8</f>
        <v>0</v>
      </c>
      <c r="E185" s="12">
        <f>(Phoenix!$F$23*10^3)/Phoenix!$B$8</f>
        <v>0</v>
      </c>
      <c r="F185" s="12">
        <f>(Atlanta!$F$23*10^3)/Atlanta!$B$8</f>
        <v>0</v>
      </c>
      <c r="G185" s="12">
        <f>(LosAngeles!$F$23*10^3)/LosAngeles!$B$8</f>
        <v>0</v>
      </c>
      <c r="H185" s="12">
        <f>(LasVegas!$F$23*10^3)/LasVegas!$B$8</f>
        <v>0</v>
      </c>
      <c r="I185" s="12">
        <f>(SanFrancisco!$F$23*10^3)/SanFrancisco!$B$8</f>
        <v>0</v>
      </c>
      <c r="J185" s="12">
        <f>(Baltimore!$F$23*10^3)/Baltimore!$B$8</f>
        <v>0</v>
      </c>
      <c r="K185" s="12">
        <f>(Albuquerque!$F$23*10^3)/Albuquerque!$B$8</f>
        <v>0</v>
      </c>
      <c r="L185" s="12">
        <f>(Seattle!$F$23*10^3)/Seattle!$B$8</f>
        <v>0</v>
      </c>
      <c r="M185" s="12">
        <f>(Chicago!$F$23*10^3)/Chicago!$B$8</f>
        <v>0</v>
      </c>
      <c r="N185" s="12">
        <f>(Boulder!$F$23*10^3)/Boulder!$B$8</f>
        <v>0</v>
      </c>
      <c r="O185" s="12">
        <f>(Minneapolis!$F$23*10^3)/Minneapolis!$B$8</f>
        <v>0</v>
      </c>
      <c r="P185" s="12">
        <f>(Helena!$F$23*10^3)/Helena!$B$8</f>
        <v>0</v>
      </c>
      <c r="Q185" s="12">
        <f>(Duluth!$F$23*10^3)/Duluth!$B$8</f>
        <v>0</v>
      </c>
      <c r="R185" s="12">
        <f>(Fairbanks!$F$23*10^3)/Fairbanks!$B$8</f>
        <v>0</v>
      </c>
    </row>
    <row r="186" spans="1:18">
      <c r="A186" s="5"/>
      <c r="B186" s="10" t="s">
        <v>90</v>
      </c>
      <c r="C186" s="12">
        <f>(Miami!$F$24*10^3)/Miami!$B$8</f>
        <v>0</v>
      </c>
      <c r="D186" s="12">
        <f>(Houston!$F$24*10^3)/Houston!$B$8</f>
        <v>0</v>
      </c>
      <c r="E186" s="12">
        <f>(Phoenix!$F$24*10^3)/Phoenix!$B$8</f>
        <v>0</v>
      </c>
      <c r="F186" s="12">
        <f>(Atlanta!$F$24*10^3)/Atlanta!$B$8</f>
        <v>0</v>
      </c>
      <c r="G186" s="12">
        <f>(LosAngeles!$F$24*10^3)/LosAngeles!$B$8</f>
        <v>0</v>
      </c>
      <c r="H186" s="12">
        <f>(LasVegas!$F$24*10^3)/LasVegas!$B$8</f>
        <v>0</v>
      </c>
      <c r="I186" s="12">
        <f>(SanFrancisco!$F$24*10^3)/SanFrancisco!$B$8</f>
        <v>0</v>
      </c>
      <c r="J186" s="12">
        <f>(Baltimore!$F$24*10^3)/Baltimore!$B$8</f>
        <v>0</v>
      </c>
      <c r="K186" s="12">
        <f>(Albuquerque!$F$24*10^3)/Albuquerque!$B$8</f>
        <v>0</v>
      </c>
      <c r="L186" s="12">
        <f>(Seattle!$F$24*10^3)/Seattle!$B$8</f>
        <v>0</v>
      </c>
      <c r="M186" s="12">
        <f>(Chicago!$F$24*10^3)/Chicago!$B$8</f>
        <v>0</v>
      </c>
      <c r="N186" s="12">
        <f>(Boulder!$F$24*10^3)/Boulder!$B$8</f>
        <v>0</v>
      </c>
      <c r="O186" s="12">
        <f>(Minneapolis!$F$24*10^3)/Minneapolis!$B$8</f>
        <v>0</v>
      </c>
      <c r="P186" s="12">
        <f>(Helena!$F$24*10^3)/Helena!$B$8</f>
        <v>0</v>
      </c>
      <c r="Q186" s="12">
        <f>(Duluth!$F$24*10^3)/Duluth!$B$8</f>
        <v>0</v>
      </c>
      <c r="R186" s="12">
        <f>(Fairbanks!$F$24*10^3)/Fairbanks!$B$8</f>
        <v>0</v>
      </c>
    </row>
    <row r="187" spans="1:18">
      <c r="A187" s="5"/>
      <c r="B187" s="10" t="s">
        <v>91</v>
      </c>
      <c r="C187" s="12">
        <f>(Miami!$F$25*10^3)/Miami!$B$8</f>
        <v>0</v>
      </c>
      <c r="D187" s="12">
        <f>(Houston!$F$25*10^3)/Houston!$B$8</f>
        <v>0</v>
      </c>
      <c r="E187" s="12">
        <f>(Phoenix!$F$25*10^3)/Phoenix!$B$8</f>
        <v>0</v>
      </c>
      <c r="F187" s="12">
        <f>(Atlanta!$F$25*10^3)/Atlanta!$B$8</f>
        <v>0</v>
      </c>
      <c r="G187" s="12">
        <f>(LosAngeles!$F$25*10^3)/LosAngeles!$B$8</f>
        <v>0</v>
      </c>
      <c r="H187" s="12">
        <f>(LasVegas!$F$25*10^3)/LasVegas!$B$8</f>
        <v>0</v>
      </c>
      <c r="I187" s="12">
        <f>(SanFrancisco!$F$25*10^3)/SanFrancisco!$B$8</f>
        <v>0</v>
      </c>
      <c r="J187" s="12">
        <f>(Baltimore!$F$25*10^3)/Baltimore!$B$8</f>
        <v>0</v>
      </c>
      <c r="K187" s="12">
        <f>(Albuquerque!$F$25*10^3)/Albuquerque!$B$8</f>
        <v>0</v>
      </c>
      <c r="L187" s="12">
        <f>(Seattle!$F$25*10^3)/Seattle!$B$8</f>
        <v>0</v>
      </c>
      <c r="M187" s="12">
        <f>(Chicago!$F$25*10^3)/Chicago!$B$8</f>
        <v>0</v>
      </c>
      <c r="N187" s="12">
        <f>(Boulder!$F$25*10^3)/Boulder!$B$8</f>
        <v>0</v>
      </c>
      <c r="O187" s="12">
        <f>(Minneapolis!$F$25*10^3)/Minneapolis!$B$8</f>
        <v>0</v>
      </c>
      <c r="P187" s="12">
        <f>(Helena!$F$25*10^3)/Helena!$B$8</f>
        <v>0</v>
      </c>
      <c r="Q187" s="12">
        <f>(Duluth!$F$25*10^3)/Duluth!$B$8</f>
        <v>0</v>
      </c>
      <c r="R187" s="12">
        <f>(Fairbanks!$F$25*10^3)/Fairbanks!$B$8</f>
        <v>0</v>
      </c>
    </row>
    <row r="188" spans="1:18">
      <c r="A188" s="5"/>
      <c r="B188" s="10" t="s">
        <v>92</v>
      </c>
      <c r="C188" s="12">
        <f>(Miami!$F$26*10^3)/Miami!$B$8</f>
        <v>0</v>
      </c>
      <c r="D188" s="12">
        <f>(Houston!$F$26*10^3)/Houston!$B$8</f>
        <v>0</v>
      </c>
      <c r="E188" s="12">
        <f>(Phoenix!$F$26*10^3)/Phoenix!$B$8</f>
        <v>0</v>
      </c>
      <c r="F188" s="12">
        <f>(Atlanta!$F$26*10^3)/Atlanta!$B$8</f>
        <v>0</v>
      </c>
      <c r="G188" s="12">
        <f>(LosAngeles!$F$26*10^3)/LosAngeles!$B$8</f>
        <v>0</v>
      </c>
      <c r="H188" s="12">
        <f>(LasVegas!$F$26*10^3)/LasVegas!$B$8</f>
        <v>0</v>
      </c>
      <c r="I188" s="12">
        <f>(SanFrancisco!$F$26*10^3)/SanFrancisco!$B$8</f>
        <v>0</v>
      </c>
      <c r="J188" s="12">
        <f>(Baltimore!$F$26*10^3)/Baltimore!$B$8</f>
        <v>0</v>
      </c>
      <c r="K188" s="12">
        <f>(Albuquerque!$F$26*10^3)/Albuquerque!$B$8</f>
        <v>0</v>
      </c>
      <c r="L188" s="12">
        <f>(Seattle!$F$26*10^3)/Seattle!$B$8</f>
        <v>0</v>
      </c>
      <c r="M188" s="12">
        <f>(Chicago!$F$26*10^3)/Chicago!$B$8</f>
        <v>0</v>
      </c>
      <c r="N188" s="12">
        <f>(Boulder!$F$26*10^3)/Boulder!$B$8</f>
        <v>0</v>
      </c>
      <c r="O188" s="12">
        <f>(Minneapolis!$F$26*10^3)/Minneapolis!$B$8</f>
        <v>0</v>
      </c>
      <c r="P188" s="12">
        <f>(Helena!$F$26*10^3)/Helena!$B$8</f>
        <v>0</v>
      </c>
      <c r="Q188" s="12">
        <f>(Duluth!$F$26*10^3)/Duluth!$B$8</f>
        <v>0</v>
      </c>
      <c r="R188" s="12">
        <f>(Fairbanks!$F$26*10^3)/Fairbanks!$B$8</f>
        <v>0</v>
      </c>
    </row>
    <row r="189" spans="1:18">
      <c r="A189" s="5"/>
      <c r="B189" s="10" t="s">
        <v>93</v>
      </c>
      <c r="C189" s="12">
        <f>(Miami!$F$28*10^3)/Miami!$B$8</f>
        <v>0</v>
      </c>
      <c r="D189" s="12">
        <f>(Houston!$F$28*10^3)/Houston!$B$8</f>
        <v>0</v>
      </c>
      <c r="E189" s="12">
        <f>(Phoenix!$F$28*10^3)/Phoenix!$B$8</f>
        <v>0</v>
      </c>
      <c r="F189" s="12">
        <f>(Atlanta!$F$28*10^3)/Atlanta!$B$8</f>
        <v>0</v>
      </c>
      <c r="G189" s="12">
        <f>(LosAngeles!$F$28*10^3)/LosAngeles!$B$8</f>
        <v>0</v>
      </c>
      <c r="H189" s="12">
        <f>(LasVegas!$F$28*10^3)/LasVegas!$B$8</f>
        <v>0</v>
      </c>
      <c r="I189" s="12">
        <f>(SanFrancisco!$F$28*10^3)/SanFrancisco!$B$8</f>
        <v>0</v>
      </c>
      <c r="J189" s="12">
        <f>(Baltimore!$F$28*10^3)/Baltimore!$B$8</f>
        <v>0</v>
      </c>
      <c r="K189" s="12">
        <f>(Albuquerque!$F$28*10^3)/Albuquerque!$B$8</f>
        <v>0</v>
      </c>
      <c r="L189" s="12">
        <f>(Seattle!$F$28*10^3)/Seattle!$B$8</f>
        <v>0</v>
      </c>
      <c r="M189" s="12">
        <f>(Chicago!$F$28*10^3)/Chicago!$B$8</f>
        <v>0</v>
      </c>
      <c r="N189" s="12">
        <f>(Boulder!$F$28*10^3)/Boulder!$B$8</f>
        <v>0</v>
      </c>
      <c r="O189" s="12">
        <f>(Minneapolis!$F$28*10^3)/Minneapolis!$B$8</f>
        <v>0</v>
      </c>
      <c r="P189" s="12">
        <f>(Helena!$F$28*10^3)/Helena!$B$8</f>
        <v>0</v>
      </c>
      <c r="Q189" s="12">
        <f>(Duluth!$F$28*10^3)/Duluth!$B$8</f>
        <v>0</v>
      </c>
      <c r="R189" s="12">
        <f>(Fairbanks!$F$28*10^3)/Fairbanks!$B$8</f>
        <v>0</v>
      </c>
    </row>
    <row r="190" spans="1:18">
      <c r="A190" s="5"/>
      <c r="B190" s="8" t="s">
        <v>206</v>
      </c>
      <c r="C190" s="12">
        <f>(Miami!$B$2*10^3)/Miami!$B$8</f>
        <v>152.79837357010049</v>
      </c>
      <c r="D190" s="12">
        <f>(Houston!$B$2*10^3)/Houston!$B$8</f>
        <v>207.87031579295694</v>
      </c>
      <c r="E190" s="12">
        <f>(Phoenix!$B$2*10^3)/Phoenix!$B$8</f>
        <v>215.02834463602841</v>
      </c>
      <c r="F190" s="12">
        <f>(Atlanta!$B$2*10^3)/Atlanta!$B$8</f>
        <v>265.80877866779178</v>
      </c>
      <c r="G190" s="12">
        <f>(LosAngeles!$B$2*10^3)/LosAngeles!$B$8</f>
        <v>135.91775195289475</v>
      </c>
      <c r="H190" s="12">
        <f>(LasVegas!$B$2*10^3)/LasVegas!$B$8</f>
        <v>235.5903564123405</v>
      </c>
      <c r="I190" s="12">
        <f>(SanFrancisco!$B$2*10^3)/SanFrancisco!$B$8</f>
        <v>189.24413614525358</v>
      </c>
      <c r="J190" s="12">
        <f>(Baltimore!$B$2*10^3)/Baltimore!$B$8</f>
        <v>362.41011100011787</v>
      </c>
      <c r="K190" s="12">
        <f>(Albuquerque!$B$2*10^3)/Albuquerque!$B$8</f>
        <v>302.29590517731685</v>
      </c>
      <c r="L190" s="12">
        <f>(Seattle!$B$2*10^3)/Seattle!$B$8</f>
        <v>291.08007437235398</v>
      </c>
      <c r="M190" s="12">
        <f>(Chicago!$B$2*10^3)/Chicago!$B$8</f>
        <v>476.36568199820891</v>
      </c>
      <c r="N190" s="12">
        <f>(Boulder!$B$2*10^3)/Boulder!$B$8</f>
        <v>404.35314045330733</v>
      </c>
      <c r="O190" s="12">
        <f>(Minneapolis!$B$2*10^3)/Minneapolis!$B$8</f>
        <v>659.10327126674974</v>
      </c>
      <c r="P190" s="12">
        <f>(Helena!$B$2*10^3)/Helena!$B$8</f>
        <v>538.28749175306552</v>
      </c>
      <c r="Q190" s="12">
        <f>(Duluth!$B$2*10^3)/Duluth!$B$8</f>
        <v>810.79929598583692</v>
      </c>
      <c r="R190" s="12">
        <f>(Fairbanks!$B$2*10^3)/Fairbanks!$B$8</f>
        <v>1531.0922353690594</v>
      </c>
    </row>
    <row r="191" spans="1:18">
      <c r="A191" s="82" t="s">
        <v>282</v>
      </c>
      <c r="B191" s="83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</row>
    <row r="192" spans="1:18">
      <c r="A192" s="72"/>
      <c r="B192" s="82" t="s">
        <v>281</v>
      </c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1:18">
      <c r="A193" s="72"/>
      <c r="B193" s="74" t="s">
        <v>279</v>
      </c>
      <c r="C193" s="80">
        <f>10^(-3)*Miami!$C109</f>
        <v>53.081790999999996</v>
      </c>
      <c r="D193" s="80">
        <f>10^(-3)*Houston!$C109</f>
        <v>51.136288999999998</v>
      </c>
      <c r="E193" s="80">
        <f>10^(-3)*Phoenix!$C109</f>
        <v>51.345965</v>
      </c>
      <c r="F193" s="80">
        <f>10^(-3)*Atlanta!$C109</f>
        <v>50.198152</v>
      </c>
      <c r="G193" s="80">
        <f>10^(-3)*LosAngeles!$C109</f>
        <v>48.336991000000005</v>
      </c>
      <c r="H193" s="80">
        <f>10^(-3)*LasVegas!$C109</f>
        <v>55.224019999999996</v>
      </c>
      <c r="I193" s="80">
        <f>10^(-3)*SanFrancisco!$C109</f>
        <v>49.251708000000001</v>
      </c>
      <c r="J193" s="80">
        <f>10^(-3)*Baltimore!$C109</f>
        <v>58.114788000000004</v>
      </c>
      <c r="K193" s="80">
        <f>10^(-3)*Albuquerque!$C109</f>
        <v>50.770766999999999</v>
      </c>
      <c r="L193" s="80">
        <f>10^(-3)*Seattle!$C109</f>
        <v>54.855546000000004</v>
      </c>
      <c r="M193" s="80">
        <f>10^(-3)*Chicago!$C109</f>
        <v>63.127408000000003</v>
      </c>
      <c r="N193" s="80">
        <f>10^(-3)*Boulder!$C109</f>
        <v>63.146861000000001</v>
      </c>
      <c r="O193" s="80">
        <f>10^(-3)*Minneapolis!$C109</f>
        <v>64.376440000000002</v>
      </c>
      <c r="P193" s="80">
        <f>10^(-3)*Helena!$C109</f>
        <v>65.709778999999997</v>
      </c>
      <c r="Q193" s="80">
        <f>10^(-3)*Duluth!$C109</f>
        <v>66.033502999999996</v>
      </c>
      <c r="R193" s="80">
        <f>10^(-3)*Fairbanks!$C109</f>
        <v>72.862945000000011</v>
      </c>
    </row>
    <row r="194" spans="1:18">
      <c r="A194" s="72"/>
      <c r="B194" s="74" t="s">
        <v>278</v>
      </c>
      <c r="C194" s="80">
        <f>10^(-3)*Miami!$C110</f>
        <v>58.954373000000004</v>
      </c>
      <c r="D194" s="80">
        <f>10^(-3)*Houston!$C110</f>
        <v>57.077237000000004</v>
      </c>
      <c r="E194" s="80">
        <f>10^(-3)*Phoenix!$C110</f>
        <v>53.602502999999999</v>
      </c>
      <c r="F194" s="80">
        <f>10^(-3)*Atlanta!$C110</f>
        <v>49.893349999999998</v>
      </c>
      <c r="G194" s="80">
        <f>10^(-3)*LosAngeles!$C110</f>
        <v>42.775650999999996</v>
      </c>
      <c r="H194" s="80">
        <f>10^(-3)*LasVegas!$C110</f>
        <v>48.142250999999995</v>
      </c>
      <c r="I194" s="80">
        <f>10^(-3)*SanFrancisco!$C110</f>
        <v>42.762584000000004</v>
      </c>
      <c r="J194" s="80">
        <f>10^(-3)*Baltimore!$C110</f>
        <v>50.917907</v>
      </c>
      <c r="K194" s="80">
        <f>10^(-3)*Albuquerque!$C110</f>
        <v>50.966574999999999</v>
      </c>
      <c r="L194" s="80">
        <f>10^(-3)*Seattle!$C110</f>
        <v>47.506546</v>
      </c>
      <c r="M194" s="80">
        <f>10^(-3)*Chicago!$C110</f>
        <v>62.71584</v>
      </c>
      <c r="N194" s="80">
        <f>10^(-3)*Boulder!$C110</f>
        <v>55.797860999999997</v>
      </c>
      <c r="O194" s="80">
        <f>10^(-3)*Minneapolis!$C110</f>
        <v>57.027440000000006</v>
      </c>
      <c r="P194" s="80">
        <f>10^(-3)*Helena!$C110</f>
        <v>58.360779000000001</v>
      </c>
      <c r="Q194" s="80">
        <f>10^(-3)*Duluth!$C110</f>
        <v>58.684502999999999</v>
      </c>
      <c r="R194" s="80">
        <f>10^(-3)*Fairbanks!$C110</f>
        <v>72.862945000000011</v>
      </c>
    </row>
    <row r="195" spans="1:18">
      <c r="A195" s="72"/>
      <c r="B195" s="71" t="s">
        <v>277</v>
      </c>
      <c r="C195" s="80">
        <f>10^(-3)*Miami!$C111</f>
        <v>63.641817000000003</v>
      </c>
      <c r="D195" s="80">
        <f>10^(-3)*Houston!$C111</f>
        <v>52.104925000000001</v>
      </c>
      <c r="E195" s="80">
        <f>10^(-3)*Phoenix!$C111</f>
        <v>70.611817000000002</v>
      </c>
      <c r="F195" s="80">
        <f>10^(-3)*Atlanta!$C111</f>
        <v>51.575688</v>
      </c>
      <c r="G195" s="80">
        <f>10^(-3)*LosAngeles!$C111</f>
        <v>42.546700999999999</v>
      </c>
      <c r="H195" s="80">
        <f>10^(-3)*LasVegas!$C111</f>
        <v>49.648598</v>
      </c>
      <c r="I195" s="80">
        <f>10^(-3)*SanFrancisco!$C111</f>
        <v>41.902707999999997</v>
      </c>
      <c r="J195" s="80">
        <f>10^(-3)*Baltimore!$C111</f>
        <v>52.702434000000004</v>
      </c>
      <c r="K195" s="80">
        <f>10^(-3)*Albuquerque!$C111</f>
        <v>51.199413</v>
      </c>
      <c r="L195" s="80">
        <f>10^(-3)*Seattle!$C111</f>
        <v>47.955141000000005</v>
      </c>
      <c r="M195" s="80">
        <f>10^(-3)*Chicago!$C111</f>
        <v>55.914811999999998</v>
      </c>
      <c r="N195" s="80">
        <f>10^(-3)*Boulder!$C111</f>
        <v>56.244486999999999</v>
      </c>
      <c r="O195" s="80">
        <f>10^(-3)*Minneapolis!$C111</f>
        <v>57.027440000000006</v>
      </c>
      <c r="P195" s="80">
        <f>10^(-3)*Helena!$C111</f>
        <v>58.360779000000001</v>
      </c>
      <c r="Q195" s="80">
        <f>10^(-3)*Duluth!$C111</f>
        <v>58.684502999999999</v>
      </c>
      <c r="R195" s="80">
        <f>10^(-3)*Fairbanks!$C111</f>
        <v>65.513945000000007</v>
      </c>
    </row>
    <row r="196" spans="1:18">
      <c r="A196" s="72"/>
      <c r="B196" s="71" t="s">
        <v>276</v>
      </c>
      <c r="C196" s="80">
        <f>10^(-3)*Miami!$C112</f>
        <v>68.588225999999992</v>
      </c>
      <c r="D196" s="80">
        <f>10^(-3)*Houston!$C112</f>
        <v>64.705485999999993</v>
      </c>
      <c r="E196" s="80">
        <f>10^(-3)*Phoenix!$C112</f>
        <v>73.363035999999994</v>
      </c>
      <c r="F196" s="80">
        <f>10^(-3)*Atlanta!$C112</f>
        <v>61.706987000000005</v>
      </c>
      <c r="G196" s="80">
        <f>10^(-3)*LosAngeles!$C112</f>
        <v>43.274929</v>
      </c>
      <c r="H196" s="80">
        <f>10^(-3)*LasVegas!$C112</f>
        <v>68.449201000000002</v>
      </c>
      <c r="I196" s="80">
        <f>10^(-3)*SanFrancisco!$C112</f>
        <v>42.975908000000004</v>
      </c>
      <c r="J196" s="80">
        <f>10^(-3)*Baltimore!$C112</f>
        <v>52.886578999999998</v>
      </c>
      <c r="K196" s="80">
        <f>10^(-3)*Albuquerque!$C112</f>
        <v>56.016800000000003</v>
      </c>
      <c r="L196" s="80">
        <f>10^(-3)*Seattle!$C112</f>
        <v>47.506546</v>
      </c>
      <c r="M196" s="80">
        <f>10^(-3)*Chicago!$C112</f>
        <v>56.316029999999998</v>
      </c>
      <c r="N196" s="80">
        <f>10^(-3)*Boulder!$C112</f>
        <v>57.134734999999999</v>
      </c>
      <c r="O196" s="80">
        <f>10^(-3)*Minneapolis!$C112</f>
        <v>56.470021000000003</v>
      </c>
      <c r="P196" s="80">
        <f>10^(-3)*Helena!$C112</f>
        <v>57.762803999999996</v>
      </c>
      <c r="Q196" s="80">
        <f>10^(-3)*Duluth!$C112</f>
        <v>58.684502999999999</v>
      </c>
      <c r="R196" s="80">
        <f>10^(-3)*Fairbanks!$C112</f>
        <v>65.513945000000007</v>
      </c>
    </row>
    <row r="197" spans="1:18">
      <c r="A197" s="72"/>
      <c r="B197" s="71" t="s">
        <v>259</v>
      </c>
      <c r="C197" s="80">
        <f>10^(-3)*Miami!$C113</f>
        <v>77.559044</v>
      </c>
      <c r="D197" s="80">
        <f>10^(-3)*Houston!$C113</f>
        <v>81.881380000000007</v>
      </c>
      <c r="E197" s="80">
        <f>10^(-3)*Phoenix!$C113</f>
        <v>88.077998000000008</v>
      </c>
      <c r="F197" s="80">
        <f>10^(-3)*Atlanta!$C113</f>
        <v>73.85257399999999</v>
      </c>
      <c r="G197" s="80">
        <f>10^(-3)*LosAngeles!$C113</f>
        <v>42.725036000000003</v>
      </c>
      <c r="H197" s="80">
        <f>10^(-3)*LasVegas!$C113</f>
        <v>78.435217999999992</v>
      </c>
      <c r="I197" s="80">
        <f>10^(-3)*SanFrancisco!$C113</f>
        <v>43.35277</v>
      </c>
      <c r="J197" s="80">
        <f>10^(-3)*Baltimore!$C113</f>
        <v>61.974789000000001</v>
      </c>
      <c r="K197" s="80">
        <f>10^(-3)*Albuquerque!$C113</f>
        <v>67.694693999999998</v>
      </c>
      <c r="L197" s="80">
        <f>10^(-3)*Seattle!$C113</f>
        <v>49.025870000000005</v>
      </c>
      <c r="M197" s="80">
        <f>10^(-3)*Chicago!$C113</f>
        <v>68.772711999999999</v>
      </c>
      <c r="N197" s="80">
        <f>10^(-3)*Boulder!$C113</f>
        <v>67.44611900000001</v>
      </c>
      <c r="O197" s="80">
        <f>10^(-3)*Minneapolis!$C113</f>
        <v>69.479782000000014</v>
      </c>
      <c r="P197" s="80">
        <f>10^(-3)*Helena!$C113</f>
        <v>59.324767999999999</v>
      </c>
      <c r="Q197" s="80">
        <f>10^(-3)*Duluth!$C113</f>
        <v>59.508699</v>
      </c>
      <c r="R197" s="80">
        <f>10^(-3)*Fairbanks!$C113</f>
        <v>64.413301000000004</v>
      </c>
    </row>
    <row r="198" spans="1:18">
      <c r="A198" s="72"/>
      <c r="B198" s="71" t="s">
        <v>275</v>
      </c>
      <c r="C198" s="80">
        <f>10^(-3)*Miami!$C114</f>
        <v>78.408951999999999</v>
      </c>
      <c r="D198" s="80">
        <f>10^(-3)*Houston!$C114</f>
        <v>83.850659000000007</v>
      </c>
      <c r="E198" s="80">
        <f>10^(-3)*Phoenix!$C114</f>
        <v>101.316215</v>
      </c>
      <c r="F198" s="80">
        <f>10^(-3)*Atlanta!$C114</f>
        <v>84.724694</v>
      </c>
      <c r="G198" s="80">
        <f>10^(-3)*LosAngeles!$C114</f>
        <v>42.930301</v>
      </c>
      <c r="H198" s="80">
        <f>10^(-3)*LasVegas!$C114</f>
        <v>84.280604999999994</v>
      </c>
      <c r="I198" s="80">
        <f>10^(-3)*SanFrancisco!$C114</f>
        <v>43.473726999999997</v>
      </c>
      <c r="J198" s="80">
        <f>10^(-3)*Baltimore!$C114</f>
        <v>88.864561000000009</v>
      </c>
      <c r="K198" s="80">
        <f>10^(-3)*Albuquerque!$C114</f>
        <v>78.800760999999994</v>
      </c>
      <c r="L198" s="80">
        <f>10^(-3)*Seattle!$C114</f>
        <v>52.219629000000005</v>
      </c>
      <c r="M198" s="80">
        <f>10^(-3)*Chicago!$C114</f>
        <v>91.934547999999992</v>
      </c>
      <c r="N198" s="80">
        <f>10^(-3)*Boulder!$C114</f>
        <v>78.632544999999993</v>
      </c>
      <c r="O198" s="80">
        <f>10^(-3)*Minneapolis!$C114</f>
        <v>91.944525999999996</v>
      </c>
      <c r="P198" s="80">
        <f>10^(-3)*Helena!$C114</f>
        <v>82.219680999999994</v>
      </c>
      <c r="Q198" s="80">
        <f>10^(-3)*Duluth!$C114</f>
        <v>69.959668000000008</v>
      </c>
      <c r="R198" s="80">
        <f>10^(-3)*Fairbanks!$C114</f>
        <v>69.942379000000003</v>
      </c>
    </row>
    <row r="199" spans="1:18">
      <c r="A199" s="72"/>
      <c r="B199" s="71" t="s">
        <v>274</v>
      </c>
      <c r="C199" s="80">
        <f>10^(-3)*Miami!$C115</f>
        <v>77.222875000000002</v>
      </c>
      <c r="D199" s="80">
        <f>10^(-3)*Houston!$C115</f>
        <v>84.638655999999997</v>
      </c>
      <c r="E199" s="80">
        <f>10^(-3)*Phoenix!$C115</f>
        <v>101.58716099999999</v>
      </c>
      <c r="F199" s="80">
        <f>10^(-3)*Atlanta!$C115</f>
        <v>95.037969000000004</v>
      </c>
      <c r="G199" s="80">
        <f>10^(-3)*LosAngeles!$C115</f>
        <v>49.167264000000003</v>
      </c>
      <c r="H199" s="80">
        <f>10^(-3)*LasVegas!$C115</f>
        <v>84.197745999999995</v>
      </c>
      <c r="I199" s="80">
        <f>10^(-3)*SanFrancisco!$C115</f>
        <v>52.722447000000003</v>
      </c>
      <c r="J199" s="80">
        <f>10^(-3)*Baltimore!$C115</f>
        <v>94.863387000000003</v>
      </c>
      <c r="K199" s="80">
        <f>10^(-3)*Albuquerque!$C115</f>
        <v>81.030831000000006</v>
      </c>
      <c r="L199" s="80">
        <f>10^(-3)*Seattle!$C115</f>
        <v>61.444761</v>
      </c>
      <c r="M199" s="80">
        <f>10^(-3)*Chicago!$C115</f>
        <v>94.716752</v>
      </c>
      <c r="N199" s="80">
        <f>10^(-3)*Boulder!$C115</f>
        <v>85.167586</v>
      </c>
      <c r="O199" s="80">
        <f>10^(-3)*Minneapolis!$C115</f>
        <v>89.431595000000002</v>
      </c>
      <c r="P199" s="80">
        <f>10^(-3)*Helena!$C115</f>
        <v>81.515318000000008</v>
      </c>
      <c r="Q199" s="80">
        <f>10^(-3)*Duluth!$C115</f>
        <v>84.198673999999997</v>
      </c>
      <c r="R199" s="80">
        <f>10^(-3)*Fairbanks!$C115</f>
        <v>70.773990999999995</v>
      </c>
    </row>
    <row r="200" spans="1:18">
      <c r="A200" s="72"/>
      <c r="B200" s="71" t="s">
        <v>273</v>
      </c>
      <c r="C200" s="80">
        <f>10^(-3)*Miami!$C116</f>
        <v>78.363876999999988</v>
      </c>
      <c r="D200" s="80">
        <f>10^(-3)*Houston!$C116</f>
        <v>84.848588000000007</v>
      </c>
      <c r="E200" s="80">
        <f>10^(-3)*Phoenix!$C116</f>
        <v>101.205091</v>
      </c>
      <c r="F200" s="80">
        <f>10^(-3)*Atlanta!$C116</f>
        <v>85.688369000000009</v>
      </c>
      <c r="G200" s="80">
        <f>10^(-3)*LosAngeles!$C116</f>
        <v>53.935124000000002</v>
      </c>
      <c r="H200" s="80">
        <f>10^(-3)*LasVegas!$C116</f>
        <v>84.013747000000009</v>
      </c>
      <c r="I200" s="80">
        <f>10^(-3)*SanFrancisco!$C116</f>
        <v>44.052126999999999</v>
      </c>
      <c r="J200" s="80">
        <f>10^(-3)*Baltimore!$C116</f>
        <v>92.431133000000003</v>
      </c>
      <c r="K200" s="80">
        <f>10^(-3)*Albuquerque!$C116</f>
        <v>81.336062999999996</v>
      </c>
      <c r="L200" s="80">
        <f>10^(-3)*Seattle!$C116</f>
        <v>56.484220999999998</v>
      </c>
      <c r="M200" s="80">
        <f>10^(-3)*Chicago!$C116</f>
        <v>90.362859999999998</v>
      </c>
      <c r="N200" s="80">
        <f>10^(-3)*Boulder!$C116</f>
        <v>85.792063999999996</v>
      </c>
      <c r="O200" s="80">
        <f>10^(-3)*Minneapolis!$C116</f>
        <v>87.429434000000001</v>
      </c>
      <c r="P200" s="80">
        <f>10^(-3)*Helena!$C116</f>
        <v>76.412016000000008</v>
      </c>
      <c r="Q200" s="80">
        <f>10^(-3)*Duluth!$C116</f>
        <v>75.792968999999999</v>
      </c>
      <c r="R200" s="80">
        <f>10^(-3)*Fairbanks!$C116</f>
        <v>68.486929000000003</v>
      </c>
    </row>
    <row r="201" spans="1:18">
      <c r="A201" s="72"/>
      <c r="B201" s="71" t="s">
        <v>272</v>
      </c>
      <c r="C201" s="80">
        <f>10^(-3)*Miami!$C117</f>
        <v>76.885732999999988</v>
      </c>
      <c r="D201" s="80">
        <f>10^(-3)*Houston!$C117</f>
        <v>82.415926999999996</v>
      </c>
      <c r="E201" s="80">
        <f>10^(-3)*Phoenix!$C117</f>
        <v>95.853748999999993</v>
      </c>
      <c r="F201" s="80">
        <f>10^(-3)*Atlanta!$C117</f>
        <v>77.108130000000003</v>
      </c>
      <c r="G201" s="80">
        <f>10^(-3)*LosAngeles!$C117</f>
        <v>55.152045000000001</v>
      </c>
      <c r="H201" s="80">
        <f>10^(-3)*LasVegas!$C117</f>
        <v>82.845176000000009</v>
      </c>
      <c r="I201" s="80">
        <f>10^(-3)*SanFrancisco!$C117</f>
        <v>59.255592</v>
      </c>
      <c r="J201" s="80">
        <f>10^(-3)*Baltimore!$C117</f>
        <v>76.172286</v>
      </c>
      <c r="K201" s="80">
        <f>10^(-3)*Albuquerque!$C117</f>
        <v>64.791995999999997</v>
      </c>
      <c r="L201" s="80">
        <f>10^(-3)*Seattle!$C117</f>
        <v>55.347008000000002</v>
      </c>
      <c r="M201" s="80">
        <f>10^(-3)*Chicago!$C117</f>
        <v>74.990275999999994</v>
      </c>
      <c r="N201" s="80">
        <f>10^(-3)*Boulder!$C117</f>
        <v>71.86341800000001</v>
      </c>
      <c r="O201" s="80">
        <f>10^(-3)*Minneapolis!$C117</f>
        <v>70.442661999999999</v>
      </c>
      <c r="P201" s="80">
        <f>10^(-3)*Helena!$C117</f>
        <v>63.517099999999999</v>
      </c>
      <c r="Q201" s="80">
        <f>10^(-3)*Duluth!$C117</f>
        <v>60.654171000000005</v>
      </c>
      <c r="R201" s="80">
        <f>10^(-3)*Fairbanks!$C117</f>
        <v>64.413301000000004</v>
      </c>
    </row>
    <row r="202" spans="1:18">
      <c r="A202" s="72"/>
      <c r="B202" s="71" t="s">
        <v>271</v>
      </c>
      <c r="C202" s="80">
        <f>10^(-3)*Miami!$C118</f>
        <v>73.008899</v>
      </c>
      <c r="D202" s="80">
        <f>10^(-3)*Houston!$C118</f>
        <v>71.177032000000011</v>
      </c>
      <c r="E202" s="80">
        <f>10^(-3)*Phoenix!$C118</f>
        <v>74.083492000000007</v>
      </c>
      <c r="F202" s="80">
        <f>10^(-3)*Atlanta!$C118</f>
        <v>63.683160000000008</v>
      </c>
      <c r="G202" s="80">
        <f>10^(-3)*LosAngeles!$C118</f>
        <v>43.886752000000001</v>
      </c>
      <c r="H202" s="80">
        <f>10^(-3)*LasVegas!$C118</f>
        <v>67.327406000000011</v>
      </c>
      <c r="I202" s="80">
        <f>10^(-3)*SanFrancisco!$C118</f>
        <v>43.371797000000001</v>
      </c>
      <c r="J202" s="80">
        <f>10^(-3)*Baltimore!$C118</f>
        <v>59.213006999999998</v>
      </c>
      <c r="K202" s="80">
        <f>10^(-3)*Albuquerque!$C118</f>
        <v>53.118196000000005</v>
      </c>
      <c r="L202" s="80">
        <f>10^(-3)*Seattle!$C118</f>
        <v>48.414425999999999</v>
      </c>
      <c r="M202" s="80">
        <f>10^(-3)*Chicago!$C118</f>
        <v>57.610733000000003</v>
      </c>
      <c r="N202" s="80">
        <f>10^(-3)*Boulder!$C118</f>
        <v>61.401699999999998</v>
      </c>
      <c r="O202" s="80">
        <f>10^(-3)*Minneapolis!$C118</f>
        <v>57.475084000000003</v>
      </c>
      <c r="P202" s="80">
        <f>10^(-3)*Helena!$C118</f>
        <v>58.938791999999999</v>
      </c>
      <c r="Q202" s="80">
        <f>10^(-3)*Duluth!$C118</f>
        <v>58.037565000000001</v>
      </c>
      <c r="R202" s="80">
        <f>10^(-3)*Fairbanks!$C118</f>
        <v>72.862945000000011</v>
      </c>
    </row>
    <row r="203" spans="1:18">
      <c r="A203" s="72"/>
      <c r="B203" s="71" t="s">
        <v>270</v>
      </c>
      <c r="C203" s="80">
        <f>10^(-3)*Miami!$C119</f>
        <v>62.490893</v>
      </c>
      <c r="D203" s="80">
        <f>10^(-3)*Houston!$C119</f>
        <v>56.840311999999997</v>
      </c>
      <c r="E203" s="80">
        <f>10^(-3)*Phoenix!$C119</f>
        <v>63.458260000000003</v>
      </c>
      <c r="F203" s="80">
        <f>10^(-3)*Atlanta!$C119</f>
        <v>51.029744000000001</v>
      </c>
      <c r="G203" s="80">
        <f>10^(-3)*LosAngeles!$C119</f>
        <v>48.771521999999997</v>
      </c>
      <c r="H203" s="80">
        <f>10^(-3)*LasVegas!$C119</f>
        <v>55.766596</v>
      </c>
      <c r="I203" s="80">
        <f>10^(-3)*SanFrancisco!$C119</f>
        <v>49.251708000000001</v>
      </c>
      <c r="J203" s="80">
        <f>10^(-3)*Baltimore!$C119</f>
        <v>58.114788000000004</v>
      </c>
      <c r="K203" s="80">
        <f>10^(-3)*Albuquerque!$C119</f>
        <v>58.119767000000003</v>
      </c>
      <c r="L203" s="80">
        <f>10^(-3)*Seattle!$C119</f>
        <v>54.855546000000004</v>
      </c>
      <c r="M203" s="80">
        <f>10^(-3)*Chicago!$C119</f>
        <v>62.71584</v>
      </c>
      <c r="N203" s="80">
        <f>10^(-3)*Boulder!$C119</f>
        <v>62.796375000000005</v>
      </c>
      <c r="O203" s="80">
        <f>10^(-3)*Minneapolis!$C119</f>
        <v>64.376440000000002</v>
      </c>
      <c r="P203" s="80">
        <f>10^(-3)*Helena!$C119</f>
        <v>65.111803999999992</v>
      </c>
      <c r="Q203" s="80">
        <f>10^(-3)*Duluth!$C119</f>
        <v>66.033502999999996</v>
      </c>
      <c r="R203" s="80">
        <f>10^(-3)*Fairbanks!$C119</f>
        <v>72.862945000000011</v>
      </c>
    </row>
    <row r="204" spans="1:18">
      <c r="A204" s="72"/>
      <c r="B204" s="71" t="s">
        <v>269</v>
      </c>
      <c r="C204" s="80">
        <f>10^(-3)*Miami!$C120</f>
        <v>54.701122000000005</v>
      </c>
      <c r="D204" s="80">
        <f>10^(-3)*Houston!$C120</f>
        <v>50.740181</v>
      </c>
      <c r="E204" s="80">
        <f>10^(-3)*Phoenix!$C120</f>
        <v>51.170175000000008</v>
      </c>
      <c r="F204" s="80">
        <f>10^(-3)*Atlanta!$C120</f>
        <v>49.945045</v>
      </c>
      <c r="G204" s="80">
        <f>10^(-3)*LosAngeles!$C120</f>
        <v>48.621101000000003</v>
      </c>
      <c r="H204" s="80">
        <f>10^(-3)*LasVegas!$C120</f>
        <v>55.224019999999996</v>
      </c>
      <c r="I204" s="80">
        <f>10^(-3)*SanFrancisco!$C120</f>
        <v>49.251708000000001</v>
      </c>
      <c r="J204" s="80">
        <f>10^(-3)*Baltimore!$C120</f>
        <v>58.114788000000004</v>
      </c>
      <c r="K204" s="80">
        <f>10^(-3)*Albuquerque!$C120</f>
        <v>58.119767000000003</v>
      </c>
      <c r="L204" s="80">
        <f>10^(-3)*Seattle!$C120</f>
        <v>54.855546000000004</v>
      </c>
      <c r="M204" s="80">
        <f>10^(-3)*Chicago!$C120</f>
        <v>62.71584</v>
      </c>
      <c r="N204" s="80">
        <f>10^(-3)*Boulder!$C120</f>
        <v>63.146861000000001</v>
      </c>
      <c r="O204" s="80">
        <f>10^(-3)*Minneapolis!$C120</f>
        <v>64.376440000000002</v>
      </c>
      <c r="P204" s="80">
        <f>10^(-3)*Helena!$C120</f>
        <v>65.709778999999997</v>
      </c>
      <c r="Q204" s="80">
        <f>10^(-3)*Duluth!$C120</f>
        <v>66.033502999999996</v>
      </c>
      <c r="R204" s="80">
        <f>10^(-3)*Fairbanks!$C120</f>
        <v>72.862945000000011</v>
      </c>
    </row>
    <row r="205" spans="1:18">
      <c r="A205" s="72"/>
      <c r="B205" s="71" t="s">
        <v>280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</row>
    <row r="206" spans="1:18">
      <c r="A206" s="72"/>
      <c r="B206" s="74" t="s">
        <v>279</v>
      </c>
      <c r="C206" s="80" t="str">
        <f>Miami!$D109</f>
        <v>24-JAN-13:00</v>
      </c>
      <c r="D206" s="80" t="str">
        <f>Houston!$D109</f>
        <v>03-JAN-14:30</v>
      </c>
      <c r="E206" s="80" t="str">
        <f>Phoenix!$D109</f>
        <v>26-JAN-15:50</v>
      </c>
      <c r="F206" s="80" t="str">
        <f>Atlanta!$D109</f>
        <v>23-JAN-15:00</v>
      </c>
      <c r="G206" s="80" t="str">
        <f>LosAngeles!$D109</f>
        <v>02-JAN-16:00</v>
      </c>
      <c r="H206" s="80" t="str">
        <f>LasVegas!$D109</f>
        <v>02-JAN-16:40</v>
      </c>
      <c r="I206" s="80" t="str">
        <f>SanFrancisco!$D109</f>
        <v>02-JAN-16:00</v>
      </c>
      <c r="J206" s="80" t="str">
        <f>Baltimore!$D109</f>
        <v>02-JAN-16:49</v>
      </c>
      <c r="K206" s="80" t="str">
        <f>Albuquerque!$D109</f>
        <v>02-JAN-09:09</v>
      </c>
      <c r="L206" s="80" t="str">
        <f>Seattle!$D109</f>
        <v>02-JAN-16:30</v>
      </c>
      <c r="M206" s="80" t="str">
        <f>Chicago!$D109</f>
        <v>06-JAN-16:30</v>
      </c>
      <c r="N206" s="80" t="str">
        <f>Boulder!$D109</f>
        <v>05-JAN-16:49</v>
      </c>
      <c r="O206" s="80" t="str">
        <f>Minneapolis!$D109</f>
        <v>02-JAN-16:40</v>
      </c>
      <c r="P206" s="80" t="str">
        <f>Helena!$D109</f>
        <v>03-JAN-16:49</v>
      </c>
      <c r="Q206" s="80" t="str">
        <f>Duluth!$D109</f>
        <v>02-JAN-16:30</v>
      </c>
      <c r="R206" s="80" t="str">
        <f>Fairbanks!$D109</f>
        <v>02-JAN-09:09</v>
      </c>
    </row>
    <row r="207" spans="1:18">
      <c r="A207" s="72"/>
      <c r="B207" s="74" t="s">
        <v>278</v>
      </c>
      <c r="C207" s="80" t="str">
        <f>Miami!$D110</f>
        <v>22-FEB-13:00</v>
      </c>
      <c r="D207" s="80" t="str">
        <f>Houston!$D110</f>
        <v>23-FEB-15:50</v>
      </c>
      <c r="E207" s="80" t="str">
        <f>Phoenix!$D110</f>
        <v>28-FEB-16:40</v>
      </c>
      <c r="F207" s="80" t="str">
        <f>Atlanta!$D110</f>
        <v>27-FEB-15:00</v>
      </c>
      <c r="G207" s="80" t="str">
        <f>LosAngeles!$D110</f>
        <v>13-FEB-11:00</v>
      </c>
      <c r="H207" s="80" t="str">
        <f>LasVegas!$D110</f>
        <v>08-FEB-15:00</v>
      </c>
      <c r="I207" s="80" t="str">
        <f>SanFrancisco!$D110</f>
        <v>15-FEB-15:00</v>
      </c>
      <c r="J207" s="80" t="str">
        <f>Baltimore!$D110</f>
        <v>08-FEB-09:09</v>
      </c>
      <c r="K207" s="80" t="str">
        <f>Albuquerque!$D110</f>
        <v>14-FEB-15:00</v>
      </c>
      <c r="L207" s="80" t="str">
        <f>Seattle!$D110</f>
        <v>01-FEB-09:09</v>
      </c>
      <c r="M207" s="80" t="str">
        <f>Chicago!$D110</f>
        <v>01-FEB-16:00</v>
      </c>
      <c r="N207" s="80" t="str">
        <f>Boulder!$D110</f>
        <v>14-FEB-09:09</v>
      </c>
      <c r="O207" s="80" t="str">
        <f>Minneapolis!$D110</f>
        <v>01-FEB-09:09</v>
      </c>
      <c r="P207" s="80" t="str">
        <f>Helena!$D110</f>
        <v>06-FEB-09:09</v>
      </c>
      <c r="Q207" s="80" t="str">
        <f>Duluth!$D110</f>
        <v>01-FEB-09:09</v>
      </c>
      <c r="R207" s="80" t="str">
        <f>Fairbanks!$D110</f>
        <v>01-FEB-09:09</v>
      </c>
    </row>
    <row r="208" spans="1:18">
      <c r="A208" s="72"/>
      <c r="B208" s="71" t="s">
        <v>277</v>
      </c>
      <c r="C208" s="80" t="str">
        <f>Miami!$D111</f>
        <v>13-MAR-15:00</v>
      </c>
      <c r="D208" s="80" t="str">
        <f>Houston!$D111</f>
        <v>24-MAR-15:50</v>
      </c>
      <c r="E208" s="80" t="str">
        <f>Phoenix!$D111</f>
        <v>17-MAR-15:39</v>
      </c>
      <c r="F208" s="80" t="str">
        <f>Atlanta!$D111</f>
        <v>28-MAR-14:00</v>
      </c>
      <c r="G208" s="80" t="str">
        <f>LosAngeles!$D111</f>
        <v>31-MAR-14:20</v>
      </c>
      <c r="H208" s="80" t="str">
        <f>LasVegas!$D111</f>
        <v>31-MAR-14:50</v>
      </c>
      <c r="I208" s="80" t="str">
        <f>SanFrancisco!$D111</f>
        <v>01-MAR-09:09</v>
      </c>
      <c r="J208" s="80" t="str">
        <f>Baltimore!$D111</f>
        <v>09-MAR-15:00</v>
      </c>
      <c r="K208" s="80" t="str">
        <f>Albuquerque!$D111</f>
        <v>02-MAR-14:00</v>
      </c>
      <c r="L208" s="80" t="str">
        <f>Seattle!$D111</f>
        <v>29-MAR-15:30</v>
      </c>
      <c r="M208" s="80" t="str">
        <f>Chicago!$D111</f>
        <v>31-MAR-14:00</v>
      </c>
      <c r="N208" s="80" t="str">
        <f>Boulder!$D111</f>
        <v>30-MAR-15:00</v>
      </c>
      <c r="O208" s="80" t="str">
        <f>Minneapolis!$D111</f>
        <v>06-MAR-09:09</v>
      </c>
      <c r="P208" s="80" t="str">
        <f>Helena!$D111</f>
        <v>02-MAR-09:09</v>
      </c>
      <c r="Q208" s="80" t="str">
        <f>Duluth!$D111</f>
        <v>01-MAR-09:09</v>
      </c>
      <c r="R208" s="80" t="str">
        <f>Fairbanks!$D111</f>
        <v>01-MAR-09:09</v>
      </c>
    </row>
    <row r="209" spans="1:18">
      <c r="A209" s="72"/>
      <c r="B209" s="71" t="s">
        <v>276</v>
      </c>
      <c r="C209" s="80" t="str">
        <f>Miami!$D112</f>
        <v>03-APR-14:50</v>
      </c>
      <c r="D209" s="80" t="str">
        <f>Houston!$D112</f>
        <v>21-APR-14:00</v>
      </c>
      <c r="E209" s="80" t="str">
        <f>Phoenix!$D112</f>
        <v>26-APR-15:39</v>
      </c>
      <c r="F209" s="80" t="str">
        <f>Atlanta!$D112</f>
        <v>14-APR-15:00</v>
      </c>
      <c r="G209" s="80" t="str">
        <f>LosAngeles!$D112</f>
        <v>11-APR-15:00</v>
      </c>
      <c r="H209" s="80" t="str">
        <f>LasVegas!$D112</f>
        <v>21-APR-15:20</v>
      </c>
      <c r="I209" s="80" t="str">
        <f>SanFrancisco!$D112</f>
        <v>13-APR-14:00</v>
      </c>
      <c r="J209" s="80" t="str">
        <f>Baltimore!$D112</f>
        <v>04-APR-15:00</v>
      </c>
      <c r="K209" s="80" t="str">
        <f>Albuquerque!$D112</f>
        <v>21-APR-15:00</v>
      </c>
      <c r="L209" s="80" t="str">
        <f>Seattle!$D112</f>
        <v>03-APR-08:09</v>
      </c>
      <c r="M209" s="80" t="str">
        <f>Chicago!$D112</f>
        <v>07-APR-14:00</v>
      </c>
      <c r="N209" s="80" t="str">
        <f>Boulder!$D112</f>
        <v>25-APR-14:00</v>
      </c>
      <c r="O209" s="80" t="str">
        <f>Minneapolis!$D112</f>
        <v>03-APR-08:09</v>
      </c>
      <c r="P209" s="80" t="str">
        <f>Helena!$D112</f>
        <v>03-APR-08:09</v>
      </c>
      <c r="Q209" s="80" t="str">
        <f>Duluth!$D112</f>
        <v>03-APR-08:09</v>
      </c>
      <c r="R209" s="80" t="str">
        <f>Fairbanks!$D112</f>
        <v>03-APR-08:09</v>
      </c>
    </row>
    <row r="210" spans="1:18">
      <c r="A210" s="72"/>
      <c r="B210" s="71" t="s">
        <v>259</v>
      </c>
      <c r="C210" s="80" t="str">
        <f>Miami!$D113</f>
        <v>24-MAY-14:00</v>
      </c>
      <c r="D210" s="80" t="str">
        <f>Houston!$D113</f>
        <v>26-MAY-14:00</v>
      </c>
      <c r="E210" s="80" t="str">
        <f>Phoenix!$D113</f>
        <v>30-MAY-15:00</v>
      </c>
      <c r="F210" s="80" t="str">
        <f>Atlanta!$D113</f>
        <v>15-MAY-14:00</v>
      </c>
      <c r="G210" s="80" t="str">
        <f>LosAngeles!$D113</f>
        <v>30-MAY-13:39</v>
      </c>
      <c r="H210" s="80" t="str">
        <f>LasVegas!$D113</f>
        <v>31-MAY-15:00</v>
      </c>
      <c r="I210" s="80" t="str">
        <f>SanFrancisco!$D113</f>
        <v>17-MAY-13:00</v>
      </c>
      <c r="J210" s="80" t="str">
        <f>Baltimore!$D113</f>
        <v>15-MAY-15:00</v>
      </c>
      <c r="K210" s="80" t="str">
        <f>Albuquerque!$D113</f>
        <v>31-MAY-15:00</v>
      </c>
      <c r="L210" s="80" t="str">
        <f>Seattle!$D113</f>
        <v>04-MAY-14:00</v>
      </c>
      <c r="M210" s="80" t="str">
        <f>Chicago!$D113</f>
        <v>30-MAY-15:00</v>
      </c>
      <c r="N210" s="80" t="str">
        <f>Boulder!$D113</f>
        <v>23-MAY-15:00</v>
      </c>
      <c r="O210" s="80" t="str">
        <f>Minneapolis!$D113</f>
        <v>31-MAY-12:09</v>
      </c>
      <c r="P210" s="80" t="str">
        <f>Helena!$D113</f>
        <v>16-MAY-15:00</v>
      </c>
      <c r="Q210" s="80" t="str">
        <f>Duluth!$D113</f>
        <v>31-MAY-15:00</v>
      </c>
      <c r="R210" s="80" t="str">
        <f>Fairbanks!$D113</f>
        <v>01-MAY-08:09</v>
      </c>
    </row>
    <row r="211" spans="1:18">
      <c r="A211" s="72"/>
      <c r="B211" s="71" t="s">
        <v>275</v>
      </c>
      <c r="C211" s="80" t="str">
        <f>Miami!$D114</f>
        <v>28-JUN-14:00</v>
      </c>
      <c r="D211" s="80" t="str">
        <f>Houston!$D114</f>
        <v>13-JUN-14:00</v>
      </c>
      <c r="E211" s="80" t="str">
        <f>Phoenix!$D114</f>
        <v>28-JUN-15:00</v>
      </c>
      <c r="F211" s="80" t="str">
        <f>Atlanta!$D114</f>
        <v>19-JUN-14:00</v>
      </c>
      <c r="G211" s="80" t="str">
        <f>LosAngeles!$D114</f>
        <v>30-JUN-14:00</v>
      </c>
      <c r="H211" s="80" t="str">
        <f>LasVegas!$D114</f>
        <v>27-JUN-15:39</v>
      </c>
      <c r="I211" s="80" t="str">
        <f>SanFrancisco!$D114</f>
        <v>16-JUN-14:00</v>
      </c>
      <c r="J211" s="80" t="str">
        <f>Baltimore!$D114</f>
        <v>30-JUN-15:00</v>
      </c>
      <c r="K211" s="80" t="str">
        <f>Albuquerque!$D114</f>
        <v>29-JUN-14:39</v>
      </c>
      <c r="L211" s="80" t="str">
        <f>Seattle!$D114</f>
        <v>28-JUN-14:00</v>
      </c>
      <c r="M211" s="80" t="str">
        <f>Chicago!$D114</f>
        <v>08-JUN-12:00</v>
      </c>
      <c r="N211" s="80" t="str">
        <f>Boulder!$D114</f>
        <v>28-JUN-13:00</v>
      </c>
      <c r="O211" s="80" t="str">
        <f>Minneapolis!$D114</f>
        <v>29-JUN-14:00</v>
      </c>
      <c r="P211" s="80" t="str">
        <f>Helena!$D114</f>
        <v>30-JUN-14:00</v>
      </c>
      <c r="Q211" s="80" t="str">
        <f>Duluth!$D114</f>
        <v>14-JUN-15:00</v>
      </c>
      <c r="R211" s="80" t="str">
        <f>Fairbanks!$D114</f>
        <v>20-JUN-15:00</v>
      </c>
    </row>
    <row r="212" spans="1:18">
      <c r="A212" s="72"/>
      <c r="B212" s="71" t="s">
        <v>274</v>
      </c>
      <c r="C212" s="80" t="str">
        <f>Miami!$D115</f>
        <v>10-JUL-13:00</v>
      </c>
      <c r="D212" s="80" t="str">
        <f>Houston!$D115</f>
        <v>31-JUL-13:00</v>
      </c>
      <c r="E212" s="80" t="str">
        <f>Phoenix!$D115</f>
        <v>11-JUL-15:00</v>
      </c>
      <c r="F212" s="80" t="str">
        <f>Atlanta!$D115</f>
        <v>03-JUL-14:00</v>
      </c>
      <c r="G212" s="80" t="str">
        <f>LosAngeles!$D115</f>
        <v>10-JUL-15:00</v>
      </c>
      <c r="H212" s="80" t="str">
        <f>LasVegas!$D115</f>
        <v>25-JUL-15:00</v>
      </c>
      <c r="I212" s="80" t="str">
        <f>SanFrancisco!$D115</f>
        <v>03-JUL-12:00</v>
      </c>
      <c r="J212" s="80" t="str">
        <f>Baltimore!$D115</f>
        <v>25-JUL-12:00</v>
      </c>
      <c r="K212" s="80" t="str">
        <f>Albuquerque!$D115</f>
        <v>31-JUL-14:00</v>
      </c>
      <c r="L212" s="80" t="str">
        <f>Seattle!$D115</f>
        <v>24-JUL-14:00</v>
      </c>
      <c r="M212" s="80" t="str">
        <f>Chicago!$D115</f>
        <v>13-JUL-14:00</v>
      </c>
      <c r="N212" s="80" t="str">
        <f>Boulder!$D115</f>
        <v>17-JUL-15:50</v>
      </c>
      <c r="O212" s="80" t="str">
        <f>Minneapolis!$D115</f>
        <v>13-JUL-14:00</v>
      </c>
      <c r="P212" s="80" t="str">
        <f>Helena!$D115</f>
        <v>21-JUL-15:00</v>
      </c>
      <c r="Q212" s="80" t="str">
        <f>Duluth!$D115</f>
        <v>06-JUL-15:00</v>
      </c>
      <c r="R212" s="80" t="str">
        <f>Fairbanks!$D115</f>
        <v>21-JUL-15:00</v>
      </c>
    </row>
    <row r="213" spans="1:18">
      <c r="A213" s="72"/>
      <c r="B213" s="71" t="s">
        <v>273</v>
      </c>
      <c r="C213" s="80" t="str">
        <f>Miami!$D116</f>
        <v>21-AUG-14:50</v>
      </c>
      <c r="D213" s="80" t="str">
        <f>Houston!$D116</f>
        <v>31-AUG-13:00</v>
      </c>
      <c r="E213" s="80" t="str">
        <f>Phoenix!$D116</f>
        <v>01-AUG-15:00</v>
      </c>
      <c r="F213" s="80" t="str">
        <f>Atlanta!$D116</f>
        <v>17-AUG-13:00</v>
      </c>
      <c r="G213" s="80" t="str">
        <f>LosAngeles!$D116</f>
        <v>08-AUG-12:00</v>
      </c>
      <c r="H213" s="80" t="str">
        <f>LasVegas!$D116</f>
        <v>04-AUG-15:30</v>
      </c>
      <c r="I213" s="80" t="str">
        <f>SanFrancisco!$D116</f>
        <v>15-AUG-12:09</v>
      </c>
      <c r="J213" s="80" t="str">
        <f>Baltimore!$D116</f>
        <v>17-AUG-14:00</v>
      </c>
      <c r="K213" s="80" t="str">
        <f>Albuquerque!$D116</f>
        <v>01-AUG-14:09</v>
      </c>
      <c r="L213" s="80" t="str">
        <f>Seattle!$D116</f>
        <v>07-AUG-15:39</v>
      </c>
      <c r="M213" s="80" t="str">
        <f>Chicago!$D116</f>
        <v>04-AUG-15:00</v>
      </c>
      <c r="N213" s="80" t="str">
        <f>Boulder!$D116</f>
        <v>30-AUG-13:00</v>
      </c>
      <c r="O213" s="80" t="str">
        <f>Minneapolis!$D116</f>
        <v>25-AUG-15:00</v>
      </c>
      <c r="P213" s="80" t="str">
        <f>Helena!$D116</f>
        <v>09-AUG-15:00</v>
      </c>
      <c r="Q213" s="80" t="str">
        <f>Duluth!$D116</f>
        <v>11-AUG-15:30</v>
      </c>
      <c r="R213" s="80" t="str">
        <f>Fairbanks!$D116</f>
        <v>15-AUG-15:00</v>
      </c>
    </row>
    <row r="214" spans="1:18">
      <c r="A214" s="72"/>
      <c r="B214" s="71" t="s">
        <v>272</v>
      </c>
      <c r="C214" s="80" t="str">
        <f>Miami!$D117</f>
        <v>07-SEP-13:00</v>
      </c>
      <c r="D214" s="80" t="str">
        <f>Houston!$D117</f>
        <v>15-SEP-14:00</v>
      </c>
      <c r="E214" s="80" t="str">
        <f>Phoenix!$D117</f>
        <v>08-SEP-15:00</v>
      </c>
      <c r="F214" s="80" t="str">
        <f>Atlanta!$D117</f>
        <v>11-SEP-13:00</v>
      </c>
      <c r="G214" s="80" t="str">
        <f>LosAngeles!$D117</f>
        <v>25-SEP-12:00</v>
      </c>
      <c r="H214" s="80" t="str">
        <f>LasVegas!$D117</f>
        <v>01-SEP-14:00</v>
      </c>
      <c r="I214" s="80" t="str">
        <f>SanFrancisco!$D117</f>
        <v>28-SEP-14:00</v>
      </c>
      <c r="J214" s="80" t="str">
        <f>Baltimore!$D117</f>
        <v>08-SEP-14:00</v>
      </c>
      <c r="K214" s="80" t="str">
        <f>Albuquerque!$D117</f>
        <v>01-SEP-14:00</v>
      </c>
      <c r="L214" s="80" t="str">
        <f>Seattle!$D117</f>
        <v>01-SEP-15:00</v>
      </c>
      <c r="M214" s="80" t="str">
        <f>Chicago!$D117</f>
        <v>05-SEP-13:00</v>
      </c>
      <c r="N214" s="80" t="str">
        <f>Boulder!$D117</f>
        <v>06-SEP-15:00</v>
      </c>
      <c r="O214" s="80" t="str">
        <f>Minneapolis!$D117</f>
        <v>14-SEP-14:00</v>
      </c>
      <c r="P214" s="80" t="str">
        <f>Helena!$D117</f>
        <v>01-SEP-15:00</v>
      </c>
      <c r="Q214" s="80" t="str">
        <f>Duluth!$D117</f>
        <v>07-SEP-14:00</v>
      </c>
      <c r="R214" s="80" t="str">
        <f>Fairbanks!$D117</f>
        <v>01-SEP-08:09</v>
      </c>
    </row>
    <row r="215" spans="1:18">
      <c r="A215" s="72"/>
      <c r="B215" s="71" t="s">
        <v>271</v>
      </c>
      <c r="C215" s="80" t="str">
        <f>Miami!$D118</f>
        <v>06-OCT-14:30</v>
      </c>
      <c r="D215" s="80" t="str">
        <f>Houston!$D118</f>
        <v>06-OCT-15:00</v>
      </c>
      <c r="E215" s="80" t="str">
        <f>Phoenix!$D118</f>
        <v>02-OCT-15:39</v>
      </c>
      <c r="F215" s="80" t="str">
        <f>Atlanta!$D118</f>
        <v>12-OCT-15:00</v>
      </c>
      <c r="G215" s="80" t="str">
        <f>LosAngeles!$D118</f>
        <v>19-OCT-10:00</v>
      </c>
      <c r="H215" s="80" t="str">
        <f>LasVegas!$D118</f>
        <v>03-OCT-14:00</v>
      </c>
      <c r="I215" s="80" t="str">
        <f>SanFrancisco!$D118</f>
        <v>31-OCT-13:20</v>
      </c>
      <c r="J215" s="80" t="str">
        <f>Baltimore!$D118</f>
        <v>03-OCT-14:00</v>
      </c>
      <c r="K215" s="80" t="str">
        <f>Albuquerque!$D118</f>
        <v>13-OCT-14:00</v>
      </c>
      <c r="L215" s="80" t="str">
        <f>Seattle!$D118</f>
        <v>17-OCT-14:00</v>
      </c>
      <c r="M215" s="80" t="str">
        <f>Chicago!$D118</f>
        <v>31-OCT-13:30</v>
      </c>
      <c r="N215" s="80" t="str">
        <f>Boulder!$D118</f>
        <v>05-OCT-15:00</v>
      </c>
      <c r="O215" s="80" t="str">
        <f>Minneapolis!$D118</f>
        <v>06-OCT-14:00</v>
      </c>
      <c r="P215" s="80" t="str">
        <f>Helena!$D118</f>
        <v>06-OCT-15:00</v>
      </c>
      <c r="Q215" s="80" t="str">
        <f>Duluth!$D118</f>
        <v>02-OCT-08:09</v>
      </c>
      <c r="R215" s="80" t="str">
        <f>Fairbanks!$D118</f>
        <v>23-OCT-08:09</v>
      </c>
    </row>
    <row r="216" spans="1:18">
      <c r="A216" s="72"/>
      <c r="B216" s="71" t="s">
        <v>270</v>
      </c>
      <c r="C216" s="80" t="str">
        <f>Miami!$D119</f>
        <v>07-NOV-14:00</v>
      </c>
      <c r="D216" s="80" t="str">
        <f>Houston!$D119</f>
        <v>03-NOV-14:50</v>
      </c>
      <c r="E216" s="80" t="str">
        <f>Phoenix!$D119</f>
        <v>13-NOV-15:39</v>
      </c>
      <c r="F216" s="80" t="str">
        <f>Atlanta!$D119</f>
        <v>22-NOV-14:00</v>
      </c>
      <c r="G216" s="80" t="str">
        <f>LosAngeles!$D119</f>
        <v>20-NOV-16:49</v>
      </c>
      <c r="H216" s="80" t="str">
        <f>LasVegas!$D119</f>
        <v>10-NOV-16:40</v>
      </c>
      <c r="I216" s="80" t="str">
        <f>SanFrancisco!$D119</f>
        <v>10-NOV-16:00</v>
      </c>
      <c r="J216" s="80" t="str">
        <f>Baltimore!$D119</f>
        <v>06-NOV-16:00</v>
      </c>
      <c r="K216" s="80" t="str">
        <f>Albuquerque!$D119</f>
        <v>13-NOV-16:00</v>
      </c>
      <c r="L216" s="80" t="str">
        <f>Seattle!$D119</f>
        <v>06-NOV-16:49</v>
      </c>
      <c r="M216" s="80" t="str">
        <f>Chicago!$D119</f>
        <v>06-NOV-16:40</v>
      </c>
      <c r="N216" s="80" t="str">
        <f>Boulder!$D119</f>
        <v>06-NOV-16:49</v>
      </c>
      <c r="O216" s="80" t="str">
        <f>Minneapolis!$D119</f>
        <v>27-NOV-16:40</v>
      </c>
      <c r="P216" s="80" t="str">
        <f>Helena!$D119</f>
        <v>08-NOV-16:00</v>
      </c>
      <c r="Q216" s="80" t="str">
        <f>Duluth!$D119</f>
        <v>21-NOV-16:30</v>
      </c>
      <c r="R216" s="80" t="str">
        <f>Fairbanks!$D119</f>
        <v>01-NOV-08:09</v>
      </c>
    </row>
    <row r="217" spans="1:18">
      <c r="A217" s="72"/>
      <c r="B217" s="71" t="s">
        <v>269</v>
      </c>
      <c r="C217" s="80" t="str">
        <f>Miami!$D120</f>
        <v>13-DEC-13:00</v>
      </c>
      <c r="D217" s="80" t="str">
        <f>Houston!$D120</f>
        <v>19-DEC-15:20</v>
      </c>
      <c r="E217" s="80" t="str">
        <f>Phoenix!$D120</f>
        <v>11-DEC-15:39</v>
      </c>
      <c r="F217" s="80" t="str">
        <f>Atlanta!$D120</f>
        <v>01-DEC-15:30</v>
      </c>
      <c r="G217" s="80" t="str">
        <f>LosAngeles!$D120</f>
        <v>18-DEC-16:49</v>
      </c>
      <c r="H217" s="80" t="str">
        <f>LasVegas!$D120</f>
        <v>01-DEC-16:30</v>
      </c>
      <c r="I217" s="80" t="str">
        <f>SanFrancisco!$D120</f>
        <v>01-DEC-16:49</v>
      </c>
      <c r="J217" s="80" t="str">
        <f>Baltimore!$D120</f>
        <v>01-DEC-16:40</v>
      </c>
      <c r="K217" s="80" t="str">
        <f>Albuquerque!$D120</f>
        <v>01-DEC-16:00</v>
      </c>
      <c r="L217" s="80" t="str">
        <f>Seattle!$D120</f>
        <v>01-DEC-16:19</v>
      </c>
      <c r="M217" s="80" t="str">
        <f>Chicago!$D120</f>
        <v>01-DEC-16:19</v>
      </c>
      <c r="N217" s="80" t="str">
        <f>Boulder!$D120</f>
        <v>01-DEC-16:40</v>
      </c>
      <c r="O217" s="80" t="str">
        <f>Minneapolis!$D120</f>
        <v>05-DEC-16:30</v>
      </c>
      <c r="P217" s="80" t="str">
        <f>Helena!$D120</f>
        <v>08-DEC-16:40</v>
      </c>
      <c r="Q217" s="80" t="str">
        <f>Duluth!$D120</f>
        <v>04-DEC-16:19</v>
      </c>
      <c r="R217" s="80" t="str">
        <f>Fairbanks!$D120</f>
        <v>01-DEC-09:09</v>
      </c>
    </row>
    <row r="218" spans="1:18">
      <c r="A218" s="77" t="s">
        <v>515</v>
      </c>
      <c r="B218" s="7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</row>
    <row r="219" spans="1:18">
      <c r="A219" s="72"/>
      <c r="B219" s="91" t="s">
        <v>516</v>
      </c>
      <c r="C219" s="15">
        <f>Miami!$B$4</f>
        <v>2438.2800000000002</v>
      </c>
      <c r="D219" s="15">
        <f>Houston!$B$4</f>
        <v>3039.43</v>
      </c>
      <c r="E219" s="15">
        <f>Phoenix!$B$4</f>
        <v>2959.4</v>
      </c>
      <c r="F219" s="15">
        <f>Atlanta!$B$4</f>
        <v>3093.73</v>
      </c>
      <c r="G219" s="15">
        <f>LosAngeles!$B$4</f>
        <v>1879.99</v>
      </c>
      <c r="H219" s="15">
        <f>LasVegas!$B$4</f>
        <v>3213.73</v>
      </c>
      <c r="I219" s="15">
        <f>SanFrancisco!$B$4</f>
        <v>2184.6999999999998</v>
      </c>
      <c r="J219" s="15">
        <f>Baltimore!$B$4</f>
        <v>3798.35</v>
      </c>
      <c r="K219" s="15">
        <f>Albuquerque!$B$4</f>
        <v>3265.44</v>
      </c>
      <c r="L219" s="15">
        <f>Seattle!$B$4</f>
        <v>1975.34</v>
      </c>
      <c r="M219" s="15">
        <f>Chicago!$B$4</f>
        <v>4504.87</v>
      </c>
      <c r="N219" s="15">
        <f>Boulder!$B$4</f>
        <v>3924.28</v>
      </c>
      <c r="O219" s="15">
        <f>Minneapolis!$B$4</f>
        <v>5419.82</v>
      </c>
      <c r="P219" s="15">
        <f>Helena!$B$4</f>
        <v>4814.8900000000003</v>
      </c>
      <c r="Q219" s="15">
        <f>Duluth!$B$4</f>
        <v>6272.99</v>
      </c>
      <c r="R219" s="15">
        <f>Fairbanks!$B$4</f>
        <v>10483.39</v>
      </c>
    </row>
    <row r="220" spans="1:18">
      <c r="A220" s="72"/>
      <c r="B220" s="8" t="s">
        <v>517</v>
      </c>
      <c r="C220" s="15">
        <f>Miami!$C$4</f>
        <v>504.28</v>
      </c>
      <c r="D220" s="15">
        <f>Houston!$C$4</f>
        <v>628.61</v>
      </c>
      <c r="E220" s="15">
        <f>Phoenix!$C$4</f>
        <v>612.05999999999995</v>
      </c>
      <c r="F220" s="15">
        <f>Atlanta!$C$4</f>
        <v>639.84</v>
      </c>
      <c r="G220" s="15">
        <f>LosAngeles!$C$4</f>
        <v>388.82</v>
      </c>
      <c r="H220" s="15">
        <f>LasVegas!$C$4</f>
        <v>664.66</v>
      </c>
      <c r="I220" s="15">
        <f>SanFrancisco!$C$4</f>
        <v>451.84</v>
      </c>
      <c r="J220" s="15">
        <f>Baltimore!$C$4</f>
        <v>785.57</v>
      </c>
      <c r="K220" s="15">
        <f>Albuquerque!$C$4</f>
        <v>675.36</v>
      </c>
      <c r="L220" s="15">
        <f>Seattle!$C$4</f>
        <v>408.54</v>
      </c>
      <c r="M220" s="15">
        <f>Chicago!$C$4</f>
        <v>931.7</v>
      </c>
      <c r="N220" s="15">
        <f>Boulder!$C$4</f>
        <v>811.62</v>
      </c>
      <c r="O220" s="15">
        <f>Minneapolis!$C$4</f>
        <v>1120.92</v>
      </c>
      <c r="P220" s="15">
        <f>Helena!$C$4</f>
        <v>995.81</v>
      </c>
      <c r="Q220" s="15">
        <f>Duluth!$C$4</f>
        <v>1297.3800000000001</v>
      </c>
      <c r="R220" s="15">
        <f>Fairbanks!$C$4</f>
        <v>2168.17</v>
      </c>
    </row>
    <row r="221" spans="1:18">
      <c r="A221" s="77" t="s">
        <v>268</v>
      </c>
      <c r="B221" s="78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</row>
    <row r="222" spans="1:18">
      <c r="A222" s="77"/>
      <c r="B222" s="76" t="s">
        <v>74</v>
      </c>
      <c r="C222" s="70">
        <f>Miami!$G$14</f>
        <v>0</v>
      </c>
      <c r="D222" s="70">
        <f>Houston!$G$14</f>
        <v>0</v>
      </c>
      <c r="E222" s="70">
        <f>Phoenix!$G$14</f>
        <v>0</v>
      </c>
      <c r="F222" s="70">
        <f>Atlanta!$G$14</f>
        <v>0</v>
      </c>
      <c r="G222" s="70">
        <f>LosAngeles!$G$14</f>
        <v>0</v>
      </c>
      <c r="H222" s="70">
        <f>LasVegas!$G$14</f>
        <v>0</v>
      </c>
      <c r="I222" s="70">
        <f>SanFrancisco!$G$14</f>
        <v>0</v>
      </c>
      <c r="J222" s="70">
        <f>Baltimore!$G$14</f>
        <v>0</v>
      </c>
      <c r="K222" s="70">
        <f>Albuquerque!$G$14</f>
        <v>0</v>
      </c>
      <c r="L222" s="70">
        <f>Seattle!$G$14</f>
        <v>0</v>
      </c>
      <c r="M222" s="70">
        <f>Chicago!$G$14</f>
        <v>0</v>
      </c>
      <c r="N222" s="70">
        <f>Boulder!$G$14</f>
        <v>0</v>
      </c>
      <c r="O222" s="70">
        <f>Minneapolis!$G$14</f>
        <v>0</v>
      </c>
      <c r="P222" s="70">
        <f>Helena!$G$14</f>
        <v>0</v>
      </c>
      <c r="Q222" s="70">
        <f>Duluth!$G$14</f>
        <v>0</v>
      </c>
      <c r="R222" s="70">
        <f>Fairbanks!$G$14</f>
        <v>0</v>
      </c>
    </row>
    <row r="223" spans="1:18">
      <c r="A223" s="77"/>
      <c r="B223" s="76" t="s">
        <v>88</v>
      </c>
      <c r="C223" s="70">
        <f>Miami!$G$21</f>
        <v>0</v>
      </c>
      <c r="D223" s="70">
        <f>Houston!$G$21</f>
        <v>0</v>
      </c>
      <c r="E223" s="70">
        <f>Phoenix!$G$21</f>
        <v>0</v>
      </c>
      <c r="F223" s="70">
        <f>Atlanta!$G$21</f>
        <v>0</v>
      </c>
      <c r="G223" s="70">
        <f>LosAngeles!$G$21</f>
        <v>0</v>
      </c>
      <c r="H223" s="70">
        <f>LasVegas!$G$21</f>
        <v>0</v>
      </c>
      <c r="I223" s="70">
        <f>SanFrancisco!$G$21</f>
        <v>0</v>
      </c>
      <c r="J223" s="70">
        <f>Baltimore!$G$21</f>
        <v>0</v>
      </c>
      <c r="K223" s="70">
        <f>Albuquerque!$G$21</f>
        <v>0</v>
      </c>
      <c r="L223" s="70">
        <f>Seattle!$G$21</f>
        <v>0</v>
      </c>
      <c r="M223" s="70">
        <f>Chicago!$G$21</f>
        <v>0</v>
      </c>
      <c r="N223" s="70">
        <f>Boulder!$G$21</f>
        <v>0</v>
      </c>
      <c r="O223" s="70">
        <f>Minneapolis!$G$21</f>
        <v>0</v>
      </c>
      <c r="P223" s="70">
        <f>Helena!$G$21</f>
        <v>0</v>
      </c>
      <c r="Q223" s="70">
        <f>Duluth!$G$21</f>
        <v>0</v>
      </c>
      <c r="R223" s="70">
        <f>Fairbanks!$G$21</f>
        <v>0</v>
      </c>
    </row>
    <row r="224" spans="1:18">
      <c r="A224" s="77"/>
      <c r="B224" s="76" t="s">
        <v>90</v>
      </c>
      <c r="C224" s="70">
        <f>Miami!$G$24</f>
        <v>0</v>
      </c>
      <c r="D224" s="70">
        <f>Houston!$G$24</f>
        <v>0</v>
      </c>
      <c r="E224" s="70">
        <f>Phoenix!$G$24</f>
        <v>0</v>
      </c>
      <c r="F224" s="70">
        <f>Atlanta!$G$24</f>
        <v>0</v>
      </c>
      <c r="G224" s="70">
        <f>LosAngeles!$G$24</f>
        <v>0</v>
      </c>
      <c r="H224" s="70">
        <f>LasVegas!$G$24</f>
        <v>0</v>
      </c>
      <c r="I224" s="70">
        <f>SanFrancisco!$G$24</f>
        <v>0</v>
      </c>
      <c r="J224" s="70">
        <f>Baltimore!$G$24</f>
        <v>0</v>
      </c>
      <c r="K224" s="70">
        <f>Albuquerque!$G$24</f>
        <v>0</v>
      </c>
      <c r="L224" s="70">
        <f>Seattle!$G$24</f>
        <v>0</v>
      </c>
      <c r="M224" s="70">
        <f>Chicago!$G$24</f>
        <v>0</v>
      </c>
      <c r="N224" s="70">
        <f>Boulder!$G$24</f>
        <v>0</v>
      </c>
      <c r="O224" s="70">
        <f>Minneapolis!$G$24</f>
        <v>0</v>
      </c>
      <c r="P224" s="70">
        <f>Helena!$G$24</f>
        <v>0</v>
      </c>
      <c r="Q224" s="70">
        <f>Duluth!$G$24</f>
        <v>0</v>
      </c>
      <c r="R224" s="70">
        <f>Fairbanks!$G$24</f>
        <v>0</v>
      </c>
    </row>
    <row r="225" spans="1:18">
      <c r="A225" s="77"/>
      <c r="B225" s="78" t="s">
        <v>267</v>
      </c>
      <c r="C225" s="70">
        <f>Miami!$G$28</f>
        <v>0</v>
      </c>
      <c r="D225" s="70">
        <f>Houston!$G$28</f>
        <v>0</v>
      </c>
      <c r="E225" s="70">
        <f>Phoenix!$G$28</f>
        <v>0</v>
      </c>
      <c r="F225" s="70">
        <f>Atlanta!$G$28</f>
        <v>0</v>
      </c>
      <c r="G225" s="70">
        <f>LosAngeles!$G$28</f>
        <v>0</v>
      </c>
      <c r="H225" s="70">
        <f>LasVegas!$G$28</f>
        <v>0</v>
      </c>
      <c r="I225" s="70">
        <f>SanFrancisco!$G$28</f>
        <v>0</v>
      </c>
      <c r="J225" s="70">
        <f>Baltimore!$G$28</f>
        <v>0</v>
      </c>
      <c r="K225" s="70">
        <f>Albuquerque!$G$28</f>
        <v>0</v>
      </c>
      <c r="L225" s="70">
        <f>Seattle!$G$28</f>
        <v>0</v>
      </c>
      <c r="M225" s="70">
        <f>Chicago!$G$28</f>
        <v>0</v>
      </c>
      <c r="N225" s="70">
        <f>Boulder!$G$28</f>
        <v>0</v>
      </c>
      <c r="O225" s="70">
        <f>Minneapolis!$G$28</f>
        <v>0</v>
      </c>
      <c r="P225" s="70">
        <f>Helena!$G$28</f>
        <v>0</v>
      </c>
      <c r="Q225" s="70">
        <f>Duluth!$G$28</f>
        <v>0</v>
      </c>
      <c r="R225" s="70">
        <f>Fairbanks!$G$28</f>
        <v>0</v>
      </c>
    </row>
    <row r="226" spans="1:18">
      <c r="A226" s="77" t="s">
        <v>266</v>
      </c>
      <c r="B226" s="76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</row>
    <row r="227" spans="1:18">
      <c r="A227" s="72"/>
      <c r="B227" s="71" t="s">
        <v>265</v>
      </c>
      <c r="C227" s="70">
        <f>Miami!$H$104</f>
        <v>55960.080600000001</v>
      </c>
      <c r="D227" s="70">
        <f>Houston!$H$104</f>
        <v>75175.313099999999</v>
      </c>
      <c r="E227" s="70">
        <f>Phoenix!$H$104</f>
        <v>76721.501300000004</v>
      </c>
      <c r="F227" s="70">
        <f>Atlanta!$H$104</f>
        <v>73417.624100000001</v>
      </c>
      <c r="G227" s="70">
        <f>LosAngeles!$H$104</f>
        <v>20224.5507</v>
      </c>
      <c r="H227" s="70">
        <f>LasVegas!$H$104</f>
        <v>80511.465899999996</v>
      </c>
      <c r="I227" s="70">
        <f>SanFrancisco!$H$104</f>
        <v>25040.887900000002</v>
      </c>
      <c r="J227" s="70">
        <f>Baltimore!$H$104</f>
        <v>74794.651100000003</v>
      </c>
      <c r="K227" s="70">
        <f>Albuquerque!$H$104</f>
        <v>97929.530499999993</v>
      </c>
      <c r="L227" s="70">
        <f>Seattle!$H$104</f>
        <v>26862.702600000001</v>
      </c>
      <c r="M227" s="70">
        <f>Chicago!$H$104</f>
        <v>146989.4601</v>
      </c>
      <c r="N227" s="70">
        <f>Boulder!$H$104</f>
        <v>111971.7993</v>
      </c>
      <c r="O227" s="70">
        <f>Minneapolis!$H$104</f>
        <v>121201.93610000001</v>
      </c>
      <c r="P227" s="70">
        <f>Helena!$H$104</f>
        <v>116011.054</v>
      </c>
      <c r="Q227" s="70">
        <f>Duluth!$H$104</f>
        <v>136144.45989999999</v>
      </c>
      <c r="R227" s="70">
        <f>Fairbanks!$H$104</f>
        <v>191670.1084</v>
      </c>
    </row>
    <row r="228" spans="1:18">
      <c r="A228" s="72"/>
      <c r="B228" s="74" t="s">
        <v>264</v>
      </c>
      <c r="C228" s="70">
        <f>Miami!$B$104</f>
        <v>129635.935</v>
      </c>
      <c r="D228" s="70">
        <f>Houston!$B$104</f>
        <v>190284.3873</v>
      </c>
      <c r="E228" s="70">
        <f>Phoenix!$B$104</f>
        <v>181966.22390000001</v>
      </c>
      <c r="F228" s="70">
        <f>Atlanta!$B$104</f>
        <v>172676.14060000001</v>
      </c>
      <c r="G228" s="70">
        <f>LosAngeles!$B$104</f>
        <v>54300.241399999999</v>
      </c>
      <c r="H228" s="70">
        <f>LasVegas!$B$104</f>
        <v>193945.1409</v>
      </c>
      <c r="I228" s="70">
        <f>SanFrancisco!$B$104</f>
        <v>68133.280100000004</v>
      </c>
      <c r="J228" s="70">
        <f>Baltimore!$B$104</f>
        <v>179314.8591</v>
      </c>
      <c r="K228" s="70">
        <f>Albuquerque!$B$104</f>
        <v>235360.7721</v>
      </c>
      <c r="L228" s="70">
        <f>Seattle!$B$104</f>
        <v>70600.826300000001</v>
      </c>
      <c r="M228" s="70">
        <f>Chicago!$B$104</f>
        <v>354806.33439999999</v>
      </c>
      <c r="N228" s="70">
        <f>Boulder!$B$104</f>
        <v>272512.39230000001</v>
      </c>
      <c r="O228" s="70">
        <f>Minneapolis!$B$104</f>
        <v>304259.40580000001</v>
      </c>
      <c r="P228" s="70">
        <f>Helena!$B$104</f>
        <v>287859.5196</v>
      </c>
      <c r="Q228" s="70">
        <f>Duluth!$B$104</f>
        <v>346194.87390000001</v>
      </c>
      <c r="R228" s="70">
        <f>Fairbanks!$B$104</f>
        <v>524720.86739999999</v>
      </c>
    </row>
    <row r="229" spans="1:18">
      <c r="A229" s="72"/>
      <c r="B229" s="71" t="s">
        <v>263</v>
      </c>
      <c r="C229" s="70">
        <f>Miami!$C$104</f>
        <v>228.3794</v>
      </c>
      <c r="D229" s="70">
        <f>Houston!$C$104</f>
        <v>245.0163</v>
      </c>
      <c r="E229" s="70">
        <f>Phoenix!$C$104</f>
        <v>301.07499999999999</v>
      </c>
      <c r="F229" s="70">
        <f>Atlanta!$C$104</f>
        <v>304.58539999999999</v>
      </c>
      <c r="G229" s="70">
        <f>LosAngeles!$C$104</f>
        <v>46.677399999999999</v>
      </c>
      <c r="H229" s="70">
        <f>LasVegas!$C$104</f>
        <v>304.84300000000002</v>
      </c>
      <c r="I229" s="70">
        <f>SanFrancisco!$C$104</f>
        <v>59.183799999999998</v>
      </c>
      <c r="J229" s="70">
        <f>Baltimore!$C$104</f>
        <v>302.02330000000001</v>
      </c>
      <c r="K229" s="70">
        <f>Albuquerque!$C$104</f>
        <v>381.55509999999998</v>
      </c>
      <c r="L229" s="70">
        <f>Seattle!$C$104</f>
        <v>86.752799999999993</v>
      </c>
      <c r="M229" s="70">
        <f>Chicago!$C$104</f>
        <v>575.06899999999996</v>
      </c>
      <c r="N229" s="70">
        <f>Boulder!$C$104</f>
        <v>427.34890000000001</v>
      </c>
      <c r="O229" s="70">
        <f>Minneapolis!$C$104</f>
        <v>442.49020000000002</v>
      </c>
      <c r="P229" s="70">
        <f>Helena!$C$104</f>
        <v>430.77030000000002</v>
      </c>
      <c r="Q229" s="70">
        <f>Duluth!$C$104</f>
        <v>485.03899999999999</v>
      </c>
      <c r="R229" s="70">
        <f>Fairbanks!$C$104</f>
        <v>541.71910000000003</v>
      </c>
    </row>
    <row r="230" spans="1:18">
      <c r="A230" s="72"/>
      <c r="B230" s="71" t="s">
        <v>262</v>
      </c>
      <c r="C230" s="70">
        <f>Miami!$D$104</f>
        <v>871.84749999999997</v>
      </c>
      <c r="D230" s="70">
        <f>Houston!$D$104</f>
        <v>1013.0567</v>
      </c>
      <c r="E230" s="70">
        <f>Phoenix!$D$104</f>
        <v>983.85299999999995</v>
      </c>
      <c r="F230" s="70">
        <f>Atlanta!$D$104</f>
        <v>725.50260000000003</v>
      </c>
      <c r="G230" s="70">
        <f>LosAngeles!$D$104</f>
        <v>469.0804</v>
      </c>
      <c r="H230" s="70">
        <f>LasVegas!$D$104</f>
        <v>1211.3103000000001</v>
      </c>
      <c r="I230" s="70">
        <f>SanFrancisco!$D$104</f>
        <v>478.48700000000002</v>
      </c>
      <c r="J230" s="70">
        <f>Baltimore!$D$104</f>
        <v>769.68240000000003</v>
      </c>
      <c r="K230" s="70">
        <f>Albuquerque!$D$104</f>
        <v>909.85260000000005</v>
      </c>
      <c r="L230" s="70">
        <f>Seattle!$D$104</f>
        <v>145.02080000000001</v>
      </c>
      <c r="M230" s="70">
        <f>Chicago!$D$104</f>
        <v>1518.1991</v>
      </c>
      <c r="N230" s="70">
        <f>Boulder!$D$104</f>
        <v>975.34550000000002</v>
      </c>
      <c r="O230" s="70">
        <f>Minneapolis!$D$104</f>
        <v>542.94230000000005</v>
      </c>
      <c r="P230" s="70">
        <f>Helena!$D$104</f>
        <v>614.22929999999997</v>
      </c>
      <c r="Q230" s="70">
        <f>Duluth!$D$104</f>
        <v>557.73540000000003</v>
      </c>
      <c r="R230" s="70">
        <f>Fairbanks!$D$104</f>
        <v>1369.7049999999999</v>
      </c>
    </row>
    <row r="231" spans="1:18">
      <c r="A231" s="72"/>
      <c r="B231" s="71" t="s">
        <v>261</v>
      </c>
      <c r="C231" s="70">
        <f>Miami!$E$104</f>
        <v>0</v>
      </c>
      <c r="D231" s="70">
        <f>Houston!$E$104</f>
        <v>0</v>
      </c>
      <c r="E231" s="70">
        <f>Phoenix!$E$104</f>
        <v>0</v>
      </c>
      <c r="F231" s="70">
        <f>Atlanta!$E$104</f>
        <v>0</v>
      </c>
      <c r="G231" s="70">
        <f>LosAngeles!$E$104</f>
        <v>0</v>
      </c>
      <c r="H231" s="70">
        <f>LasVegas!$E$104</f>
        <v>0</v>
      </c>
      <c r="I231" s="70">
        <f>SanFrancisco!$E$104</f>
        <v>0</v>
      </c>
      <c r="J231" s="70">
        <f>Baltimore!$E$104</f>
        <v>0</v>
      </c>
      <c r="K231" s="70">
        <f>Albuquerque!$E$104</f>
        <v>0</v>
      </c>
      <c r="L231" s="70">
        <f>Seattle!$E$104</f>
        <v>0</v>
      </c>
      <c r="M231" s="70">
        <f>Chicago!$E$104</f>
        <v>0</v>
      </c>
      <c r="N231" s="70">
        <f>Boulder!$E$104</f>
        <v>0</v>
      </c>
      <c r="O231" s="70">
        <f>Minneapolis!$E$104</f>
        <v>0</v>
      </c>
      <c r="P231" s="70">
        <f>Helena!$E$104</f>
        <v>0</v>
      </c>
      <c r="Q231" s="70">
        <f>Duluth!$E$104</f>
        <v>0</v>
      </c>
      <c r="R231" s="70">
        <f>Fairbanks!$E$104</f>
        <v>0</v>
      </c>
    </row>
    <row r="232" spans="1:18">
      <c r="A232" s="72"/>
      <c r="B232" s="71" t="s">
        <v>260</v>
      </c>
      <c r="C232" s="73">
        <f>Miami!$F$104</f>
        <v>4.0000000000000001E-3</v>
      </c>
      <c r="D232" s="73">
        <f>Houston!$F$104</f>
        <v>2.8999999999999998E-3</v>
      </c>
      <c r="E232" s="73">
        <f>Phoenix!$F$104</f>
        <v>2.7000000000000001E-3</v>
      </c>
      <c r="F232" s="73">
        <f>Atlanta!$F$104</f>
        <v>2.7000000000000001E-3</v>
      </c>
      <c r="G232" s="73">
        <f>LosAngeles!$F$104</f>
        <v>2.0000000000000001E-4</v>
      </c>
      <c r="H232" s="73">
        <f>LasVegas!$F$104</f>
        <v>2.3E-3</v>
      </c>
      <c r="I232" s="73">
        <f>SanFrancisco!$F$104</f>
        <v>2.0000000000000001E-4</v>
      </c>
      <c r="J232" s="73">
        <f>Baltimore!$F$104</f>
        <v>3.2000000000000002E-3</v>
      </c>
      <c r="K232" s="73">
        <f>Albuquerque!$F$104</f>
        <v>3.5999999999999999E-3</v>
      </c>
      <c r="L232" s="73">
        <f>Seattle!$F$104</f>
        <v>5.9999999999999995E-4</v>
      </c>
      <c r="M232" s="73">
        <f>Chicago!$F$104</f>
        <v>4.7000000000000002E-3</v>
      </c>
      <c r="N232" s="73">
        <f>Boulder!$F$104</f>
        <v>3.8999999999999998E-3</v>
      </c>
      <c r="O232" s="73">
        <f>Minneapolis!$F$104</f>
        <v>4.1999999999999997E-3</v>
      </c>
      <c r="P232" s="73">
        <f>Helena!$F$104</f>
        <v>4.4000000000000003E-3</v>
      </c>
      <c r="Q232" s="73">
        <f>Duluth!$F$104</f>
        <v>4.4000000000000003E-3</v>
      </c>
      <c r="R232" s="73">
        <f>Fairbanks!$F$104</f>
        <v>5.3E-3</v>
      </c>
    </row>
    <row r="233" spans="1:18">
      <c r="A233" s="72"/>
      <c r="B233" s="71" t="s">
        <v>295</v>
      </c>
      <c r="C233" s="70">
        <f>10^(-3)*Miami!$G$104</f>
        <v>107.9028553</v>
      </c>
      <c r="D233" s="70">
        <f>10^(-3)*Houston!$G$104</f>
        <v>345.54657179999998</v>
      </c>
      <c r="E233" s="70">
        <f>10^(-3)*Phoenix!$G$104</f>
        <v>7267.3600000000006</v>
      </c>
      <c r="F233" s="70">
        <f>10^(-3)*Atlanta!$G$104</f>
        <v>1290.27</v>
      </c>
      <c r="G233" s="70">
        <f>10^(-3)*LosAngeles!$G$104</f>
        <v>2830.23</v>
      </c>
      <c r="H233" s="70">
        <f>10^(-3)*LasVegas!$G$104</f>
        <v>6040.67</v>
      </c>
      <c r="I233" s="70">
        <f>10^(-3)*SanFrancisco!$G$104</f>
        <v>2886.59</v>
      </c>
      <c r="J233" s="70">
        <f>10^(-3)*Baltimore!$G$104</f>
        <v>47.854043900000001</v>
      </c>
      <c r="K233" s="70">
        <f>10^(-3)*Albuquerque!$G$104</f>
        <v>945.90806599999996</v>
      </c>
      <c r="L233" s="70">
        <f>10^(-3)*Seattle!$G$104</f>
        <v>1914.3500000000001</v>
      </c>
      <c r="M233" s="70">
        <f>10^(-3)*Chicago!$G$104</f>
        <v>349.4145499</v>
      </c>
      <c r="N233" s="70">
        <f>10^(-3)*Boulder!$G$104</f>
        <v>1013.89</v>
      </c>
      <c r="O233" s="70">
        <f>10^(-3)*Minneapolis!$G$104</f>
        <v>356.48487569999998</v>
      </c>
      <c r="P233" s="70">
        <f>10^(-3)*Helena!$G$104</f>
        <v>14560.300000000001</v>
      </c>
      <c r="Q233" s="70">
        <f>10^(-3)*Duluth!$G$104</f>
        <v>366.08378550000003</v>
      </c>
      <c r="R233" s="70">
        <f>10^(-3)*Fairbanks!$G$104</f>
        <v>274.56350459999999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738.8</v>
      </c>
      <c r="C2" s="95">
        <v>152.80000000000001</v>
      </c>
      <c r="D2" s="95">
        <v>152.80000000000001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738.8</v>
      </c>
      <c r="C3" s="95">
        <v>152.80000000000001</v>
      </c>
      <c r="D3" s="95">
        <v>152.80000000000001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2438.2800000000002</v>
      </c>
      <c r="C4" s="95">
        <v>504.28</v>
      </c>
      <c r="D4" s="95">
        <v>504.28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2438.2800000000002</v>
      </c>
      <c r="C5" s="95">
        <v>504.28</v>
      </c>
      <c r="D5" s="95">
        <v>504.28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5.55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130.84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115.64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63.53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733.26</v>
      </c>
      <c r="C28" s="95">
        <v>5.55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1.742</v>
      </c>
      <c r="E39" s="95">
        <v>2.3559999999999999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1.742</v>
      </c>
      <c r="E40" s="95">
        <v>2.3559999999999999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1.742</v>
      </c>
      <c r="E41" s="95">
        <v>2.3559999999999999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1.742</v>
      </c>
      <c r="E44" s="95">
        <v>2.3559999999999999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1.742</v>
      </c>
      <c r="E45" s="95">
        <v>2.3559999999999999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1.742</v>
      </c>
      <c r="E46" s="95">
        <v>2.3559999999999999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1.742</v>
      </c>
      <c r="E48" s="95">
        <v>2.3559999999999999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1.742</v>
      </c>
      <c r="E49" s="95">
        <v>2.3559999999999999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1.742</v>
      </c>
      <c r="E52" s="95">
        <v>2.3559999999999999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1.742</v>
      </c>
      <c r="E53" s="95">
        <v>2.3559999999999999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1.742</v>
      </c>
      <c r="E54" s="95">
        <v>2.3559999999999999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1.742</v>
      </c>
      <c r="E55" s="95">
        <v>2.3559999999999999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28130.560000000001</v>
      </c>
      <c r="D71" s="95">
        <v>19602.599999999999</v>
      </c>
      <c r="E71" s="95">
        <v>8527.9599999999991</v>
      </c>
      <c r="F71" s="95">
        <v>0.7</v>
      </c>
      <c r="G71" s="95">
        <v>3.34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83286.36</v>
      </c>
      <c r="D72" s="95">
        <v>56308.51</v>
      </c>
      <c r="E72" s="95">
        <v>26977.85</v>
      </c>
      <c r="F72" s="95">
        <v>0.68</v>
      </c>
      <c r="G72" s="95">
        <v>2.97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39347.64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14670.25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35802.629999999997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1.23</v>
      </c>
      <c r="F81" s="95">
        <v>1399.81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0.56999999999999995</v>
      </c>
      <c r="D82" s="95">
        <v>622</v>
      </c>
      <c r="E82" s="95">
        <v>3.35</v>
      </c>
      <c r="F82" s="95">
        <v>3667.96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9592.0804000000007</v>
      </c>
      <c r="C91" s="95">
        <v>16.759699999999999</v>
      </c>
      <c r="D91" s="95">
        <v>63.418599999999998</v>
      </c>
      <c r="E91" s="95">
        <v>0</v>
      </c>
      <c r="F91" s="95">
        <v>2.9999999999999997E-4</v>
      </c>
      <c r="G91" s="95">
        <v>7848.8014999999996</v>
      </c>
      <c r="H91" s="95">
        <v>4126.7273999999998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8615.8392999999996</v>
      </c>
      <c r="C92" s="95">
        <v>15.1677</v>
      </c>
      <c r="D92" s="95">
        <v>57.859200000000001</v>
      </c>
      <c r="E92" s="95">
        <v>0</v>
      </c>
      <c r="F92" s="95">
        <v>2.9999999999999997E-4</v>
      </c>
      <c r="G92" s="95">
        <v>7160.8476000000001</v>
      </c>
      <c r="H92" s="95">
        <v>3718.1217999999999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9969.8080000000009</v>
      </c>
      <c r="C93" s="95">
        <v>17.539100000000001</v>
      </c>
      <c r="D93" s="95">
        <v>66.855900000000005</v>
      </c>
      <c r="E93" s="95">
        <v>0</v>
      </c>
      <c r="F93" s="95">
        <v>2.9999999999999997E-4</v>
      </c>
      <c r="G93" s="95">
        <v>8274.2952000000005</v>
      </c>
      <c r="H93" s="95">
        <v>4301.2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9811.8631000000005</v>
      </c>
      <c r="C94" s="95">
        <v>17.302</v>
      </c>
      <c r="D94" s="95">
        <v>66.117900000000006</v>
      </c>
      <c r="E94" s="95">
        <v>0</v>
      </c>
      <c r="F94" s="95">
        <v>2.9999999999999997E-4</v>
      </c>
      <c r="G94" s="95">
        <v>8182.9961999999996</v>
      </c>
      <c r="H94" s="95">
        <v>4237.1482999999998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11512.383099999999</v>
      </c>
      <c r="C95" s="95">
        <v>20.3033</v>
      </c>
      <c r="D95" s="95">
        <v>77.5976</v>
      </c>
      <c r="E95" s="95">
        <v>0</v>
      </c>
      <c r="F95" s="95">
        <v>4.0000000000000002E-4</v>
      </c>
      <c r="G95" s="95">
        <v>9603.7682999999997</v>
      </c>
      <c r="H95" s="95">
        <v>4971.7623999999996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12492.2371</v>
      </c>
      <c r="C96" s="95">
        <v>22.031400000000001</v>
      </c>
      <c r="D96" s="95">
        <v>84.202200000000005</v>
      </c>
      <c r="E96" s="95">
        <v>0</v>
      </c>
      <c r="F96" s="95">
        <v>4.0000000000000002E-4</v>
      </c>
      <c r="G96" s="95">
        <v>10421.174300000001</v>
      </c>
      <c r="H96" s="95">
        <v>5394.9242000000004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12933.4445</v>
      </c>
      <c r="C97" s="95">
        <v>22.8095</v>
      </c>
      <c r="D97" s="95">
        <v>87.176100000000005</v>
      </c>
      <c r="E97" s="95">
        <v>0</v>
      </c>
      <c r="F97" s="95">
        <v>4.0000000000000002E-4</v>
      </c>
      <c r="G97" s="95">
        <v>10789.2348</v>
      </c>
      <c r="H97" s="95">
        <v>5585.4650000000001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13539.579599999999</v>
      </c>
      <c r="C98" s="95">
        <v>23.878499999999999</v>
      </c>
      <c r="D98" s="95">
        <v>91.261700000000005</v>
      </c>
      <c r="E98" s="95">
        <v>0</v>
      </c>
      <c r="F98" s="95">
        <v>4.0000000000000002E-4</v>
      </c>
      <c r="G98" s="95">
        <v>11294.88</v>
      </c>
      <c r="H98" s="95">
        <v>5847.2317999999996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11548.724</v>
      </c>
      <c r="C99" s="95">
        <v>20.3674</v>
      </c>
      <c r="D99" s="95">
        <v>77.842600000000004</v>
      </c>
      <c r="E99" s="95">
        <v>0</v>
      </c>
      <c r="F99" s="95">
        <v>4.0000000000000002E-4</v>
      </c>
      <c r="G99" s="95">
        <v>9634.0843999999997</v>
      </c>
      <c r="H99" s="95">
        <v>4987.4566000000004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10742.341200000001</v>
      </c>
      <c r="C100" s="95">
        <v>18.9453</v>
      </c>
      <c r="D100" s="95">
        <v>72.407300000000006</v>
      </c>
      <c r="E100" s="95">
        <v>0</v>
      </c>
      <c r="F100" s="95">
        <v>2.9999999999999997E-4</v>
      </c>
      <c r="G100" s="95">
        <v>8961.3901000000005</v>
      </c>
      <c r="H100" s="95">
        <v>4639.2103999999999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9647.1749</v>
      </c>
      <c r="C101" s="95">
        <v>17.0124</v>
      </c>
      <c r="D101" s="95">
        <v>65.014499999999998</v>
      </c>
      <c r="E101" s="95">
        <v>0</v>
      </c>
      <c r="F101" s="95">
        <v>2.9999999999999997E-4</v>
      </c>
      <c r="G101" s="95">
        <v>8046.4344000000001</v>
      </c>
      <c r="H101" s="95">
        <v>4166.1103000000003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9230.4598000000005</v>
      </c>
      <c r="C102" s="95">
        <v>16.263300000000001</v>
      </c>
      <c r="D102" s="95">
        <v>62.093800000000002</v>
      </c>
      <c r="E102" s="95">
        <v>0</v>
      </c>
      <c r="F102" s="95">
        <v>2.9999999999999997E-4</v>
      </c>
      <c r="G102" s="95">
        <v>7684.9484000000002</v>
      </c>
      <c r="H102" s="95">
        <v>3984.7224999999999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129635.935</v>
      </c>
      <c r="C104" s="95">
        <v>228.3794</v>
      </c>
      <c r="D104" s="95">
        <v>871.84749999999997</v>
      </c>
      <c r="E104" s="95">
        <v>0</v>
      </c>
      <c r="F104" s="95">
        <v>4.0000000000000001E-3</v>
      </c>
      <c r="G104" s="95">
        <v>107902.8553</v>
      </c>
      <c r="H104" s="95">
        <v>55960.080600000001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8615.8392999999996</v>
      </c>
      <c r="C105" s="95">
        <v>15.1677</v>
      </c>
      <c r="D105" s="95">
        <v>57.859200000000001</v>
      </c>
      <c r="E105" s="95">
        <v>0</v>
      </c>
      <c r="F105" s="95">
        <v>2.9999999999999997E-4</v>
      </c>
      <c r="G105" s="95">
        <v>7160.8476000000001</v>
      </c>
      <c r="H105" s="95">
        <v>3718.1217999999999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13539.579599999999</v>
      </c>
      <c r="C106" s="95">
        <v>23.878499999999999</v>
      </c>
      <c r="D106" s="95">
        <v>91.261700000000005</v>
      </c>
      <c r="E106" s="95">
        <v>0</v>
      </c>
      <c r="F106" s="95">
        <v>4.0000000000000002E-4</v>
      </c>
      <c r="G106" s="95">
        <v>11294.88</v>
      </c>
      <c r="H106" s="95">
        <v>5847.2317999999996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53337000000</v>
      </c>
      <c r="C109" s="95">
        <v>53081.790999999997</v>
      </c>
      <c r="D109" s="95" t="s">
        <v>616</v>
      </c>
      <c r="E109" s="95">
        <v>28855.206999999999</v>
      </c>
      <c r="F109" s="95">
        <v>9104.3970000000008</v>
      </c>
      <c r="G109" s="95">
        <v>5142.1790000000001</v>
      </c>
      <c r="H109" s="95">
        <v>0</v>
      </c>
      <c r="I109" s="95">
        <v>9980.0069999999996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48661900000</v>
      </c>
      <c r="C110" s="95">
        <v>58954.373</v>
      </c>
      <c r="D110" s="95" t="s">
        <v>546</v>
      </c>
      <c r="E110" s="95">
        <v>28855.206999999999</v>
      </c>
      <c r="F110" s="95">
        <v>9104.3970000000008</v>
      </c>
      <c r="G110" s="95">
        <v>5142.1790000000001</v>
      </c>
      <c r="H110" s="95">
        <v>0</v>
      </c>
      <c r="I110" s="95">
        <v>15852.589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56228400000</v>
      </c>
      <c r="C111" s="95">
        <v>63641.817000000003</v>
      </c>
      <c r="D111" s="95" t="s">
        <v>547</v>
      </c>
      <c r="E111" s="95">
        <v>28855.206999999999</v>
      </c>
      <c r="F111" s="95">
        <v>9104.3970000000008</v>
      </c>
      <c r="G111" s="95">
        <v>5142.1790000000001</v>
      </c>
      <c r="H111" s="95">
        <v>0</v>
      </c>
      <c r="I111" s="95">
        <v>20540.032999999999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55608000000</v>
      </c>
      <c r="C112" s="95">
        <v>68588.225999999995</v>
      </c>
      <c r="D112" s="95" t="s">
        <v>548</v>
      </c>
      <c r="E112" s="95">
        <v>28855.206999999999</v>
      </c>
      <c r="F112" s="95">
        <v>9104.3970000000008</v>
      </c>
      <c r="G112" s="95">
        <v>5142.1790000000001</v>
      </c>
      <c r="H112" s="95">
        <v>0</v>
      </c>
      <c r="I112" s="95">
        <v>25486.441999999999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65262900000</v>
      </c>
      <c r="C113" s="95">
        <v>77559.043999999994</v>
      </c>
      <c r="D113" s="95" t="s">
        <v>445</v>
      </c>
      <c r="E113" s="95">
        <v>28855.206999999999</v>
      </c>
      <c r="F113" s="95">
        <v>9104.3970000000008</v>
      </c>
      <c r="G113" s="95">
        <v>5142.1790000000001</v>
      </c>
      <c r="H113" s="95">
        <v>0</v>
      </c>
      <c r="I113" s="95">
        <v>34457.26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70817700000</v>
      </c>
      <c r="C114" s="95">
        <v>78408.952000000005</v>
      </c>
      <c r="D114" s="95" t="s">
        <v>446</v>
      </c>
      <c r="E114" s="95">
        <v>28855.206999999999</v>
      </c>
      <c r="F114" s="95">
        <v>9104.3970000000008</v>
      </c>
      <c r="G114" s="95">
        <v>5142.1790000000001</v>
      </c>
      <c r="H114" s="95">
        <v>0</v>
      </c>
      <c r="I114" s="95">
        <v>35307.169000000002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73318800000</v>
      </c>
      <c r="C115" s="95">
        <v>77222.875</v>
      </c>
      <c r="D115" s="95" t="s">
        <v>549</v>
      </c>
      <c r="E115" s="95">
        <v>28855.206999999999</v>
      </c>
      <c r="F115" s="95">
        <v>9104.3970000000008</v>
      </c>
      <c r="G115" s="95">
        <v>5142.1790000000001</v>
      </c>
      <c r="H115" s="95">
        <v>0</v>
      </c>
      <c r="I115" s="95">
        <v>34121.091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76755000000</v>
      </c>
      <c r="C116" s="95">
        <v>78363.876999999993</v>
      </c>
      <c r="D116" s="95" t="s">
        <v>550</v>
      </c>
      <c r="E116" s="95">
        <v>28855.206999999999</v>
      </c>
      <c r="F116" s="95">
        <v>9104.3970000000008</v>
      </c>
      <c r="G116" s="95">
        <v>5142.1790000000001</v>
      </c>
      <c r="H116" s="95">
        <v>0</v>
      </c>
      <c r="I116" s="95">
        <v>35262.093999999997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65469000000</v>
      </c>
      <c r="C117" s="95">
        <v>76885.732999999993</v>
      </c>
      <c r="D117" s="95" t="s">
        <v>551</v>
      </c>
      <c r="E117" s="95">
        <v>28855.206999999999</v>
      </c>
      <c r="F117" s="95">
        <v>9104.3970000000008</v>
      </c>
      <c r="G117" s="95">
        <v>5142.1790000000001</v>
      </c>
      <c r="H117" s="95">
        <v>0</v>
      </c>
      <c r="I117" s="95">
        <v>33783.949000000001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60897600000</v>
      </c>
      <c r="C118" s="95">
        <v>73008.899000000005</v>
      </c>
      <c r="D118" s="95" t="s">
        <v>552</v>
      </c>
      <c r="E118" s="95">
        <v>28855.206999999999</v>
      </c>
      <c r="F118" s="95">
        <v>9104.3970000000008</v>
      </c>
      <c r="G118" s="95">
        <v>5142.1790000000001</v>
      </c>
      <c r="H118" s="95">
        <v>0</v>
      </c>
      <c r="I118" s="95">
        <v>29907.115000000002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54680000000</v>
      </c>
      <c r="C119" s="95">
        <v>62490.892999999996</v>
      </c>
      <c r="D119" s="95" t="s">
        <v>553</v>
      </c>
      <c r="E119" s="95">
        <v>28855.206999999999</v>
      </c>
      <c r="F119" s="95">
        <v>9104.3970000000008</v>
      </c>
      <c r="G119" s="95">
        <v>5142.1790000000001</v>
      </c>
      <c r="H119" s="95">
        <v>0</v>
      </c>
      <c r="I119" s="95">
        <v>19389.11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52223500000</v>
      </c>
      <c r="C120" s="95">
        <v>54701.122000000003</v>
      </c>
      <c r="D120" s="95" t="s">
        <v>554</v>
      </c>
      <c r="E120" s="95">
        <v>28855.206999999999</v>
      </c>
      <c r="F120" s="95">
        <v>9104.3970000000008</v>
      </c>
      <c r="G120" s="95">
        <v>5142.1790000000001</v>
      </c>
      <c r="H120" s="95">
        <v>0</v>
      </c>
      <c r="I120" s="95">
        <v>11599.338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733260000000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48661900000</v>
      </c>
      <c r="C123" s="95">
        <v>53081.790999999997</v>
      </c>
      <c r="D123" s="95"/>
      <c r="E123" s="95">
        <v>28855.206999999999</v>
      </c>
      <c r="F123" s="95">
        <v>9104.3970000000008</v>
      </c>
      <c r="G123" s="95">
        <v>5142.1790000000001</v>
      </c>
      <c r="H123" s="95">
        <v>0</v>
      </c>
      <c r="I123" s="95">
        <v>9980.0069999999996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76755000000</v>
      </c>
      <c r="C124" s="95">
        <v>78408.952000000005</v>
      </c>
      <c r="D124" s="95"/>
      <c r="E124" s="95">
        <v>28855.206999999999</v>
      </c>
      <c r="F124" s="95">
        <v>9104.3970000000008</v>
      </c>
      <c r="G124" s="95">
        <v>5142.1790000000001</v>
      </c>
      <c r="H124" s="95">
        <v>0</v>
      </c>
      <c r="I124" s="95">
        <v>35307.169000000002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18891.09</v>
      </c>
      <c r="C127" s="95">
        <v>63.36</v>
      </c>
      <c r="D127" s="95">
        <v>0</v>
      </c>
      <c r="E127" s="95">
        <v>18954.45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3.91</v>
      </c>
      <c r="C128" s="95">
        <v>0.01</v>
      </c>
      <c r="D128" s="95">
        <v>0</v>
      </c>
      <c r="E128" s="95">
        <v>3.92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3.91</v>
      </c>
      <c r="C129" s="95">
        <v>0.01</v>
      </c>
      <c r="D129" s="95">
        <v>0</v>
      </c>
      <c r="E129" s="95">
        <v>3.92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1005.08</v>
      </c>
      <c r="C2" s="95">
        <v>207.87</v>
      </c>
      <c r="D2" s="95">
        <v>207.87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1005.08</v>
      </c>
      <c r="C3" s="95">
        <v>207.87</v>
      </c>
      <c r="D3" s="95">
        <v>207.87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3039.43</v>
      </c>
      <c r="C4" s="95">
        <v>628.61</v>
      </c>
      <c r="D4" s="95">
        <v>628.61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3039.43</v>
      </c>
      <c r="C5" s="95">
        <v>628.61</v>
      </c>
      <c r="D5" s="95">
        <v>628.61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240.55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105.77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119.92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764.52</v>
      </c>
      <c r="C28" s="95">
        <v>240.55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1.742</v>
      </c>
      <c r="E39" s="95">
        <v>2.3559999999999999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1.742</v>
      </c>
      <c r="E40" s="95">
        <v>2.3559999999999999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1.742</v>
      </c>
      <c r="E41" s="95">
        <v>2.3559999999999999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1.742</v>
      </c>
      <c r="E44" s="95">
        <v>2.3559999999999999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1.742</v>
      </c>
      <c r="E45" s="95">
        <v>2.3559999999999999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1.742</v>
      </c>
      <c r="E46" s="95">
        <v>2.3559999999999999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1.742</v>
      </c>
      <c r="E48" s="95">
        <v>2.3559999999999999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1.742</v>
      </c>
      <c r="E49" s="95">
        <v>2.3559999999999999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1.742</v>
      </c>
      <c r="E52" s="95">
        <v>2.3559999999999999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1.742</v>
      </c>
      <c r="E53" s="95">
        <v>2.3559999999999999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1.742</v>
      </c>
      <c r="E54" s="95">
        <v>2.3559999999999999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1.742</v>
      </c>
      <c r="E55" s="95">
        <v>2.3559999999999999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29383.79</v>
      </c>
      <c r="D71" s="95">
        <v>20682.07</v>
      </c>
      <c r="E71" s="95">
        <v>8701.7199999999993</v>
      </c>
      <c r="F71" s="95">
        <v>0.7</v>
      </c>
      <c r="G71" s="95">
        <v>3.36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97771.18</v>
      </c>
      <c r="D72" s="95">
        <v>66101.45</v>
      </c>
      <c r="E72" s="95">
        <v>31669.73</v>
      </c>
      <c r="F72" s="95">
        <v>0.68</v>
      </c>
      <c r="G72" s="95">
        <v>3.33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39203.230000000003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27256.55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123394.07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1.32</v>
      </c>
      <c r="F81" s="95">
        <v>1500.77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0.57999999999999996</v>
      </c>
      <c r="D82" s="95">
        <v>1109.6500000000001</v>
      </c>
      <c r="E82" s="95">
        <v>3.94</v>
      </c>
      <c r="F82" s="95">
        <v>7510.02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17584.183300000001</v>
      </c>
      <c r="C91" s="95">
        <v>21.4605</v>
      </c>
      <c r="D91" s="95">
        <v>77.070099999999996</v>
      </c>
      <c r="E91" s="95">
        <v>0</v>
      </c>
      <c r="F91" s="95">
        <v>2.0000000000000001E-4</v>
      </c>
      <c r="G91" s="95">
        <v>26282.629000000001</v>
      </c>
      <c r="H91" s="95">
        <v>6794.6679999999997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15375.1036</v>
      </c>
      <c r="C92" s="95">
        <v>18.874400000000001</v>
      </c>
      <c r="D92" s="95">
        <v>68.927999999999997</v>
      </c>
      <c r="E92" s="95">
        <v>0</v>
      </c>
      <c r="F92" s="95">
        <v>2.0000000000000001E-4</v>
      </c>
      <c r="G92" s="95">
        <v>23506.596000000001</v>
      </c>
      <c r="H92" s="95">
        <v>5955.2362000000003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14474.116</v>
      </c>
      <c r="C93" s="95">
        <v>18.6478</v>
      </c>
      <c r="D93" s="95">
        <v>77.205500000000001</v>
      </c>
      <c r="E93" s="95">
        <v>0</v>
      </c>
      <c r="F93" s="95">
        <v>2.0000000000000001E-4</v>
      </c>
      <c r="G93" s="95">
        <v>26334.2997</v>
      </c>
      <c r="H93" s="95">
        <v>5719.6125000000002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12792.823899999999</v>
      </c>
      <c r="C94" s="95">
        <v>16.780100000000001</v>
      </c>
      <c r="D94" s="95">
        <v>72.416399999999996</v>
      </c>
      <c r="E94" s="95">
        <v>0</v>
      </c>
      <c r="F94" s="95">
        <v>2.0000000000000001E-4</v>
      </c>
      <c r="G94" s="95">
        <v>24702.166000000001</v>
      </c>
      <c r="H94" s="95">
        <v>5093.6921000000002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15190.234899999999</v>
      </c>
      <c r="C95" s="95">
        <v>19.962900000000001</v>
      </c>
      <c r="D95" s="95">
        <v>86.521500000000003</v>
      </c>
      <c r="E95" s="95">
        <v>0</v>
      </c>
      <c r="F95" s="95">
        <v>2.0000000000000001E-4</v>
      </c>
      <c r="G95" s="95">
        <v>29513.729299999999</v>
      </c>
      <c r="H95" s="95">
        <v>6053.1786000000002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17728.169699999999</v>
      </c>
      <c r="C96" s="95">
        <v>23.302099999999999</v>
      </c>
      <c r="D96" s="95">
        <v>101.03149999999999</v>
      </c>
      <c r="E96" s="95">
        <v>0</v>
      </c>
      <c r="F96" s="95">
        <v>2.9999999999999997E-4</v>
      </c>
      <c r="G96" s="95">
        <v>34463.333200000001</v>
      </c>
      <c r="H96" s="95">
        <v>7065.0239000000001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18801.4473</v>
      </c>
      <c r="C97" s="95">
        <v>24.712800000000001</v>
      </c>
      <c r="D97" s="95">
        <v>107.148</v>
      </c>
      <c r="E97" s="95">
        <v>0</v>
      </c>
      <c r="F97" s="95">
        <v>2.9999999999999997E-4</v>
      </c>
      <c r="G97" s="95">
        <v>36549.770900000003</v>
      </c>
      <c r="H97" s="95">
        <v>7492.7461000000003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18981.999299999999</v>
      </c>
      <c r="C98" s="95">
        <v>24.950099999999999</v>
      </c>
      <c r="D98" s="95">
        <v>108.1768</v>
      </c>
      <c r="E98" s="95">
        <v>0</v>
      </c>
      <c r="F98" s="95">
        <v>2.9999999999999997E-4</v>
      </c>
      <c r="G98" s="95">
        <v>36900.6875</v>
      </c>
      <c r="H98" s="95">
        <v>7564.6976000000004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15207.354300000001</v>
      </c>
      <c r="C99" s="95">
        <v>19.988499999999998</v>
      </c>
      <c r="D99" s="95">
        <v>86.663300000000007</v>
      </c>
      <c r="E99" s="95">
        <v>0</v>
      </c>
      <c r="F99" s="95">
        <v>2.0000000000000001E-4</v>
      </c>
      <c r="G99" s="95">
        <v>29562.143400000001</v>
      </c>
      <c r="H99" s="95">
        <v>6060.4089999999997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13848.800800000001</v>
      </c>
      <c r="C100" s="95">
        <v>18.176200000000001</v>
      </c>
      <c r="D100" s="95">
        <v>78.548900000000003</v>
      </c>
      <c r="E100" s="95">
        <v>0</v>
      </c>
      <c r="F100" s="95">
        <v>2.0000000000000001E-4</v>
      </c>
      <c r="G100" s="95">
        <v>26794.0566</v>
      </c>
      <c r="H100" s="95">
        <v>5515.5733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13584.1723</v>
      </c>
      <c r="C101" s="95">
        <v>17.5885</v>
      </c>
      <c r="D101" s="95">
        <v>73.680499999999995</v>
      </c>
      <c r="E101" s="95">
        <v>0</v>
      </c>
      <c r="F101" s="95">
        <v>2.0000000000000001E-4</v>
      </c>
      <c r="G101" s="95">
        <v>25132.3655</v>
      </c>
      <c r="H101" s="95">
        <v>5379.1881000000003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16715.981899999999</v>
      </c>
      <c r="C102" s="95">
        <v>20.572399999999998</v>
      </c>
      <c r="D102" s="95">
        <v>75.6661</v>
      </c>
      <c r="E102" s="95">
        <v>0</v>
      </c>
      <c r="F102" s="95">
        <v>2.0000000000000001E-4</v>
      </c>
      <c r="G102" s="95">
        <v>25804.794699999999</v>
      </c>
      <c r="H102" s="95">
        <v>6481.2879000000003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190284.3873</v>
      </c>
      <c r="C104" s="95">
        <v>245.0163</v>
      </c>
      <c r="D104" s="95">
        <v>1013.0567</v>
      </c>
      <c r="E104" s="95">
        <v>0</v>
      </c>
      <c r="F104" s="95">
        <v>2.8999999999999998E-3</v>
      </c>
      <c r="G104" s="95">
        <v>345546.57179999998</v>
      </c>
      <c r="H104" s="95">
        <v>75175.313099999999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12792.823899999999</v>
      </c>
      <c r="C105" s="95">
        <v>16.780100000000001</v>
      </c>
      <c r="D105" s="95">
        <v>68.927999999999997</v>
      </c>
      <c r="E105" s="95">
        <v>0</v>
      </c>
      <c r="F105" s="95">
        <v>2.0000000000000001E-4</v>
      </c>
      <c r="G105" s="95">
        <v>23506.596000000001</v>
      </c>
      <c r="H105" s="95">
        <v>5093.6921000000002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18981.999299999999</v>
      </c>
      <c r="C106" s="95">
        <v>24.950099999999999</v>
      </c>
      <c r="D106" s="95">
        <v>108.1768</v>
      </c>
      <c r="E106" s="95">
        <v>0</v>
      </c>
      <c r="F106" s="95">
        <v>2.9999999999999997E-4</v>
      </c>
      <c r="G106" s="95">
        <v>36900.6875</v>
      </c>
      <c r="H106" s="95">
        <v>7564.6976000000004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58150400000</v>
      </c>
      <c r="C109" s="95">
        <v>51136.288999999997</v>
      </c>
      <c r="D109" s="95" t="s">
        <v>555</v>
      </c>
      <c r="E109" s="95">
        <v>28855.206999999999</v>
      </c>
      <c r="F109" s="95">
        <v>9104.3970000000008</v>
      </c>
      <c r="G109" s="95">
        <v>9085.1959999999999</v>
      </c>
      <c r="H109" s="95">
        <v>0</v>
      </c>
      <c r="I109" s="95">
        <v>4091.4879999999998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52008400000</v>
      </c>
      <c r="C110" s="95">
        <v>57077.237000000001</v>
      </c>
      <c r="D110" s="95" t="s">
        <v>556</v>
      </c>
      <c r="E110" s="95">
        <v>28855.206999999999</v>
      </c>
      <c r="F110" s="95">
        <v>9104.3970000000008</v>
      </c>
      <c r="G110" s="95">
        <v>9085.1959999999999</v>
      </c>
      <c r="H110" s="95">
        <v>0</v>
      </c>
      <c r="I110" s="95">
        <v>10032.437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58264700000</v>
      </c>
      <c r="C111" s="95">
        <v>52104.925000000003</v>
      </c>
      <c r="D111" s="95" t="s">
        <v>557</v>
      </c>
      <c r="E111" s="95">
        <v>28855.206999999999</v>
      </c>
      <c r="F111" s="95">
        <v>9104.3970000000008</v>
      </c>
      <c r="G111" s="95">
        <v>9085.1959999999999</v>
      </c>
      <c r="H111" s="95">
        <v>0</v>
      </c>
      <c r="I111" s="95">
        <v>5060.1239999999998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54653600000</v>
      </c>
      <c r="C112" s="95">
        <v>64705.485999999997</v>
      </c>
      <c r="D112" s="95" t="s">
        <v>454</v>
      </c>
      <c r="E112" s="95">
        <v>28855.206999999999</v>
      </c>
      <c r="F112" s="95">
        <v>9104.3970000000008</v>
      </c>
      <c r="G112" s="95">
        <v>9085.1959999999999</v>
      </c>
      <c r="H112" s="95">
        <v>0</v>
      </c>
      <c r="I112" s="95">
        <v>17660.685000000001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65299200000</v>
      </c>
      <c r="C113" s="95">
        <v>81881.38</v>
      </c>
      <c r="D113" s="95" t="s">
        <v>495</v>
      </c>
      <c r="E113" s="95">
        <v>28855.206999999999</v>
      </c>
      <c r="F113" s="95">
        <v>9104.3970000000008</v>
      </c>
      <c r="G113" s="95">
        <v>9085.1959999999999</v>
      </c>
      <c r="H113" s="95">
        <v>0</v>
      </c>
      <c r="I113" s="95">
        <v>34836.578999999998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76250200000</v>
      </c>
      <c r="C114" s="95">
        <v>83850.659</v>
      </c>
      <c r="D114" s="95" t="s">
        <v>496</v>
      </c>
      <c r="E114" s="95">
        <v>28855.206999999999</v>
      </c>
      <c r="F114" s="95">
        <v>9104.3970000000008</v>
      </c>
      <c r="G114" s="95">
        <v>9085.1959999999999</v>
      </c>
      <c r="H114" s="95">
        <v>0</v>
      </c>
      <c r="I114" s="95">
        <v>36805.858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80866400000</v>
      </c>
      <c r="C115" s="95">
        <v>84638.656000000003</v>
      </c>
      <c r="D115" s="95" t="s">
        <v>558</v>
      </c>
      <c r="E115" s="95">
        <v>28855.206999999999</v>
      </c>
      <c r="F115" s="95">
        <v>9104.3970000000008</v>
      </c>
      <c r="G115" s="95">
        <v>9085.1959999999999</v>
      </c>
      <c r="H115" s="95">
        <v>0</v>
      </c>
      <c r="I115" s="95">
        <v>37593.855000000003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81642800000</v>
      </c>
      <c r="C116" s="95">
        <v>84848.588000000003</v>
      </c>
      <c r="D116" s="95" t="s">
        <v>559</v>
      </c>
      <c r="E116" s="95">
        <v>28855.206999999999</v>
      </c>
      <c r="F116" s="95">
        <v>9104.3970000000008</v>
      </c>
      <c r="G116" s="95">
        <v>9085.1959999999999</v>
      </c>
      <c r="H116" s="95">
        <v>0</v>
      </c>
      <c r="I116" s="95">
        <v>37803.788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65406300000</v>
      </c>
      <c r="C117" s="95">
        <v>82415.926999999996</v>
      </c>
      <c r="D117" s="95" t="s">
        <v>560</v>
      </c>
      <c r="E117" s="95">
        <v>28855.206999999999</v>
      </c>
      <c r="F117" s="95">
        <v>9104.3970000000008</v>
      </c>
      <c r="G117" s="95">
        <v>9085.1959999999999</v>
      </c>
      <c r="H117" s="95">
        <v>0</v>
      </c>
      <c r="I117" s="95">
        <v>35371.125999999997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59281900000</v>
      </c>
      <c r="C118" s="95">
        <v>71177.032000000007</v>
      </c>
      <c r="D118" s="95" t="s">
        <v>455</v>
      </c>
      <c r="E118" s="95">
        <v>28855.206999999999</v>
      </c>
      <c r="F118" s="95">
        <v>9104.3970000000008</v>
      </c>
      <c r="G118" s="95">
        <v>9085.1959999999999</v>
      </c>
      <c r="H118" s="95">
        <v>0</v>
      </c>
      <c r="I118" s="95">
        <v>24132.231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55605400000</v>
      </c>
      <c r="C119" s="95">
        <v>56840.311999999998</v>
      </c>
      <c r="D119" s="95" t="s">
        <v>561</v>
      </c>
      <c r="E119" s="95">
        <v>28855.206999999999</v>
      </c>
      <c r="F119" s="95">
        <v>9104.3970000000008</v>
      </c>
      <c r="G119" s="95">
        <v>9085.1959999999999</v>
      </c>
      <c r="H119" s="95">
        <v>0</v>
      </c>
      <c r="I119" s="95">
        <v>9795.5110000000004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57093200000</v>
      </c>
      <c r="C120" s="95">
        <v>50740.180999999997</v>
      </c>
      <c r="D120" s="95" t="s">
        <v>543</v>
      </c>
      <c r="E120" s="95">
        <v>28855.206999999999</v>
      </c>
      <c r="F120" s="95">
        <v>9104.3970000000008</v>
      </c>
      <c r="G120" s="95">
        <v>9085.1959999999999</v>
      </c>
      <c r="H120" s="95">
        <v>0</v>
      </c>
      <c r="I120" s="95">
        <v>3695.38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764522000000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52008400000</v>
      </c>
      <c r="C123" s="95">
        <v>50740.180999999997</v>
      </c>
      <c r="D123" s="95"/>
      <c r="E123" s="95">
        <v>28855.206999999999</v>
      </c>
      <c r="F123" s="95">
        <v>9104.3970000000008</v>
      </c>
      <c r="G123" s="95">
        <v>9085.1959999999999</v>
      </c>
      <c r="H123" s="95">
        <v>0</v>
      </c>
      <c r="I123" s="95">
        <v>3695.38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81642800000</v>
      </c>
      <c r="C124" s="95">
        <v>84848.588000000003</v>
      </c>
      <c r="D124" s="95"/>
      <c r="E124" s="95">
        <v>28855.206999999999</v>
      </c>
      <c r="F124" s="95">
        <v>9104.3970000000008</v>
      </c>
      <c r="G124" s="95">
        <v>9085.1959999999999</v>
      </c>
      <c r="H124" s="95">
        <v>0</v>
      </c>
      <c r="I124" s="95">
        <v>37803.788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26618.27</v>
      </c>
      <c r="C127" s="95">
        <v>1937.6</v>
      </c>
      <c r="D127" s="95">
        <v>0</v>
      </c>
      <c r="E127" s="95">
        <v>28555.87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5.51</v>
      </c>
      <c r="C128" s="95">
        <v>0.4</v>
      </c>
      <c r="D128" s="95">
        <v>0</v>
      </c>
      <c r="E128" s="95">
        <v>5.91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5.51</v>
      </c>
      <c r="C129" s="95">
        <v>0.4</v>
      </c>
      <c r="D129" s="95">
        <v>0</v>
      </c>
      <c r="E129" s="95">
        <v>5.91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1039.69</v>
      </c>
      <c r="C2" s="95">
        <v>215.03</v>
      </c>
      <c r="D2" s="95">
        <v>215.03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1039.69</v>
      </c>
      <c r="C3" s="95">
        <v>215.03</v>
      </c>
      <c r="D3" s="95">
        <v>215.03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2959.4</v>
      </c>
      <c r="C4" s="95">
        <v>612.05999999999995</v>
      </c>
      <c r="D4" s="95">
        <v>612.05999999999995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2959.4</v>
      </c>
      <c r="C5" s="95">
        <v>612.05999999999995</v>
      </c>
      <c r="D5" s="95">
        <v>612.05999999999995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158.93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182.49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115.57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159.44999999999999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880.76</v>
      </c>
      <c r="C28" s="95">
        <v>158.93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1.742</v>
      </c>
      <c r="E39" s="95">
        <v>2.3559999999999999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1.742</v>
      </c>
      <c r="E40" s="95">
        <v>2.3559999999999999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1.742</v>
      </c>
      <c r="E41" s="95">
        <v>2.3559999999999999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1.742</v>
      </c>
      <c r="E44" s="95">
        <v>2.3559999999999999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1.742</v>
      </c>
      <c r="E45" s="95">
        <v>2.3559999999999999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1.742</v>
      </c>
      <c r="E46" s="95">
        <v>2.3559999999999999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1.742</v>
      </c>
      <c r="E48" s="95">
        <v>2.3559999999999999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1.742</v>
      </c>
      <c r="E49" s="95">
        <v>2.3559999999999999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1.742</v>
      </c>
      <c r="E52" s="95">
        <v>2.3559999999999999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1.742</v>
      </c>
      <c r="E53" s="95">
        <v>2.3559999999999999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1.742</v>
      </c>
      <c r="E54" s="95">
        <v>2.3559999999999999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1.742</v>
      </c>
      <c r="E55" s="95">
        <v>2.3559999999999999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29540.15</v>
      </c>
      <c r="D71" s="95">
        <v>22245.02</v>
      </c>
      <c r="E71" s="95">
        <v>7295.13</v>
      </c>
      <c r="F71" s="95">
        <v>0.75</v>
      </c>
      <c r="G71" s="95">
        <v>3.48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127611.2</v>
      </c>
      <c r="D72" s="95">
        <v>86275.79</v>
      </c>
      <c r="E72" s="95">
        <v>41335.410000000003</v>
      </c>
      <c r="F72" s="95">
        <v>0.68</v>
      </c>
      <c r="G72" s="95">
        <v>3.31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37800.65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21819.68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85022.96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1.56</v>
      </c>
      <c r="F81" s="95">
        <v>1780.71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5.14</v>
      </c>
      <c r="F82" s="95">
        <v>9640.5300000000007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14223.187</v>
      </c>
      <c r="C91" s="95">
        <v>22.2273</v>
      </c>
      <c r="D91" s="95">
        <v>67.454999999999998</v>
      </c>
      <c r="E91" s="95">
        <v>0</v>
      </c>
      <c r="F91" s="95">
        <v>2.0000000000000001E-4</v>
      </c>
      <c r="G91" s="95">
        <v>498198.36060000001</v>
      </c>
      <c r="H91" s="95">
        <v>5864.7972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12809.819600000001</v>
      </c>
      <c r="C92" s="95">
        <v>20.000499999999999</v>
      </c>
      <c r="D92" s="95">
        <v>60.620899999999999</v>
      </c>
      <c r="E92" s="95">
        <v>0</v>
      </c>
      <c r="F92" s="95">
        <v>2.0000000000000001E-4</v>
      </c>
      <c r="G92" s="95">
        <v>447723.30719999998</v>
      </c>
      <c r="H92" s="95">
        <v>5280.1769000000004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12633.591700000001</v>
      </c>
      <c r="C93" s="95">
        <v>21.013400000000001</v>
      </c>
      <c r="D93" s="95">
        <v>69.104799999999997</v>
      </c>
      <c r="E93" s="95">
        <v>0</v>
      </c>
      <c r="F93" s="95">
        <v>2.0000000000000001E-4</v>
      </c>
      <c r="G93" s="95">
        <v>510457.46480000002</v>
      </c>
      <c r="H93" s="95">
        <v>5337.7879999999996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11893.457</v>
      </c>
      <c r="C94" s="95">
        <v>20.059899999999999</v>
      </c>
      <c r="D94" s="95">
        <v>67.064599999999999</v>
      </c>
      <c r="E94" s="95">
        <v>0</v>
      </c>
      <c r="F94" s="95">
        <v>2.0000000000000001E-4</v>
      </c>
      <c r="G94" s="95">
        <v>495400.79129999998</v>
      </c>
      <c r="H94" s="95">
        <v>5053.1480000000001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14541.6041</v>
      </c>
      <c r="C95" s="95">
        <v>24.572900000000001</v>
      </c>
      <c r="D95" s="95">
        <v>82.333600000000004</v>
      </c>
      <c r="E95" s="95">
        <v>0</v>
      </c>
      <c r="F95" s="95">
        <v>2.0000000000000001E-4</v>
      </c>
      <c r="G95" s="95">
        <v>608193.92989999999</v>
      </c>
      <c r="H95" s="95">
        <v>6182.9669999999996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19399.648799999999</v>
      </c>
      <c r="C96" s="95">
        <v>32.788499999999999</v>
      </c>
      <c r="D96" s="95">
        <v>109.8852</v>
      </c>
      <c r="E96" s="95">
        <v>0</v>
      </c>
      <c r="F96" s="95">
        <v>2.9999999999999997E-4</v>
      </c>
      <c r="G96" s="95">
        <v>811716.64410000003</v>
      </c>
      <c r="H96" s="95">
        <v>8249.2052999999996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20757.393</v>
      </c>
      <c r="C97" s="95">
        <v>35.083399999999997</v>
      </c>
      <c r="D97" s="95">
        <v>117.5761</v>
      </c>
      <c r="E97" s="95">
        <v>0</v>
      </c>
      <c r="F97" s="95">
        <v>2.9999999999999997E-4</v>
      </c>
      <c r="G97" s="95">
        <v>868528.68980000005</v>
      </c>
      <c r="H97" s="95">
        <v>8826.5542999999998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20258.4617</v>
      </c>
      <c r="C98" s="95">
        <v>34.240099999999998</v>
      </c>
      <c r="D98" s="95">
        <v>114.75</v>
      </c>
      <c r="E98" s="95">
        <v>0</v>
      </c>
      <c r="F98" s="95">
        <v>2.9999999999999997E-4</v>
      </c>
      <c r="G98" s="95">
        <v>847652.4584</v>
      </c>
      <c r="H98" s="95">
        <v>8614.3965000000007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16244.4755</v>
      </c>
      <c r="C99" s="95">
        <v>27.4558</v>
      </c>
      <c r="D99" s="95">
        <v>92.013599999999997</v>
      </c>
      <c r="E99" s="95">
        <v>0</v>
      </c>
      <c r="F99" s="95">
        <v>2.0000000000000001E-4</v>
      </c>
      <c r="G99" s="95">
        <v>679699.66339999996</v>
      </c>
      <c r="H99" s="95">
        <v>6907.5506999999998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12567.6059</v>
      </c>
      <c r="C100" s="95">
        <v>21.218800000000002</v>
      </c>
      <c r="D100" s="95">
        <v>71.023899999999998</v>
      </c>
      <c r="E100" s="95">
        <v>0</v>
      </c>
      <c r="F100" s="95">
        <v>2.0000000000000001E-4</v>
      </c>
      <c r="G100" s="95">
        <v>524648.79130000004</v>
      </c>
      <c r="H100" s="95">
        <v>5341.7795999999998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11693.315500000001</v>
      </c>
      <c r="C101" s="95">
        <v>19.523700000000002</v>
      </c>
      <c r="D101" s="95">
        <v>64.498699999999999</v>
      </c>
      <c r="E101" s="95">
        <v>0</v>
      </c>
      <c r="F101" s="95">
        <v>2.0000000000000001E-4</v>
      </c>
      <c r="G101" s="95">
        <v>476437.22249999997</v>
      </c>
      <c r="H101" s="95">
        <v>4948.0226000000002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14943.6639</v>
      </c>
      <c r="C102" s="95">
        <v>22.890799999999999</v>
      </c>
      <c r="D102" s="95">
        <v>67.526499999999999</v>
      </c>
      <c r="E102" s="95">
        <v>0</v>
      </c>
      <c r="F102" s="95">
        <v>2.0000000000000001E-4</v>
      </c>
      <c r="G102" s="95">
        <v>498699.84299999999</v>
      </c>
      <c r="H102" s="95">
        <v>6115.1148999999996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181966.22390000001</v>
      </c>
      <c r="C104" s="95">
        <v>301.07499999999999</v>
      </c>
      <c r="D104" s="95">
        <v>983.85299999999995</v>
      </c>
      <c r="E104" s="95">
        <v>0</v>
      </c>
      <c r="F104" s="95">
        <v>2.7000000000000001E-3</v>
      </c>
      <c r="G104" s="96">
        <v>7267360</v>
      </c>
      <c r="H104" s="95">
        <v>76721.501300000004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11693.315500000001</v>
      </c>
      <c r="C105" s="95">
        <v>19.523700000000002</v>
      </c>
      <c r="D105" s="95">
        <v>60.620899999999999</v>
      </c>
      <c r="E105" s="95">
        <v>0</v>
      </c>
      <c r="F105" s="95">
        <v>2.0000000000000001E-4</v>
      </c>
      <c r="G105" s="95">
        <v>447723.30719999998</v>
      </c>
      <c r="H105" s="95">
        <v>4948.0226000000002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20757.393</v>
      </c>
      <c r="C106" s="95">
        <v>35.083399999999997</v>
      </c>
      <c r="D106" s="95">
        <v>117.5761</v>
      </c>
      <c r="E106" s="95">
        <v>0</v>
      </c>
      <c r="F106" s="95">
        <v>2.9999999999999997E-4</v>
      </c>
      <c r="G106" s="95">
        <v>868528.68980000005</v>
      </c>
      <c r="H106" s="95">
        <v>8826.5542999999998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60378700000</v>
      </c>
      <c r="C109" s="95">
        <v>51345.964999999997</v>
      </c>
      <c r="D109" s="95" t="s">
        <v>562</v>
      </c>
      <c r="E109" s="95">
        <v>28855.206999999999</v>
      </c>
      <c r="F109" s="95">
        <v>9104.3970000000008</v>
      </c>
      <c r="G109" s="95">
        <v>11495.645</v>
      </c>
      <c r="H109" s="95">
        <v>0</v>
      </c>
      <c r="I109" s="95">
        <v>1890.7149999999999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54261500000</v>
      </c>
      <c r="C110" s="95">
        <v>53602.502999999997</v>
      </c>
      <c r="D110" s="95" t="s">
        <v>563</v>
      </c>
      <c r="E110" s="95">
        <v>28855.206999999999</v>
      </c>
      <c r="F110" s="95">
        <v>9104.3970000000008</v>
      </c>
      <c r="G110" s="95">
        <v>11495.645</v>
      </c>
      <c r="H110" s="95">
        <v>0</v>
      </c>
      <c r="I110" s="95">
        <v>4147.2520000000004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61864500000</v>
      </c>
      <c r="C111" s="95">
        <v>70611.816999999995</v>
      </c>
      <c r="D111" s="95" t="s">
        <v>564</v>
      </c>
      <c r="E111" s="95">
        <v>28855.206999999999</v>
      </c>
      <c r="F111" s="95">
        <v>9104.3970000000008</v>
      </c>
      <c r="G111" s="95">
        <v>11495.645</v>
      </c>
      <c r="H111" s="95">
        <v>0</v>
      </c>
      <c r="I111" s="95">
        <v>21156.566999999999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60039700000</v>
      </c>
      <c r="C112" s="95">
        <v>73363.035999999993</v>
      </c>
      <c r="D112" s="95" t="s">
        <v>565</v>
      </c>
      <c r="E112" s="95">
        <v>28855.206999999999</v>
      </c>
      <c r="F112" s="95">
        <v>9104.3970000000008</v>
      </c>
      <c r="G112" s="95">
        <v>11495.645</v>
      </c>
      <c r="H112" s="95">
        <v>0</v>
      </c>
      <c r="I112" s="95">
        <v>23907.786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73709600000</v>
      </c>
      <c r="C113" s="95">
        <v>88077.998000000007</v>
      </c>
      <c r="D113" s="95" t="s">
        <v>566</v>
      </c>
      <c r="E113" s="95">
        <v>28855.206999999999</v>
      </c>
      <c r="F113" s="95">
        <v>9104.3970000000008</v>
      </c>
      <c r="G113" s="95">
        <v>11495.645</v>
      </c>
      <c r="H113" s="95">
        <v>0</v>
      </c>
      <c r="I113" s="95">
        <v>38622.748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98375300000</v>
      </c>
      <c r="C114" s="95">
        <v>101316.215</v>
      </c>
      <c r="D114" s="95" t="s">
        <v>456</v>
      </c>
      <c r="E114" s="95">
        <v>28855.206999999999</v>
      </c>
      <c r="F114" s="95">
        <v>9104.3970000000008</v>
      </c>
      <c r="G114" s="95">
        <v>11421.239</v>
      </c>
      <c r="H114" s="95">
        <v>0</v>
      </c>
      <c r="I114" s="95">
        <v>51935.370999999999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105261000000</v>
      </c>
      <c r="C115" s="95">
        <v>101587.16099999999</v>
      </c>
      <c r="D115" s="95" t="s">
        <v>457</v>
      </c>
      <c r="E115" s="95">
        <v>28855.206999999999</v>
      </c>
      <c r="F115" s="95">
        <v>9104.3970000000008</v>
      </c>
      <c r="G115" s="95">
        <v>11495.645</v>
      </c>
      <c r="H115" s="95">
        <v>0</v>
      </c>
      <c r="I115" s="95">
        <v>52131.911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102731000000</v>
      </c>
      <c r="C116" s="95">
        <v>101205.091</v>
      </c>
      <c r="D116" s="95" t="s">
        <v>458</v>
      </c>
      <c r="E116" s="95">
        <v>28855.206999999999</v>
      </c>
      <c r="F116" s="95">
        <v>9104.3970000000008</v>
      </c>
      <c r="G116" s="95">
        <v>11421.239</v>
      </c>
      <c r="H116" s="95">
        <v>0</v>
      </c>
      <c r="I116" s="95">
        <v>51824.247000000003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82375600000</v>
      </c>
      <c r="C117" s="95">
        <v>95853.748999999996</v>
      </c>
      <c r="D117" s="95" t="s">
        <v>567</v>
      </c>
      <c r="E117" s="95">
        <v>28855.206999999999</v>
      </c>
      <c r="F117" s="95">
        <v>9104.3970000000008</v>
      </c>
      <c r="G117" s="95">
        <v>11495.645</v>
      </c>
      <c r="H117" s="95">
        <v>0</v>
      </c>
      <c r="I117" s="95">
        <v>46398.499000000003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63584400000</v>
      </c>
      <c r="C118" s="95">
        <v>74083.491999999998</v>
      </c>
      <c r="D118" s="95" t="s">
        <v>568</v>
      </c>
      <c r="E118" s="95">
        <v>28855.206999999999</v>
      </c>
      <c r="F118" s="95">
        <v>9104.3970000000008</v>
      </c>
      <c r="G118" s="95">
        <v>11495.645</v>
      </c>
      <c r="H118" s="95">
        <v>0</v>
      </c>
      <c r="I118" s="95">
        <v>24628.241999999998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57741400000</v>
      </c>
      <c r="C119" s="95">
        <v>63458.26</v>
      </c>
      <c r="D119" s="95" t="s">
        <v>569</v>
      </c>
      <c r="E119" s="95">
        <v>28855.206999999999</v>
      </c>
      <c r="F119" s="95">
        <v>9104.3970000000008</v>
      </c>
      <c r="G119" s="95">
        <v>11495.645</v>
      </c>
      <c r="H119" s="95">
        <v>0</v>
      </c>
      <c r="I119" s="95">
        <v>14003.009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60439500000</v>
      </c>
      <c r="C120" s="95">
        <v>51170.175000000003</v>
      </c>
      <c r="D120" s="95" t="s">
        <v>617</v>
      </c>
      <c r="E120" s="95">
        <v>28855.206999999999</v>
      </c>
      <c r="F120" s="95">
        <v>9104.3970000000008</v>
      </c>
      <c r="G120" s="95">
        <v>11495.645</v>
      </c>
      <c r="H120" s="95">
        <v>0</v>
      </c>
      <c r="I120" s="95">
        <v>1714.925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880761000000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54261500000</v>
      </c>
      <c r="C123" s="95">
        <v>51170.175000000003</v>
      </c>
      <c r="D123" s="95"/>
      <c r="E123" s="95">
        <v>28855.206999999999</v>
      </c>
      <c r="F123" s="95">
        <v>9104.3970000000008</v>
      </c>
      <c r="G123" s="95">
        <v>11421.239</v>
      </c>
      <c r="H123" s="95">
        <v>0</v>
      </c>
      <c r="I123" s="95">
        <v>1714.925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105261000000</v>
      </c>
      <c r="C124" s="95">
        <v>101587.16099999999</v>
      </c>
      <c r="D124" s="95"/>
      <c r="E124" s="95">
        <v>28855.206999999999</v>
      </c>
      <c r="F124" s="95">
        <v>9104.3970000000008</v>
      </c>
      <c r="G124" s="95">
        <v>11495.645</v>
      </c>
      <c r="H124" s="95">
        <v>0</v>
      </c>
      <c r="I124" s="95">
        <v>52131.911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27703.67</v>
      </c>
      <c r="C127" s="95">
        <v>1279.1099999999999</v>
      </c>
      <c r="D127" s="95">
        <v>0</v>
      </c>
      <c r="E127" s="95">
        <v>28982.77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5.73</v>
      </c>
      <c r="C128" s="95">
        <v>0.26</v>
      </c>
      <c r="D128" s="95">
        <v>0</v>
      </c>
      <c r="E128" s="95">
        <v>5.99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5.73</v>
      </c>
      <c r="C129" s="95">
        <v>0.26</v>
      </c>
      <c r="D129" s="95">
        <v>0</v>
      </c>
      <c r="E129" s="95">
        <v>5.99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1285.22</v>
      </c>
      <c r="C2" s="95">
        <v>265.81</v>
      </c>
      <c r="D2" s="95">
        <v>265.81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1285.22</v>
      </c>
      <c r="C3" s="95">
        <v>265.81</v>
      </c>
      <c r="D3" s="95">
        <v>265.81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3093.73</v>
      </c>
      <c r="C4" s="95">
        <v>639.84</v>
      </c>
      <c r="D4" s="95">
        <v>639.84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3093.73</v>
      </c>
      <c r="C5" s="95">
        <v>639.84</v>
      </c>
      <c r="D5" s="95">
        <v>639.84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541.26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50.3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115.56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154.86000000000001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743.96</v>
      </c>
      <c r="C28" s="95">
        <v>541.26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1.6910000000000001</v>
      </c>
      <c r="E39" s="95">
        <v>2.2650000000000001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1.6910000000000001</v>
      </c>
      <c r="E40" s="95">
        <v>2.2650000000000001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1.6910000000000001</v>
      </c>
      <c r="E41" s="95">
        <v>2.2650000000000001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1.6910000000000001</v>
      </c>
      <c r="E44" s="95">
        <v>2.2650000000000001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1.6910000000000001</v>
      </c>
      <c r="E45" s="95">
        <v>2.2650000000000001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1.6910000000000001</v>
      </c>
      <c r="E46" s="95">
        <v>2.2650000000000001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1.6910000000000001</v>
      </c>
      <c r="E48" s="95">
        <v>2.2650000000000001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1.6910000000000001</v>
      </c>
      <c r="E49" s="95">
        <v>2.2650000000000001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1.6910000000000001</v>
      </c>
      <c r="E52" s="95">
        <v>2.2650000000000001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1.6910000000000001</v>
      </c>
      <c r="E53" s="95">
        <v>2.2650000000000001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1.6910000000000001</v>
      </c>
      <c r="E54" s="95">
        <v>2.2650000000000001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1.6910000000000001</v>
      </c>
      <c r="E55" s="95">
        <v>2.2650000000000001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28968.35</v>
      </c>
      <c r="D71" s="95">
        <v>20989.88</v>
      </c>
      <c r="E71" s="95">
        <v>7978.47</v>
      </c>
      <c r="F71" s="95">
        <v>0.72</v>
      </c>
      <c r="G71" s="95">
        <v>3.41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131627.34</v>
      </c>
      <c r="D72" s="95">
        <v>88991.03</v>
      </c>
      <c r="E72" s="95">
        <v>42636.3</v>
      </c>
      <c r="F72" s="95">
        <v>0.68</v>
      </c>
      <c r="G72" s="95">
        <v>3.31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69523.61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32614.14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160114.26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1.44</v>
      </c>
      <c r="F80" s="95">
        <v>133.51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1.4</v>
      </c>
      <c r="F81" s="95">
        <v>1591.9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0.59</v>
      </c>
      <c r="D82" s="95">
        <v>1109.6500000000001</v>
      </c>
      <c r="E82" s="95">
        <v>5.3</v>
      </c>
      <c r="F82" s="95">
        <v>9943.93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20709.555499999999</v>
      </c>
      <c r="C91" s="95">
        <v>31.401399999999999</v>
      </c>
      <c r="D91" s="95">
        <v>61.871600000000001</v>
      </c>
      <c r="E91" s="95">
        <v>0</v>
      </c>
      <c r="F91" s="95">
        <v>2.0000000000000001E-4</v>
      </c>
      <c r="G91" s="95">
        <v>109980.6021</v>
      </c>
      <c r="H91" s="95">
        <v>8331.5635999999995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17414.963800000001</v>
      </c>
      <c r="C92" s="95">
        <v>26.870100000000001</v>
      </c>
      <c r="D92" s="95">
        <v>54.304699999999997</v>
      </c>
      <c r="E92" s="95">
        <v>0</v>
      </c>
      <c r="F92" s="95">
        <v>2.0000000000000001E-4</v>
      </c>
      <c r="G92" s="95">
        <v>96536.853799999997</v>
      </c>
      <c r="H92" s="95">
        <v>7049.0093999999999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14234.168900000001</v>
      </c>
      <c r="C93" s="95">
        <v>25.0852</v>
      </c>
      <c r="D93" s="95">
        <v>59.694400000000002</v>
      </c>
      <c r="E93" s="95">
        <v>0</v>
      </c>
      <c r="F93" s="95">
        <v>2.0000000000000001E-4</v>
      </c>
      <c r="G93" s="95">
        <v>106163.049</v>
      </c>
      <c r="H93" s="95">
        <v>6049.9288999999999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11663.9321</v>
      </c>
      <c r="C94" s="95">
        <v>21.571400000000001</v>
      </c>
      <c r="D94" s="95">
        <v>53.895099999999999</v>
      </c>
      <c r="E94" s="95">
        <v>0</v>
      </c>
      <c r="F94" s="95">
        <v>2.0000000000000001E-4</v>
      </c>
      <c r="G94" s="95">
        <v>95860.2595</v>
      </c>
      <c r="H94" s="95">
        <v>5051.3188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11781.307000000001</v>
      </c>
      <c r="C95" s="95">
        <v>22.725200000000001</v>
      </c>
      <c r="D95" s="95">
        <v>59.0289</v>
      </c>
      <c r="E95" s="95">
        <v>0</v>
      </c>
      <c r="F95" s="95">
        <v>2.0000000000000001E-4</v>
      </c>
      <c r="G95" s="95">
        <v>105000.5782</v>
      </c>
      <c r="H95" s="95">
        <v>5188.6514999999999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13024.9537</v>
      </c>
      <c r="C96" s="95">
        <v>25.150700000000001</v>
      </c>
      <c r="D96" s="95">
        <v>65.390900000000002</v>
      </c>
      <c r="E96" s="95">
        <v>0</v>
      </c>
      <c r="F96" s="95">
        <v>2.0000000000000001E-4</v>
      </c>
      <c r="G96" s="95">
        <v>116317.5992</v>
      </c>
      <c r="H96" s="95">
        <v>5738.8365999999996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13693.1805</v>
      </c>
      <c r="C97" s="95">
        <v>26.440999999999999</v>
      </c>
      <c r="D97" s="95">
        <v>68.745599999999996</v>
      </c>
      <c r="E97" s="95">
        <v>0</v>
      </c>
      <c r="F97" s="95">
        <v>2.9999999999999997E-4</v>
      </c>
      <c r="G97" s="95">
        <v>122284.86169999999</v>
      </c>
      <c r="H97" s="95">
        <v>6033.2569000000003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13994.4257</v>
      </c>
      <c r="C98" s="95">
        <v>27.023099999999999</v>
      </c>
      <c r="D98" s="95">
        <v>70.259900000000002</v>
      </c>
      <c r="E98" s="95">
        <v>0</v>
      </c>
      <c r="F98" s="95">
        <v>2.9999999999999997E-4</v>
      </c>
      <c r="G98" s="95">
        <v>124978.592</v>
      </c>
      <c r="H98" s="95">
        <v>6166.0235000000002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11802.3747</v>
      </c>
      <c r="C99" s="95">
        <v>22.788499999999999</v>
      </c>
      <c r="D99" s="95">
        <v>59.246000000000002</v>
      </c>
      <c r="E99" s="95">
        <v>0</v>
      </c>
      <c r="F99" s="95">
        <v>2.0000000000000001E-4</v>
      </c>
      <c r="G99" s="95">
        <v>105386.9908</v>
      </c>
      <c r="H99" s="95">
        <v>5200.0317999999997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11686.6698</v>
      </c>
      <c r="C100" s="95">
        <v>22.080300000000001</v>
      </c>
      <c r="D100" s="95">
        <v>56.288499999999999</v>
      </c>
      <c r="E100" s="95">
        <v>0</v>
      </c>
      <c r="F100" s="95">
        <v>2.0000000000000001E-4</v>
      </c>
      <c r="G100" s="95">
        <v>100121.75</v>
      </c>
      <c r="H100" s="95">
        <v>5104.2766000000001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14301.3073</v>
      </c>
      <c r="C101" s="95">
        <v>24.613700000000001</v>
      </c>
      <c r="D101" s="95">
        <v>57.084600000000002</v>
      </c>
      <c r="E101" s="95">
        <v>0</v>
      </c>
      <c r="F101" s="95">
        <v>2.0000000000000001E-4</v>
      </c>
      <c r="G101" s="95">
        <v>101515.3714</v>
      </c>
      <c r="H101" s="95">
        <v>6023.9930000000004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18369.301500000001</v>
      </c>
      <c r="C102" s="95">
        <v>28.834599999999998</v>
      </c>
      <c r="D102" s="95">
        <v>59.692399999999999</v>
      </c>
      <c r="E102" s="95">
        <v>0</v>
      </c>
      <c r="F102" s="95">
        <v>2.0000000000000001E-4</v>
      </c>
      <c r="G102" s="95">
        <v>106121.7555</v>
      </c>
      <c r="H102" s="95">
        <v>7480.7332999999999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172676.14060000001</v>
      </c>
      <c r="C104" s="95">
        <v>304.58539999999999</v>
      </c>
      <c r="D104" s="95">
        <v>725.50260000000003</v>
      </c>
      <c r="E104" s="95">
        <v>0</v>
      </c>
      <c r="F104" s="95">
        <v>2.7000000000000001E-3</v>
      </c>
      <c r="G104" s="96">
        <v>1290270</v>
      </c>
      <c r="H104" s="95">
        <v>73417.624100000001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11663.9321</v>
      </c>
      <c r="C105" s="95">
        <v>21.571400000000001</v>
      </c>
      <c r="D105" s="95">
        <v>53.895099999999999</v>
      </c>
      <c r="E105" s="95">
        <v>0</v>
      </c>
      <c r="F105" s="95">
        <v>2.0000000000000001E-4</v>
      </c>
      <c r="G105" s="95">
        <v>95860.2595</v>
      </c>
      <c r="H105" s="95">
        <v>5051.3188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20709.555499999999</v>
      </c>
      <c r="C106" s="95">
        <v>31.401399999999999</v>
      </c>
      <c r="D106" s="95">
        <v>70.259900000000002</v>
      </c>
      <c r="E106" s="95">
        <v>0</v>
      </c>
      <c r="F106" s="95">
        <v>2.9999999999999997E-4</v>
      </c>
      <c r="G106" s="95">
        <v>124978.592</v>
      </c>
      <c r="H106" s="95">
        <v>8331.5635999999995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63413800000</v>
      </c>
      <c r="C109" s="95">
        <v>50198.152000000002</v>
      </c>
      <c r="D109" s="95" t="s">
        <v>519</v>
      </c>
      <c r="E109" s="95">
        <v>28855.206999999999</v>
      </c>
      <c r="F109" s="95">
        <v>9104.3970000000008</v>
      </c>
      <c r="G109" s="95">
        <v>11610.237999999999</v>
      </c>
      <c r="H109" s="95">
        <v>0</v>
      </c>
      <c r="I109" s="95">
        <v>628.30899999999997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55662200000</v>
      </c>
      <c r="C110" s="95">
        <v>49893.35</v>
      </c>
      <c r="D110" s="95" t="s">
        <v>544</v>
      </c>
      <c r="E110" s="95">
        <v>28855.206999999999</v>
      </c>
      <c r="F110" s="95">
        <v>9104.3970000000008</v>
      </c>
      <c r="G110" s="95">
        <v>11610.237999999999</v>
      </c>
      <c r="H110" s="95">
        <v>0</v>
      </c>
      <c r="I110" s="95">
        <v>323.50700000000001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61212600000</v>
      </c>
      <c r="C111" s="95">
        <v>51575.688000000002</v>
      </c>
      <c r="D111" s="95" t="s">
        <v>618</v>
      </c>
      <c r="E111" s="95">
        <v>28855.206999999999</v>
      </c>
      <c r="F111" s="95">
        <v>9104.3970000000008</v>
      </c>
      <c r="G111" s="95">
        <v>11610.237999999999</v>
      </c>
      <c r="H111" s="95">
        <v>0</v>
      </c>
      <c r="I111" s="95">
        <v>2005.846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55272100000</v>
      </c>
      <c r="C112" s="95">
        <v>61706.987000000001</v>
      </c>
      <c r="D112" s="95" t="s">
        <v>459</v>
      </c>
      <c r="E112" s="95">
        <v>28855.206999999999</v>
      </c>
      <c r="F112" s="95">
        <v>9104.3970000000008</v>
      </c>
      <c r="G112" s="95">
        <v>11610.237999999999</v>
      </c>
      <c r="H112" s="95">
        <v>0</v>
      </c>
      <c r="I112" s="95">
        <v>12137.145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60542300000</v>
      </c>
      <c r="C113" s="95">
        <v>73852.573999999993</v>
      </c>
      <c r="D113" s="95" t="s">
        <v>497</v>
      </c>
      <c r="E113" s="95">
        <v>28855.206999999999</v>
      </c>
      <c r="F113" s="95">
        <v>9104.3970000000008</v>
      </c>
      <c r="G113" s="95">
        <v>11610.237999999999</v>
      </c>
      <c r="H113" s="95">
        <v>0</v>
      </c>
      <c r="I113" s="95">
        <v>24282.731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67067600000</v>
      </c>
      <c r="C114" s="95">
        <v>84724.694000000003</v>
      </c>
      <c r="D114" s="95" t="s">
        <v>498</v>
      </c>
      <c r="E114" s="95">
        <v>28855.206999999999</v>
      </c>
      <c r="F114" s="95">
        <v>9104.3970000000008</v>
      </c>
      <c r="G114" s="95">
        <v>11610.237999999999</v>
      </c>
      <c r="H114" s="95">
        <v>0</v>
      </c>
      <c r="I114" s="95">
        <v>35154.851000000002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70508300000</v>
      </c>
      <c r="C115" s="95">
        <v>95037.968999999997</v>
      </c>
      <c r="D115" s="95" t="s">
        <v>460</v>
      </c>
      <c r="E115" s="95">
        <v>28855.206999999999</v>
      </c>
      <c r="F115" s="95">
        <v>9104.3970000000008</v>
      </c>
      <c r="G115" s="95">
        <v>11610.237999999999</v>
      </c>
      <c r="H115" s="95">
        <v>0</v>
      </c>
      <c r="I115" s="95">
        <v>45468.125999999997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72061500000</v>
      </c>
      <c r="C116" s="95">
        <v>85688.369000000006</v>
      </c>
      <c r="D116" s="95" t="s">
        <v>461</v>
      </c>
      <c r="E116" s="95">
        <v>28855.206999999999</v>
      </c>
      <c r="F116" s="95">
        <v>9104.3970000000008</v>
      </c>
      <c r="G116" s="95">
        <v>11610.237999999999</v>
      </c>
      <c r="H116" s="95">
        <v>0</v>
      </c>
      <c r="I116" s="95">
        <v>36118.525999999998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60765100000</v>
      </c>
      <c r="C117" s="95">
        <v>77108.13</v>
      </c>
      <c r="D117" s="95" t="s">
        <v>462</v>
      </c>
      <c r="E117" s="95">
        <v>28855.206999999999</v>
      </c>
      <c r="F117" s="95">
        <v>9104.3970000000008</v>
      </c>
      <c r="G117" s="95">
        <v>11610.237999999999</v>
      </c>
      <c r="H117" s="95">
        <v>0</v>
      </c>
      <c r="I117" s="95">
        <v>27538.288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57729300000</v>
      </c>
      <c r="C118" s="95">
        <v>63683.16</v>
      </c>
      <c r="D118" s="95" t="s">
        <v>463</v>
      </c>
      <c r="E118" s="95">
        <v>28855.206999999999</v>
      </c>
      <c r="F118" s="95">
        <v>9104.3970000000008</v>
      </c>
      <c r="G118" s="95">
        <v>11610.237999999999</v>
      </c>
      <c r="H118" s="95">
        <v>0</v>
      </c>
      <c r="I118" s="95">
        <v>14113.316999999999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58532800000</v>
      </c>
      <c r="C119" s="95">
        <v>51029.743999999999</v>
      </c>
      <c r="D119" s="95" t="s">
        <v>499</v>
      </c>
      <c r="E119" s="95">
        <v>28855.206999999999</v>
      </c>
      <c r="F119" s="95">
        <v>9104.3970000000008</v>
      </c>
      <c r="G119" s="95">
        <v>11610.237999999999</v>
      </c>
      <c r="H119" s="95">
        <v>0</v>
      </c>
      <c r="I119" s="95">
        <v>1459.902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61188800000</v>
      </c>
      <c r="C120" s="95">
        <v>49945.044999999998</v>
      </c>
      <c r="D120" s="95" t="s">
        <v>520</v>
      </c>
      <c r="E120" s="95">
        <v>28855.206999999999</v>
      </c>
      <c r="F120" s="95">
        <v>9104.3970000000008</v>
      </c>
      <c r="G120" s="95">
        <v>11610.237999999999</v>
      </c>
      <c r="H120" s="95">
        <v>0</v>
      </c>
      <c r="I120" s="95">
        <v>375.20299999999997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743956000000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55272100000</v>
      </c>
      <c r="C123" s="95">
        <v>49893.35</v>
      </c>
      <c r="D123" s="95"/>
      <c r="E123" s="95">
        <v>28855.206999999999</v>
      </c>
      <c r="F123" s="95">
        <v>9104.3970000000008</v>
      </c>
      <c r="G123" s="95">
        <v>11610.237999999999</v>
      </c>
      <c r="H123" s="95">
        <v>0</v>
      </c>
      <c r="I123" s="95">
        <v>323.50700000000001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72061500000</v>
      </c>
      <c r="C124" s="95">
        <v>95037.968999999997</v>
      </c>
      <c r="D124" s="95"/>
      <c r="E124" s="95">
        <v>28855.206999999999</v>
      </c>
      <c r="F124" s="95">
        <v>9104.3970000000008</v>
      </c>
      <c r="G124" s="95">
        <v>11610.237999999999</v>
      </c>
      <c r="H124" s="95">
        <v>0</v>
      </c>
      <c r="I124" s="95">
        <v>45468.125999999997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21559.02</v>
      </c>
      <c r="C127" s="95">
        <v>5102.99</v>
      </c>
      <c r="D127" s="95">
        <v>0</v>
      </c>
      <c r="E127" s="95">
        <v>26662.01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4.46</v>
      </c>
      <c r="C128" s="95">
        <v>1.06</v>
      </c>
      <c r="D128" s="95">
        <v>0</v>
      </c>
      <c r="E128" s="95">
        <v>5.51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4.46</v>
      </c>
      <c r="C129" s="95">
        <v>1.06</v>
      </c>
      <c r="D129" s="95">
        <v>0</v>
      </c>
      <c r="E129" s="95">
        <v>5.51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657.18</v>
      </c>
      <c r="C2" s="95">
        <v>135.91999999999999</v>
      </c>
      <c r="D2" s="95">
        <v>135.91999999999999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657.18</v>
      </c>
      <c r="C3" s="95">
        <v>135.91999999999999</v>
      </c>
      <c r="D3" s="95">
        <v>135.91999999999999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1879.99</v>
      </c>
      <c r="C4" s="95">
        <v>388.82</v>
      </c>
      <c r="D4" s="95">
        <v>388.82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1879.99</v>
      </c>
      <c r="C5" s="95">
        <v>388.82</v>
      </c>
      <c r="D5" s="95">
        <v>388.82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76.88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5.19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115.47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36.4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580.29999999999995</v>
      </c>
      <c r="C28" s="95">
        <v>76.88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1.742</v>
      </c>
      <c r="E39" s="95">
        <v>2.3559999999999999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1.742</v>
      </c>
      <c r="E40" s="95">
        <v>2.3559999999999999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1.742</v>
      </c>
      <c r="E41" s="95">
        <v>2.3559999999999999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1.742</v>
      </c>
      <c r="E44" s="95">
        <v>2.3559999999999999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1.742</v>
      </c>
      <c r="E45" s="95">
        <v>2.3559999999999999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1.742</v>
      </c>
      <c r="E46" s="95">
        <v>2.3559999999999999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1.742</v>
      </c>
      <c r="E48" s="95">
        <v>2.3559999999999999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1.742</v>
      </c>
      <c r="E49" s="95">
        <v>2.3559999999999999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1.742</v>
      </c>
      <c r="E52" s="95">
        <v>2.3559999999999999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1.742</v>
      </c>
      <c r="E53" s="95">
        <v>2.3559999999999999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1.742</v>
      </c>
      <c r="E54" s="95">
        <v>2.3559999999999999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1.742</v>
      </c>
      <c r="E55" s="95">
        <v>2.3559999999999999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16453.04</v>
      </c>
      <c r="D71" s="95">
        <v>12390.4</v>
      </c>
      <c r="E71" s="95">
        <v>4062.64</v>
      </c>
      <c r="F71" s="95">
        <v>0.75</v>
      </c>
      <c r="G71" s="95">
        <v>3.51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44142.22</v>
      </c>
      <c r="D72" s="95">
        <v>29843.81</v>
      </c>
      <c r="E72" s="95">
        <v>14298.4</v>
      </c>
      <c r="F72" s="95">
        <v>0.68</v>
      </c>
      <c r="G72" s="95">
        <v>3.1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39207.879999999997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17706.759999999998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56072.99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0.54</v>
      </c>
      <c r="D81" s="95">
        <v>622</v>
      </c>
      <c r="E81" s="95">
        <v>0.87</v>
      </c>
      <c r="F81" s="95">
        <v>1009.94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0.56999999999999995</v>
      </c>
      <c r="D82" s="95">
        <v>622</v>
      </c>
      <c r="E82" s="95">
        <v>1.78</v>
      </c>
      <c r="F82" s="95">
        <v>1944.04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5544.9854999999998</v>
      </c>
      <c r="C91" s="95">
        <v>4.8068</v>
      </c>
      <c r="D91" s="95">
        <v>40.702599999999997</v>
      </c>
      <c r="E91" s="95">
        <v>0</v>
      </c>
      <c r="F91" s="95">
        <v>0</v>
      </c>
      <c r="G91" s="95">
        <v>245556.5839</v>
      </c>
      <c r="H91" s="95">
        <v>2043.3108999999999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4782.6296000000002</v>
      </c>
      <c r="C92" s="95">
        <v>4.1393000000000004</v>
      </c>
      <c r="D92" s="95">
        <v>36.284399999999998</v>
      </c>
      <c r="E92" s="95">
        <v>0</v>
      </c>
      <c r="F92" s="95">
        <v>0</v>
      </c>
      <c r="G92" s="95">
        <v>218906.73699999999</v>
      </c>
      <c r="H92" s="95">
        <v>1765.9784999999999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4926.4668000000001</v>
      </c>
      <c r="C93" s="95">
        <v>4.2420999999999998</v>
      </c>
      <c r="D93" s="95">
        <v>41.2697</v>
      </c>
      <c r="E93" s="95">
        <v>0</v>
      </c>
      <c r="F93" s="95">
        <v>0</v>
      </c>
      <c r="G93" s="95">
        <v>248999.0747</v>
      </c>
      <c r="H93" s="95">
        <v>1830.9706000000001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4196.9646000000002</v>
      </c>
      <c r="C94" s="95">
        <v>3.6031</v>
      </c>
      <c r="D94" s="95">
        <v>37.100700000000003</v>
      </c>
      <c r="E94" s="95">
        <v>0</v>
      </c>
      <c r="F94" s="95">
        <v>0</v>
      </c>
      <c r="G94" s="95">
        <v>223853.27549999999</v>
      </c>
      <c r="H94" s="95">
        <v>1565.7693999999999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4251.1282000000001</v>
      </c>
      <c r="C95" s="95">
        <v>3.6419000000000001</v>
      </c>
      <c r="D95" s="95">
        <v>38.9482</v>
      </c>
      <c r="E95" s="95">
        <v>0</v>
      </c>
      <c r="F95" s="95">
        <v>0</v>
      </c>
      <c r="G95" s="95">
        <v>235004.80059999999</v>
      </c>
      <c r="H95" s="95">
        <v>1590.152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4136.2665999999999</v>
      </c>
      <c r="C96" s="95">
        <v>3.5417999999999998</v>
      </c>
      <c r="D96" s="95">
        <v>38.207700000000003</v>
      </c>
      <c r="E96" s="95">
        <v>0</v>
      </c>
      <c r="F96" s="95">
        <v>0</v>
      </c>
      <c r="G96" s="95">
        <v>230537.95310000001</v>
      </c>
      <c r="H96" s="95">
        <v>1548.1389999999999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4014.4841999999999</v>
      </c>
      <c r="C97" s="95">
        <v>3.4357000000000002</v>
      </c>
      <c r="D97" s="95">
        <v>37.400300000000001</v>
      </c>
      <c r="E97" s="95">
        <v>0</v>
      </c>
      <c r="F97" s="95">
        <v>0</v>
      </c>
      <c r="G97" s="95">
        <v>225667.1059</v>
      </c>
      <c r="H97" s="95">
        <v>1503.5264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4438.1629000000003</v>
      </c>
      <c r="C98" s="95">
        <v>3.7982999999999998</v>
      </c>
      <c r="D98" s="95">
        <v>41.347000000000001</v>
      </c>
      <c r="E98" s="95">
        <v>0</v>
      </c>
      <c r="F98" s="95">
        <v>0</v>
      </c>
      <c r="G98" s="95">
        <v>249480.9626</v>
      </c>
      <c r="H98" s="95">
        <v>1662.2036000000001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4133.6751000000004</v>
      </c>
      <c r="C99" s="95">
        <v>3.5379</v>
      </c>
      <c r="D99" s="95">
        <v>38.484299999999998</v>
      </c>
      <c r="E99" s="95">
        <v>0</v>
      </c>
      <c r="F99" s="95">
        <v>0</v>
      </c>
      <c r="G99" s="95">
        <v>232207.91620000001</v>
      </c>
      <c r="H99" s="95">
        <v>1548.0859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4317.2893000000004</v>
      </c>
      <c r="C100" s="95">
        <v>3.6966999999999999</v>
      </c>
      <c r="D100" s="95">
        <v>39.895800000000001</v>
      </c>
      <c r="E100" s="95">
        <v>0</v>
      </c>
      <c r="F100" s="95">
        <v>0</v>
      </c>
      <c r="G100" s="95">
        <v>240723.82440000001</v>
      </c>
      <c r="H100" s="95">
        <v>1615.9416000000001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4432.7889999999998</v>
      </c>
      <c r="C101" s="95">
        <v>3.8035000000000001</v>
      </c>
      <c r="D101" s="95">
        <v>39.550699999999999</v>
      </c>
      <c r="E101" s="95">
        <v>0</v>
      </c>
      <c r="F101" s="95">
        <v>0</v>
      </c>
      <c r="G101" s="95">
        <v>238636.66819999999</v>
      </c>
      <c r="H101" s="95">
        <v>1654.8633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5125.3995000000004</v>
      </c>
      <c r="C102" s="95">
        <v>4.4303999999999997</v>
      </c>
      <c r="D102" s="95">
        <v>39.889099999999999</v>
      </c>
      <c r="E102" s="95">
        <v>0</v>
      </c>
      <c r="F102" s="95">
        <v>0</v>
      </c>
      <c r="G102" s="95">
        <v>240658.2096</v>
      </c>
      <c r="H102" s="95">
        <v>1895.6095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54300.241399999999</v>
      </c>
      <c r="C104" s="95">
        <v>46.677399999999999</v>
      </c>
      <c r="D104" s="95">
        <v>469.0804</v>
      </c>
      <c r="E104" s="95">
        <v>0</v>
      </c>
      <c r="F104" s="95">
        <v>2.0000000000000001E-4</v>
      </c>
      <c r="G104" s="96">
        <v>2830230</v>
      </c>
      <c r="H104" s="95">
        <v>20224.5507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4014.4841999999999</v>
      </c>
      <c r="C105" s="95">
        <v>3.4357000000000002</v>
      </c>
      <c r="D105" s="95">
        <v>36.284399999999998</v>
      </c>
      <c r="E105" s="95">
        <v>0</v>
      </c>
      <c r="F105" s="95">
        <v>0</v>
      </c>
      <c r="G105" s="95">
        <v>218906.73699999999</v>
      </c>
      <c r="H105" s="95">
        <v>1503.5264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5544.9854999999998</v>
      </c>
      <c r="C106" s="95">
        <v>4.8068</v>
      </c>
      <c r="D106" s="95">
        <v>41.347000000000001</v>
      </c>
      <c r="E106" s="95">
        <v>0</v>
      </c>
      <c r="F106" s="95">
        <v>0</v>
      </c>
      <c r="G106" s="95">
        <v>249480.9626</v>
      </c>
      <c r="H106" s="95">
        <v>2043.3108999999999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50348300000</v>
      </c>
      <c r="C109" s="95">
        <v>48336.991000000002</v>
      </c>
      <c r="D109" s="95" t="s">
        <v>464</v>
      </c>
      <c r="E109" s="95">
        <v>28855.206999999999</v>
      </c>
      <c r="F109" s="95">
        <v>9104.3970000000008</v>
      </c>
      <c r="G109" s="95">
        <v>3028.3870000000002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44884100000</v>
      </c>
      <c r="C110" s="95">
        <v>42775.650999999998</v>
      </c>
      <c r="D110" s="95" t="s">
        <v>500</v>
      </c>
      <c r="E110" s="95">
        <v>28855.206999999999</v>
      </c>
      <c r="F110" s="95">
        <v>9104.3970000000008</v>
      </c>
      <c r="G110" s="95">
        <v>3028.3870000000002</v>
      </c>
      <c r="H110" s="95">
        <v>0</v>
      </c>
      <c r="I110" s="95">
        <v>1787.66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51054200000</v>
      </c>
      <c r="C111" s="95">
        <v>42546.701000000001</v>
      </c>
      <c r="D111" s="95" t="s">
        <v>570</v>
      </c>
      <c r="E111" s="95">
        <v>28855.206999999999</v>
      </c>
      <c r="F111" s="95">
        <v>9104.3970000000008</v>
      </c>
      <c r="G111" s="95">
        <v>3028.3870000000002</v>
      </c>
      <c r="H111" s="95">
        <v>0</v>
      </c>
      <c r="I111" s="95">
        <v>1558.7090000000001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45898300000</v>
      </c>
      <c r="C112" s="95">
        <v>43274.928999999996</v>
      </c>
      <c r="D112" s="95" t="s">
        <v>465</v>
      </c>
      <c r="E112" s="95">
        <v>28855.206999999999</v>
      </c>
      <c r="F112" s="95">
        <v>9104.3970000000008</v>
      </c>
      <c r="G112" s="95">
        <v>3028.3870000000002</v>
      </c>
      <c r="H112" s="95">
        <v>0</v>
      </c>
      <c r="I112" s="95">
        <v>2286.9380000000001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48184800000</v>
      </c>
      <c r="C113" s="95">
        <v>42725.036</v>
      </c>
      <c r="D113" s="95" t="s">
        <v>571</v>
      </c>
      <c r="E113" s="95">
        <v>28855.206999999999</v>
      </c>
      <c r="F113" s="95">
        <v>9104.3970000000008</v>
      </c>
      <c r="G113" s="95">
        <v>3028.3870000000002</v>
      </c>
      <c r="H113" s="95">
        <v>0</v>
      </c>
      <c r="I113" s="95">
        <v>1737.0450000000001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47268900000</v>
      </c>
      <c r="C114" s="95">
        <v>42930.300999999999</v>
      </c>
      <c r="D114" s="95" t="s">
        <v>466</v>
      </c>
      <c r="E114" s="95">
        <v>28855.206999999999</v>
      </c>
      <c r="F114" s="95">
        <v>9104.3970000000008</v>
      </c>
      <c r="G114" s="95">
        <v>3028.3870000000002</v>
      </c>
      <c r="H114" s="95">
        <v>0</v>
      </c>
      <c r="I114" s="95">
        <v>1942.31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46270200000</v>
      </c>
      <c r="C115" s="95">
        <v>49167.264000000003</v>
      </c>
      <c r="D115" s="95" t="s">
        <v>467</v>
      </c>
      <c r="E115" s="95">
        <v>28855.206999999999</v>
      </c>
      <c r="F115" s="95">
        <v>9104.3970000000008</v>
      </c>
      <c r="G115" s="95">
        <v>3028.3870000000002</v>
      </c>
      <c r="H115" s="95">
        <v>0</v>
      </c>
      <c r="I115" s="95">
        <v>8179.2730000000001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51153000000</v>
      </c>
      <c r="C116" s="95">
        <v>53935.124000000003</v>
      </c>
      <c r="D116" s="95" t="s">
        <v>572</v>
      </c>
      <c r="E116" s="95">
        <v>28855.206999999999</v>
      </c>
      <c r="F116" s="95">
        <v>9104.3970000000008</v>
      </c>
      <c r="G116" s="95">
        <v>3028.3870000000002</v>
      </c>
      <c r="H116" s="95">
        <v>0</v>
      </c>
      <c r="I116" s="95">
        <v>12947.133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47611300000</v>
      </c>
      <c r="C117" s="95">
        <v>55152.044999999998</v>
      </c>
      <c r="D117" s="95" t="s">
        <v>501</v>
      </c>
      <c r="E117" s="95">
        <v>28855.206999999999</v>
      </c>
      <c r="F117" s="95">
        <v>9104.3970000000008</v>
      </c>
      <c r="G117" s="95">
        <v>3028.3870000000002</v>
      </c>
      <c r="H117" s="95">
        <v>0</v>
      </c>
      <c r="I117" s="95">
        <v>14164.054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49357400000</v>
      </c>
      <c r="C118" s="95">
        <v>43886.752</v>
      </c>
      <c r="D118" s="95" t="s">
        <v>573</v>
      </c>
      <c r="E118" s="95">
        <v>28855.206999999999</v>
      </c>
      <c r="F118" s="95">
        <v>9104.3970000000008</v>
      </c>
      <c r="G118" s="95">
        <v>3028.3870000000002</v>
      </c>
      <c r="H118" s="95">
        <v>0</v>
      </c>
      <c r="I118" s="95">
        <v>2898.761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48929500000</v>
      </c>
      <c r="C119" s="95">
        <v>48771.521999999997</v>
      </c>
      <c r="D119" s="95" t="s">
        <v>521</v>
      </c>
      <c r="E119" s="95">
        <v>28855.206999999999</v>
      </c>
      <c r="F119" s="95">
        <v>9104.3970000000008</v>
      </c>
      <c r="G119" s="95">
        <v>3028.3870000000002</v>
      </c>
      <c r="H119" s="95">
        <v>0</v>
      </c>
      <c r="I119" s="95">
        <v>434.53100000000001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49344000000</v>
      </c>
      <c r="C120" s="95">
        <v>48621.101000000002</v>
      </c>
      <c r="D120" s="95" t="s">
        <v>522</v>
      </c>
      <c r="E120" s="95">
        <v>28855.206999999999</v>
      </c>
      <c r="F120" s="95">
        <v>9104.3970000000008</v>
      </c>
      <c r="G120" s="95">
        <v>3028.3870000000002</v>
      </c>
      <c r="H120" s="95">
        <v>0</v>
      </c>
      <c r="I120" s="95">
        <v>284.10899999999998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580304000000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44884100000</v>
      </c>
      <c r="C123" s="95">
        <v>42546.701000000001</v>
      </c>
      <c r="D123" s="95"/>
      <c r="E123" s="95">
        <v>28855.206999999999</v>
      </c>
      <c r="F123" s="95">
        <v>9104.3970000000008</v>
      </c>
      <c r="G123" s="95">
        <v>3028.3870000000002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51153000000</v>
      </c>
      <c r="C124" s="95">
        <v>55152.044999999998</v>
      </c>
      <c r="D124" s="95"/>
      <c r="E124" s="95">
        <v>28855.206999999999</v>
      </c>
      <c r="F124" s="95">
        <v>9104.3970000000008</v>
      </c>
      <c r="G124" s="95">
        <v>3028.3870000000002</v>
      </c>
      <c r="H124" s="95">
        <v>0</v>
      </c>
      <c r="I124" s="95">
        <v>14164.054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22018.46</v>
      </c>
      <c r="C127" s="95">
        <v>681.54</v>
      </c>
      <c r="D127" s="95">
        <v>0</v>
      </c>
      <c r="E127" s="95">
        <v>22700.01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4.55</v>
      </c>
      <c r="C128" s="95">
        <v>0.14000000000000001</v>
      </c>
      <c r="D128" s="95">
        <v>0</v>
      </c>
      <c r="E128" s="95">
        <v>4.6900000000000004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4.55</v>
      </c>
      <c r="C129" s="95">
        <v>0.14000000000000001</v>
      </c>
      <c r="D129" s="95">
        <v>0</v>
      </c>
      <c r="E129" s="95">
        <v>4.6900000000000004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296</v>
      </c>
      <c r="C1" s="95" t="s">
        <v>297</v>
      </c>
      <c r="D1" s="95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299</v>
      </c>
      <c r="B2" s="95">
        <v>1139.1099999999999</v>
      </c>
      <c r="C2" s="95">
        <v>235.59</v>
      </c>
      <c r="D2" s="95">
        <v>235.59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300</v>
      </c>
      <c r="B3" s="95">
        <v>1139.1099999999999</v>
      </c>
      <c r="C3" s="95">
        <v>235.59</v>
      </c>
      <c r="D3" s="95">
        <v>235.59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301</v>
      </c>
      <c r="B4" s="95">
        <v>3213.73</v>
      </c>
      <c r="C4" s="95">
        <v>664.66</v>
      </c>
      <c r="D4" s="95">
        <v>664.66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302</v>
      </c>
      <c r="B5" s="95">
        <v>3213.73</v>
      </c>
      <c r="C5" s="95">
        <v>664.66</v>
      </c>
      <c r="D5" s="95">
        <v>664.66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304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305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306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307</v>
      </c>
      <c r="C12" s="95" t="s">
        <v>308</v>
      </c>
      <c r="D12" s="95" t="s">
        <v>309</v>
      </c>
      <c r="E12" s="95" t="s">
        <v>310</v>
      </c>
      <c r="F12" s="95" t="s">
        <v>311</v>
      </c>
      <c r="G12" s="95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73</v>
      </c>
      <c r="B13" s="95">
        <v>0</v>
      </c>
      <c r="C13" s="95">
        <v>346.43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74</v>
      </c>
      <c r="B14" s="95">
        <v>113.54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82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83</v>
      </c>
      <c r="B16" s="95">
        <v>115.44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84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85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86</v>
      </c>
      <c r="B19" s="95">
        <v>140.46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87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88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89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68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90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92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93</v>
      </c>
      <c r="B28" s="95">
        <v>792.68</v>
      </c>
      <c r="C28" s="95">
        <v>346.43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303</v>
      </c>
      <c r="C30" s="95" t="s">
        <v>224</v>
      </c>
      <c r="D30" s="95" t="s">
        <v>313</v>
      </c>
      <c r="E30" s="95" t="s">
        <v>314</v>
      </c>
      <c r="F30" s="95" t="s">
        <v>315</v>
      </c>
      <c r="G30" s="95" t="s">
        <v>316</v>
      </c>
      <c r="H30" s="95" t="s">
        <v>317</v>
      </c>
      <c r="I30" s="95" t="s">
        <v>318</v>
      </c>
      <c r="J30" s="95" t="s">
        <v>319</v>
      </c>
      <c r="K30"/>
      <c r="L30"/>
      <c r="M30"/>
      <c r="N30"/>
      <c r="O30"/>
      <c r="P30"/>
      <c r="Q30"/>
      <c r="R30"/>
      <c r="S30"/>
    </row>
    <row r="31" spans="1:19">
      <c r="A31" s="95" t="s">
        <v>322</v>
      </c>
      <c r="B31" s="95">
        <v>3204.84</v>
      </c>
      <c r="C31" s="95" t="s">
        <v>231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321</v>
      </c>
      <c r="B32" s="95">
        <v>1393.41</v>
      </c>
      <c r="C32" s="95" t="s">
        <v>231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320</v>
      </c>
      <c r="B33" s="95">
        <v>236.88</v>
      </c>
      <c r="C33" s="95" t="s">
        <v>231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158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323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324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53</v>
      </c>
      <c r="C38" s="95" t="s">
        <v>325</v>
      </c>
      <c r="D38" s="95" t="s">
        <v>326</v>
      </c>
      <c r="E38" s="95" t="s">
        <v>327</v>
      </c>
      <c r="F38" s="95" t="s">
        <v>328</v>
      </c>
      <c r="G38" s="95" t="s">
        <v>329</v>
      </c>
      <c r="H38" s="95" t="s">
        <v>330</v>
      </c>
      <c r="I38" s="95" t="s">
        <v>331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351</v>
      </c>
      <c r="B39" s="95" t="s">
        <v>494</v>
      </c>
      <c r="C39" s="95">
        <v>0.8</v>
      </c>
      <c r="D39" s="95">
        <v>1.742</v>
      </c>
      <c r="E39" s="95">
        <v>2.3559999999999999</v>
      </c>
      <c r="F39" s="95">
        <v>598.24</v>
      </c>
      <c r="G39" s="95">
        <v>90</v>
      </c>
      <c r="H39" s="95">
        <v>90</v>
      </c>
      <c r="I39" s="95" t="s">
        <v>335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352</v>
      </c>
      <c r="B40" s="95" t="s">
        <v>494</v>
      </c>
      <c r="C40" s="95">
        <v>0.8</v>
      </c>
      <c r="D40" s="95">
        <v>1.742</v>
      </c>
      <c r="E40" s="95">
        <v>2.3559999999999999</v>
      </c>
      <c r="F40" s="95">
        <v>390.16</v>
      </c>
      <c r="G40" s="95">
        <v>0</v>
      </c>
      <c r="H40" s="95">
        <v>90</v>
      </c>
      <c r="I40" s="95" t="s">
        <v>337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353</v>
      </c>
      <c r="B41" s="95" t="s">
        <v>494</v>
      </c>
      <c r="C41" s="95">
        <v>0.8</v>
      </c>
      <c r="D41" s="95">
        <v>1.742</v>
      </c>
      <c r="E41" s="95">
        <v>2.3559999999999999</v>
      </c>
      <c r="F41" s="95">
        <v>598.24</v>
      </c>
      <c r="G41" s="95">
        <v>270</v>
      </c>
      <c r="H41" s="95">
        <v>90</v>
      </c>
      <c r="I41" s="95" t="s">
        <v>339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354</v>
      </c>
      <c r="B42" s="95" t="s">
        <v>341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355</v>
      </c>
      <c r="B43" s="95" t="s">
        <v>545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347</v>
      </c>
      <c r="B44" s="95" t="s">
        <v>494</v>
      </c>
      <c r="C44" s="95">
        <v>0.8</v>
      </c>
      <c r="D44" s="95">
        <v>1.742</v>
      </c>
      <c r="E44" s="95">
        <v>2.3559999999999999</v>
      </c>
      <c r="F44" s="95">
        <v>110.54</v>
      </c>
      <c r="G44" s="95">
        <v>180</v>
      </c>
      <c r="H44" s="95">
        <v>90</v>
      </c>
      <c r="I44" s="95" t="s">
        <v>333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348</v>
      </c>
      <c r="B45" s="95" t="s">
        <v>494</v>
      </c>
      <c r="C45" s="95">
        <v>0.8</v>
      </c>
      <c r="D45" s="95">
        <v>1.742</v>
      </c>
      <c r="E45" s="95">
        <v>2.3559999999999999</v>
      </c>
      <c r="F45" s="95">
        <v>39.020000000000003</v>
      </c>
      <c r="G45" s="95">
        <v>270</v>
      </c>
      <c r="H45" s="95">
        <v>90</v>
      </c>
      <c r="I45" s="95" t="s">
        <v>339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343</v>
      </c>
      <c r="B46" s="95" t="s">
        <v>494</v>
      </c>
      <c r="C46" s="95">
        <v>0.8</v>
      </c>
      <c r="D46" s="95">
        <v>1.742</v>
      </c>
      <c r="E46" s="95">
        <v>2.3559999999999999</v>
      </c>
      <c r="F46" s="95">
        <v>260.10000000000002</v>
      </c>
      <c r="G46" s="95">
        <v>90</v>
      </c>
      <c r="H46" s="95">
        <v>90</v>
      </c>
      <c r="I46" s="95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344</v>
      </c>
      <c r="B47" s="95" t="s">
        <v>345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337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342</v>
      </c>
      <c r="B48" s="95" t="s">
        <v>494</v>
      </c>
      <c r="C48" s="95">
        <v>0.8</v>
      </c>
      <c r="D48" s="95">
        <v>1.742</v>
      </c>
      <c r="E48" s="95">
        <v>2.3559999999999999</v>
      </c>
      <c r="F48" s="95">
        <v>169.07</v>
      </c>
      <c r="G48" s="95">
        <v>180</v>
      </c>
      <c r="H48" s="95">
        <v>90</v>
      </c>
      <c r="I48" s="95" t="s">
        <v>333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346</v>
      </c>
      <c r="B49" s="95" t="s">
        <v>494</v>
      </c>
      <c r="C49" s="95">
        <v>0.8</v>
      </c>
      <c r="D49" s="95">
        <v>1.742</v>
      </c>
      <c r="E49" s="95">
        <v>2.3559999999999999</v>
      </c>
      <c r="F49" s="95">
        <v>182.07</v>
      </c>
      <c r="G49" s="95">
        <v>270</v>
      </c>
      <c r="H49" s="95">
        <v>90</v>
      </c>
      <c r="I49" s="95" t="s">
        <v>339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349</v>
      </c>
      <c r="B50" s="95" t="s">
        <v>341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350</v>
      </c>
      <c r="B51" s="95" t="s">
        <v>545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334</v>
      </c>
      <c r="B52" s="95" t="s">
        <v>494</v>
      </c>
      <c r="C52" s="95">
        <v>0.8</v>
      </c>
      <c r="D52" s="95">
        <v>1.742</v>
      </c>
      <c r="E52" s="95">
        <v>2.3559999999999999</v>
      </c>
      <c r="F52" s="95">
        <v>39.020000000000003</v>
      </c>
      <c r="G52" s="95">
        <v>90</v>
      </c>
      <c r="H52" s="95">
        <v>90</v>
      </c>
      <c r="I52" s="95" t="s">
        <v>335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336</v>
      </c>
      <c r="B53" s="95" t="s">
        <v>494</v>
      </c>
      <c r="C53" s="95">
        <v>0.8</v>
      </c>
      <c r="D53" s="95">
        <v>1.742</v>
      </c>
      <c r="E53" s="95">
        <v>2.3559999999999999</v>
      </c>
      <c r="F53" s="95">
        <v>110.54</v>
      </c>
      <c r="G53" s="95">
        <v>0</v>
      </c>
      <c r="H53" s="95">
        <v>90</v>
      </c>
      <c r="I53" s="95" t="s">
        <v>337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332</v>
      </c>
      <c r="B54" s="95" t="s">
        <v>494</v>
      </c>
      <c r="C54" s="95">
        <v>0.8</v>
      </c>
      <c r="D54" s="95">
        <v>1.742</v>
      </c>
      <c r="E54" s="95">
        <v>2.3559999999999999</v>
      </c>
      <c r="F54" s="95">
        <v>110.54</v>
      </c>
      <c r="G54" s="95">
        <v>180</v>
      </c>
      <c r="H54" s="95">
        <v>90</v>
      </c>
      <c r="I54" s="95" t="s">
        <v>333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338</v>
      </c>
      <c r="B55" s="95" t="s">
        <v>494</v>
      </c>
      <c r="C55" s="95">
        <v>0.8</v>
      </c>
      <c r="D55" s="95">
        <v>1.742</v>
      </c>
      <c r="E55" s="95">
        <v>2.3559999999999999</v>
      </c>
      <c r="F55" s="95">
        <v>39.020000000000003</v>
      </c>
      <c r="G55" s="95">
        <v>270</v>
      </c>
      <c r="H55" s="95">
        <v>90</v>
      </c>
      <c r="I55" s="95" t="s">
        <v>339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340</v>
      </c>
      <c r="B56" s="95" t="s">
        <v>341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53</v>
      </c>
      <c r="C58" s="95" t="s">
        <v>356</v>
      </c>
      <c r="D58" s="95" t="s">
        <v>357</v>
      </c>
      <c r="E58" s="95" t="s">
        <v>358</v>
      </c>
      <c r="F58" s="95" t="s">
        <v>47</v>
      </c>
      <c r="G58" s="95" t="s">
        <v>359</v>
      </c>
      <c r="H58" s="95" t="s">
        <v>360</v>
      </c>
      <c r="I58" s="95" t="s">
        <v>361</v>
      </c>
      <c r="J58" s="95" t="s">
        <v>329</v>
      </c>
      <c r="K58" s="95" t="s">
        <v>331</v>
      </c>
      <c r="L58"/>
      <c r="M58"/>
      <c r="N58"/>
      <c r="O58"/>
      <c r="P58"/>
      <c r="Q58"/>
      <c r="R58"/>
      <c r="S58"/>
    </row>
    <row r="59" spans="1:19">
      <c r="A59" s="95" t="s">
        <v>362</v>
      </c>
      <c r="B59" s="95" t="s">
        <v>615</v>
      </c>
      <c r="C59" s="95">
        <v>5.58</v>
      </c>
      <c r="D59" s="95">
        <v>5.58</v>
      </c>
      <c r="E59" s="95">
        <v>5.835</v>
      </c>
      <c r="F59" s="95">
        <v>0.54</v>
      </c>
      <c r="G59" s="95">
        <v>0.38400000000000001</v>
      </c>
      <c r="H59" s="95" t="s">
        <v>363</v>
      </c>
      <c r="I59" s="95" t="s">
        <v>332</v>
      </c>
      <c r="J59" s="95">
        <v>180</v>
      </c>
      <c r="K59" s="95" t="s">
        <v>333</v>
      </c>
      <c r="L59"/>
      <c r="M59"/>
      <c r="N59"/>
      <c r="O59"/>
      <c r="P59"/>
      <c r="Q59"/>
      <c r="R59"/>
      <c r="S59"/>
    </row>
    <row r="60" spans="1:19">
      <c r="A60" s="95" t="s">
        <v>364</v>
      </c>
      <c r="B60" s="95" t="s">
        <v>615</v>
      </c>
      <c r="C60" s="95">
        <v>5.58</v>
      </c>
      <c r="D60" s="95">
        <v>5.58</v>
      </c>
      <c r="E60" s="95">
        <v>5.835</v>
      </c>
      <c r="F60" s="95">
        <v>0.54</v>
      </c>
      <c r="G60" s="95">
        <v>0.38400000000000001</v>
      </c>
      <c r="H60" s="95" t="s">
        <v>363</v>
      </c>
      <c r="I60" s="95" t="s">
        <v>332</v>
      </c>
      <c r="J60" s="95">
        <v>180</v>
      </c>
      <c r="K60" s="95" t="s">
        <v>333</v>
      </c>
      <c r="L60"/>
      <c r="M60"/>
      <c r="N60"/>
      <c r="O60"/>
      <c r="P60"/>
      <c r="Q60"/>
      <c r="R60"/>
      <c r="S60"/>
    </row>
    <row r="61" spans="1:19">
      <c r="A61" s="95" t="s">
        <v>365</v>
      </c>
      <c r="B61" s="95" t="s">
        <v>615</v>
      </c>
      <c r="C61" s="95">
        <v>3.25</v>
      </c>
      <c r="D61" s="95">
        <v>3.25</v>
      </c>
      <c r="E61" s="95">
        <v>5.835</v>
      </c>
      <c r="F61" s="95">
        <v>0.54</v>
      </c>
      <c r="G61" s="95">
        <v>0.38400000000000001</v>
      </c>
      <c r="H61" s="95" t="s">
        <v>363</v>
      </c>
      <c r="I61" s="95" t="s">
        <v>338</v>
      </c>
      <c r="J61" s="95">
        <v>270</v>
      </c>
      <c r="K61" s="95" t="s">
        <v>339</v>
      </c>
      <c r="L61"/>
      <c r="M61"/>
      <c r="N61"/>
      <c r="O61"/>
      <c r="P61"/>
      <c r="Q61"/>
      <c r="R61"/>
      <c r="S61"/>
    </row>
    <row r="62" spans="1:19">
      <c r="A62" s="95" t="s">
        <v>366</v>
      </c>
      <c r="B62" s="95" t="s">
        <v>615</v>
      </c>
      <c r="C62" s="95">
        <v>3.25</v>
      </c>
      <c r="D62" s="95">
        <v>3.25</v>
      </c>
      <c r="E62" s="95">
        <v>5.835</v>
      </c>
      <c r="F62" s="95">
        <v>0.54</v>
      </c>
      <c r="G62" s="95">
        <v>0.38400000000000001</v>
      </c>
      <c r="H62" s="95" t="s">
        <v>363</v>
      </c>
      <c r="I62" s="95" t="s">
        <v>338</v>
      </c>
      <c r="J62" s="95">
        <v>270</v>
      </c>
      <c r="K62" s="95" t="s">
        <v>339</v>
      </c>
      <c r="L62"/>
      <c r="M62"/>
      <c r="N62"/>
      <c r="O62"/>
      <c r="P62"/>
      <c r="Q62"/>
      <c r="R62"/>
      <c r="S62"/>
    </row>
    <row r="63" spans="1:19">
      <c r="A63" s="95" t="s">
        <v>367</v>
      </c>
      <c r="B63" s="95"/>
      <c r="C63" s="95"/>
      <c r="D63" s="95">
        <v>17.66</v>
      </c>
      <c r="E63" s="95">
        <v>5.83</v>
      </c>
      <c r="F63" s="95">
        <v>0.54</v>
      </c>
      <c r="G63" s="95">
        <v>0.38400000000000001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368</v>
      </c>
      <c r="B64" s="95"/>
      <c r="C64" s="95"/>
      <c r="D64" s="95">
        <v>0</v>
      </c>
      <c r="E64" s="95" t="s">
        <v>369</v>
      </c>
      <c r="F64" s="95" t="s">
        <v>369</v>
      </c>
      <c r="G64" s="95" t="s">
        <v>369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370</v>
      </c>
      <c r="B65" s="95"/>
      <c r="C65" s="95"/>
      <c r="D65" s="95">
        <v>17.66</v>
      </c>
      <c r="E65" s="95">
        <v>5.83</v>
      </c>
      <c r="F65" s="95">
        <v>0.54</v>
      </c>
      <c r="G65" s="95">
        <v>0.38400000000000001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116</v>
      </c>
      <c r="C67" s="95" t="s">
        <v>371</v>
      </c>
      <c r="D67" s="95" t="s">
        <v>372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37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116</v>
      </c>
      <c r="C70" s="95" t="s">
        <v>373</v>
      </c>
      <c r="D70" s="95" t="s">
        <v>374</v>
      </c>
      <c r="E70" s="95" t="s">
        <v>375</v>
      </c>
      <c r="F70" s="95" t="s">
        <v>376</v>
      </c>
      <c r="G70" s="95" t="s">
        <v>372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377</v>
      </c>
      <c r="B71" s="95" t="s">
        <v>378</v>
      </c>
      <c r="C71" s="95">
        <v>24482.15</v>
      </c>
      <c r="D71" s="95">
        <v>19470.25</v>
      </c>
      <c r="E71" s="95">
        <v>5011.8900000000003</v>
      </c>
      <c r="F71" s="95">
        <v>0.8</v>
      </c>
      <c r="G71" s="95">
        <v>3.59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379</v>
      </c>
      <c r="B72" s="95" t="s">
        <v>378</v>
      </c>
      <c r="C72" s="95">
        <v>93299.88</v>
      </c>
      <c r="D72" s="95">
        <v>66285.289999999994</v>
      </c>
      <c r="E72" s="95">
        <v>27014.59</v>
      </c>
      <c r="F72" s="95">
        <v>0.71</v>
      </c>
      <c r="G72" s="95">
        <v>3.47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116</v>
      </c>
      <c r="C74" s="95" t="s">
        <v>373</v>
      </c>
      <c r="D74" s="95" t="s">
        <v>372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380</v>
      </c>
      <c r="B75" s="95" t="s">
        <v>381</v>
      </c>
      <c r="C75" s="95">
        <v>36355.769999999997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382</v>
      </c>
      <c r="B76" s="95" t="s">
        <v>381</v>
      </c>
      <c r="C76" s="95">
        <v>26690.19</v>
      </c>
      <c r="D76" s="95">
        <v>0.78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383</v>
      </c>
      <c r="B77" s="95" t="s">
        <v>381</v>
      </c>
      <c r="C77" s="95">
        <v>117785.49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116</v>
      </c>
      <c r="C79" s="95" t="s">
        <v>384</v>
      </c>
      <c r="D79" s="95" t="s">
        <v>385</v>
      </c>
      <c r="E79" s="95" t="s">
        <v>386</v>
      </c>
      <c r="F79" s="95" t="s">
        <v>387</v>
      </c>
      <c r="G79" s="95" t="s">
        <v>388</v>
      </c>
      <c r="H79" s="95" t="s">
        <v>389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390</v>
      </c>
      <c r="B80" s="95" t="s">
        <v>391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392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393</v>
      </c>
      <c r="B81" s="95" t="s">
        <v>394</v>
      </c>
      <c r="C81" s="95">
        <v>0.55000000000000004</v>
      </c>
      <c r="D81" s="95">
        <v>622</v>
      </c>
      <c r="E81" s="95">
        <v>1.47</v>
      </c>
      <c r="F81" s="95">
        <v>1669.38</v>
      </c>
      <c r="G81" s="95">
        <v>1</v>
      </c>
      <c r="H81" s="95" t="s">
        <v>395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396</v>
      </c>
      <c r="B82" s="95" t="s">
        <v>394</v>
      </c>
      <c r="C82" s="95">
        <v>0.57999999999999996</v>
      </c>
      <c r="D82" s="95">
        <v>1109.6500000000001</v>
      </c>
      <c r="E82" s="95">
        <v>4.28</v>
      </c>
      <c r="F82" s="95">
        <v>8171.63</v>
      </c>
      <c r="G82" s="95">
        <v>1</v>
      </c>
      <c r="H82" s="95" t="s">
        <v>395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116</v>
      </c>
      <c r="C84" s="95" t="s">
        <v>397</v>
      </c>
      <c r="D84" s="95" t="s">
        <v>398</v>
      </c>
      <c r="E84" s="95" t="s">
        <v>399</v>
      </c>
      <c r="F84" s="95" t="s">
        <v>400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37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116</v>
      </c>
      <c r="C87" s="95" t="s">
        <v>401</v>
      </c>
      <c r="D87" s="95" t="s">
        <v>402</v>
      </c>
      <c r="E87" s="95" t="s">
        <v>403</v>
      </c>
      <c r="F87" s="95" t="s">
        <v>404</v>
      </c>
      <c r="G87" s="95" t="s">
        <v>405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37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406</v>
      </c>
      <c r="C90" s="95" t="s">
        <v>407</v>
      </c>
      <c r="D90" s="95" t="s">
        <v>408</v>
      </c>
      <c r="E90" s="95" t="s">
        <v>409</v>
      </c>
      <c r="F90" s="95" t="s">
        <v>410</v>
      </c>
      <c r="G90" s="95" t="s">
        <v>411</v>
      </c>
      <c r="H90" s="95" t="s">
        <v>412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413</v>
      </c>
      <c r="B91" s="95">
        <v>19789.750100000001</v>
      </c>
      <c r="C91" s="95">
        <v>27.9373</v>
      </c>
      <c r="D91" s="95">
        <v>93.82</v>
      </c>
      <c r="E91" s="95">
        <v>0</v>
      </c>
      <c r="F91" s="95">
        <v>2.0000000000000001E-4</v>
      </c>
      <c r="G91" s="95">
        <v>467747.6482</v>
      </c>
      <c r="H91" s="95">
        <v>7885.9155000000001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414</v>
      </c>
      <c r="B92" s="95">
        <v>13959.116599999999</v>
      </c>
      <c r="C92" s="95">
        <v>21.195900000000002</v>
      </c>
      <c r="D92" s="95">
        <v>80.180300000000003</v>
      </c>
      <c r="E92" s="95">
        <v>0</v>
      </c>
      <c r="F92" s="95">
        <v>2.0000000000000001E-4</v>
      </c>
      <c r="G92" s="95">
        <v>399821.6102</v>
      </c>
      <c r="H92" s="95">
        <v>5717.3353999999999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415</v>
      </c>
      <c r="B93" s="95">
        <v>15722.053900000001</v>
      </c>
      <c r="C93" s="95">
        <v>24.001899999999999</v>
      </c>
      <c r="D93" s="95">
        <v>91.520600000000002</v>
      </c>
      <c r="E93" s="95">
        <v>0</v>
      </c>
      <c r="F93" s="95">
        <v>2.0000000000000001E-4</v>
      </c>
      <c r="G93" s="95">
        <v>456375.8602</v>
      </c>
      <c r="H93" s="95">
        <v>6452.8199000000004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416</v>
      </c>
      <c r="B94" s="95">
        <v>12171.4053</v>
      </c>
      <c r="C94" s="95">
        <v>19.864599999999999</v>
      </c>
      <c r="D94" s="95">
        <v>82.913399999999996</v>
      </c>
      <c r="E94" s="95">
        <v>0</v>
      </c>
      <c r="F94" s="95">
        <v>2.0000000000000001E-4</v>
      </c>
      <c r="G94" s="95">
        <v>413508.58539999998</v>
      </c>
      <c r="H94" s="95">
        <v>5128.9022000000004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259</v>
      </c>
      <c r="B95" s="95">
        <v>13952.750400000001</v>
      </c>
      <c r="C95" s="95">
        <v>22.834099999999999</v>
      </c>
      <c r="D95" s="95">
        <v>95.633300000000006</v>
      </c>
      <c r="E95" s="95">
        <v>0</v>
      </c>
      <c r="F95" s="95">
        <v>2.0000000000000001E-4</v>
      </c>
      <c r="G95" s="95">
        <v>476947.59519999998</v>
      </c>
      <c r="H95" s="95">
        <v>5886.0118000000002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417</v>
      </c>
      <c r="B96" s="95">
        <v>18003.367699999999</v>
      </c>
      <c r="C96" s="95">
        <v>29.523599999999998</v>
      </c>
      <c r="D96" s="95">
        <v>123.96510000000001</v>
      </c>
      <c r="E96" s="95">
        <v>0</v>
      </c>
      <c r="F96" s="95">
        <v>2.0000000000000001E-4</v>
      </c>
      <c r="G96" s="95">
        <v>618248.14</v>
      </c>
      <c r="H96" s="95">
        <v>7601.0654999999997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418</v>
      </c>
      <c r="B97" s="95">
        <v>19537.5524</v>
      </c>
      <c r="C97" s="95">
        <v>32.040199999999999</v>
      </c>
      <c r="D97" s="95">
        <v>134.53530000000001</v>
      </c>
      <c r="E97" s="95">
        <v>0</v>
      </c>
      <c r="F97" s="95">
        <v>2.9999999999999997E-4</v>
      </c>
      <c r="G97" s="95">
        <v>670964.36349999998</v>
      </c>
      <c r="H97" s="95">
        <v>8248.8713000000007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419</v>
      </c>
      <c r="B98" s="95">
        <v>19875.3141</v>
      </c>
      <c r="C98" s="95">
        <v>32.594099999999997</v>
      </c>
      <c r="D98" s="95">
        <v>136.86109999999999</v>
      </c>
      <c r="E98" s="95">
        <v>0</v>
      </c>
      <c r="F98" s="95">
        <v>2.9999999999999997E-4</v>
      </c>
      <c r="G98" s="95">
        <v>682563.87609999999</v>
      </c>
      <c r="H98" s="95">
        <v>8391.4763000000003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420</v>
      </c>
      <c r="B99" s="95">
        <v>15357.2009</v>
      </c>
      <c r="C99" s="95">
        <v>25.1844</v>
      </c>
      <c r="D99" s="95">
        <v>105.7469</v>
      </c>
      <c r="E99" s="95">
        <v>0</v>
      </c>
      <c r="F99" s="95">
        <v>2.0000000000000001E-4</v>
      </c>
      <c r="G99" s="95">
        <v>527388.90650000004</v>
      </c>
      <c r="H99" s="95">
        <v>6483.8739999999998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421</v>
      </c>
      <c r="B100" s="95">
        <v>12927.133599999999</v>
      </c>
      <c r="C100" s="95">
        <v>21.133099999999999</v>
      </c>
      <c r="D100" s="95">
        <v>88.391300000000001</v>
      </c>
      <c r="E100" s="95">
        <v>0</v>
      </c>
      <c r="F100" s="95">
        <v>2.0000000000000001E-4</v>
      </c>
      <c r="G100" s="95">
        <v>440829.4215</v>
      </c>
      <c r="H100" s="95">
        <v>5451.0047999999997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422</v>
      </c>
      <c r="B101" s="95">
        <v>14430.0124</v>
      </c>
      <c r="C101" s="95">
        <v>22.306999999999999</v>
      </c>
      <c r="D101" s="95">
        <v>86.6083</v>
      </c>
      <c r="E101" s="95">
        <v>0</v>
      </c>
      <c r="F101" s="95">
        <v>2.0000000000000001E-4</v>
      </c>
      <c r="G101" s="95">
        <v>431891.81790000002</v>
      </c>
      <c r="H101" s="95">
        <v>5951.3752000000004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423</v>
      </c>
      <c r="B102" s="95">
        <v>18219.483499999998</v>
      </c>
      <c r="C102" s="95">
        <v>26.226800000000001</v>
      </c>
      <c r="D102" s="95">
        <v>91.134699999999995</v>
      </c>
      <c r="E102" s="95">
        <v>0</v>
      </c>
      <c r="F102" s="95">
        <v>2.0000000000000001E-4</v>
      </c>
      <c r="G102" s="95">
        <v>454385.55859999999</v>
      </c>
      <c r="H102" s="95">
        <v>7312.8140000000003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424</v>
      </c>
      <c r="B104" s="95">
        <v>193945.1409</v>
      </c>
      <c r="C104" s="95">
        <v>304.84300000000002</v>
      </c>
      <c r="D104" s="95">
        <v>1211.3103000000001</v>
      </c>
      <c r="E104" s="95">
        <v>0</v>
      </c>
      <c r="F104" s="95">
        <v>2.3E-3</v>
      </c>
      <c r="G104" s="96">
        <v>6040670</v>
      </c>
      <c r="H104" s="95">
        <v>80511.465899999996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425</v>
      </c>
      <c r="B105" s="95">
        <v>12171.4053</v>
      </c>
      <c r="C105" s="95">
        <v>19.864599999999999</v>
      </c>
      <c r="D105" s="95">
        <v>80.180300000000003</v>
      </c>
      <c r="E105" s="95">
        <v>0</v>
      </c>
      <c r="F105" s="95">
        <v>2.0000000000000001E-4</v>
      </c>
      <c r="G105" s="95">
        <v>399821.6102</v>
      </c>
      <c r="H105" s="95">
        <v>5128.9022000000004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426</v>
      </c>
      <c r="B106" s="95">
        <v>19875.3141</v>
      </c>
      <c r="C106" s="95">
        <v>32.594099999999997</v>
      </c>
      <c r="D106" s="95">
        <v>136.86109999999999</v>
      </c>
      <c r="E106" s="95">
        <v>0</v>
      </c>
      <c r="F106" s="95">
        <v>2.9999999999999997E-4</v>
      </c>
      <c r="G106" s="95">
        <v>682563.87609999999</v>
      </c>
      <c r="H106" s="95">
        <v>8391.4763000000003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427</v>
      </c>
      <c r="C108" s="95" t="s">
        <v>428</v>
      </c>
      <c r="D108" s="95" t="s">
        <v>429</v>
      </c>
      <c r="E108" s="95" t="s">
        <v>430</v>
      </c>
      <c r="F108" s="95" t="s">
        <v>431</v>
      </c>
      <c r="G108" s="95" t="s">
        <v>432</v>
      </c>
      <c r="H108" s="95" t="s">
        <v>433</v>
      </c>
      <c r="I108" s="95" t="s">
        <v>434</v>
      </c>
      <c r="J108" s="95" t="s">
        <v>435</v>
      </c>
      <c r="K108" s="95" t="s">
        <v>436</v>
      </c>
      <c r="L108" s="95" t="s">
        <v>437</v>
      </c>
      <c r="M108" s="95" t="s">
        <v>438</v>
      </c>
      <c r="N108" s="95" t="s">
        <v>439</v>
      </c>
      <c r="O108" s="95" t="s">
        <v>440</v>
      </c>
      <c r="P108" s="95" t="s">
        <v>441</v>
      </c>
      <c r="Q108" s="95" t="s">
        <v>442</v>
      </c>
      <c r="R108" s="95" t="s">
        <v>443</v>
      </c>
      <c r="S108" s="95" t="s">
        <v>444</v>
      </c>
    </row>
    <row r="109" spans="1:19">
      <c r="A109" s="95" t="s">
        <v>413</v>
      </c>
      <c r="B109" s="96">
        <v>61379700000</v>
      </c>
      <c r="C109" s="95">
        <v>55224.02</v>
      </c>
      <c r="D109" s="95" t="s">
        <v>523</v>
      </c>
      <c r="E109" s="95">
        <v>28855.206999999999</v>
      </c>
      <c r="F109" s="95">
        <v>9104.3970000000008</v>
      </c>
      <c r="G109" s="95">
        <v>9915.4150000000009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414</v>
      </c>
      <c r="B110" s="96">
        <v>52466200000</v>
      </c>
      <c r="C110" s="95">
        <v>48142.250999999997</v>
      </c>
      <c r="D110" s="95" t="s">
        <v>574</v>
      </c>
      <c r="E110" s="95">
        <v>28855.206999999999</v>
      </c>
      <c r="F110" s="95">
        <v>9104.3970000000008</v>
      </c>
      <c r="G110" s="95">
        <v>9915.4150000000009</v>
      </c>
      <c r="H110" s="95">
        <v>0</v>
      </c>
      <c r="I110" s="95">
        <v>267.23200000000003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415</v>
      </c>
      <c r="B111" s="96">
        <v>59887500000</v>
      </c>
      <c r="C111" s="95">
        <v>49648.597999999998</v>
      </c>
      <c r="D111" s="95" t="s">
        <v>524</v>
      </c>
      <c r="E111" s="95">
        <v>28855.206999999999</v>
      </c>
      <c r="F111" s="95">
        <v>9104.3970000000008</v>
      </c>
      <c r="G111" s="95">
        <v>9915.4150000000009</v>
      </c>
      <c r="H111" s="95">
        <v>0</v>
      </c>
      <c r="I111" s="95">
        <v>1773.578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416</v>
      </c>
      <c r="B112" s="96">
        <v>54262300000</v>
      </c>
      <c r="C112" s="95">
        <v>68449.201000000001</v>
      </c>
      <c r="D112" s="95" t="s">
        <v>575</v>
      </c>
      <c r="E112" s="95">
        <v>28855.206999999999</v>
      </c>
      <c r="F112" s="95">
        <v>9104.3970000000008</v>
      </c>
      <c r="G112" s="95">
        <v>9915.4150000000009</v>
      </c>
      <c r="H112" s="95">
        <v>0</v>
      </c>
      <c r="I112" s="95">
        <v>20574.182000000001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259</v>
      </c>
      <c r="B113" s="96">
        <v>62587000000</v>
      </c>
      <c r="C113" s="95">
        <v>78435.217999999993</v>
      </c>
      <c r="D113" s="95" t="s">
        <v>469</v>
      </c>
      <c r="E113" s="95">
        <v>28855.206999999999</v>
      </c>
      <c r="F113" s="95">
        <v>9104.3970000000008</v>
      </c>
      <c r="G113" s="95">
        <v>9915.4150000000009</v>
      </c>
      <c r="H113" s="95">
        <v>0</v>
      </c>
      <c r="I113" s="95">
        <v>30560.199000000001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417</v>
      </c>
      <c r="B114" s="96">
        <v>81129000000</v>
      </c>
      <c r="C114" s="95">
        <v>84280.604999999996</v>
      </c>
      <c r="D114" s="95" t="s">
        <v>619</v>
      </c>
      <c r="E114" s="95">
        <v>28855.206999999999</v>
      </c>
      <c r="F114" s="95">
        <v>9104.3970000000008</v>
      </c>
      <c r="G114" s="95">
        <v>9915.4150000000009</v>
      </c>
      <c r="H114" s="95">
        <v>0</v>
      </c>
      <c r="I114" s="95">
        <v>36405.584999999999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418</v>
      </c>
      <c r="B115" s="96">
        <v>88046700000</v>
      </c>
      <c r="C115" s="95">
        <v>84197.745999999999</v>
      </c>
      <c r="D115" s="95" t="s">
        <v>525</v>
      </c>
      <c r="E115" s="95">
        <v>28855.206999999999</v>
      </c>
      <c r="F115" s="95">
        <v>9104.3970000000008</v>
      </c>
      <c r="G115" s="95">
        <v>9915.4150000000009</v>
      </c>
      <c r="H115" s="95">
        <v>0</v>
      </c>
      <c r="I115" s="95">
        <v>36322.726000000002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419</v>
      </c>
      <c r="B116" s="96">
        <v>89568800000</v>
      </c>
      <c r="C116" s="95">
        <v>84013.747000000003</v>
      </c>
      <c r="D116" s="95" t="s">
        <v>620</v>
      </c>
      <c r="E116" s="95">
        <v>28855.206999999999</v>
      </c>
      <c r="F116" s="95">
        <v>9104.3970000000008</v>
      </c>
      <c r="G116" s="95">
        <v>9915.4150000000009</v>
      </c>
      <c r="H116" s="95">
        <v>0</v>
      </c>
      <c r="I116" s="95">
        <v>36138.726999999999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420</v>
      </c>
      <c r="B117" s="96">
        <v>69206100000</v>
      </c>
      <c r="C117" s="95">
        <v>82845.176000000007</v>
      </c>
      <c r="D117" s="95" t="s">
        <v>470</v>
      </c>
      <c r="E117" s="95">
        <v>28855.206999999999</v>
      </c>
      <c r="F117" s="95">
        <v>9104.3970000000008</v>
      </c>
      <c r="G117" s="95">
        <v>9915.4150000000009</v>
      </c>
      <c r="H117" s="95">
        <v>0</v>
      </c>
      <c r="I117" s="95">
        <v>34970.156999999999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421</v>
      </c>
      <c r="B118" s="96">
        <v>57847400000</v>
      </c>
      <c r="C118" s="95">
        <v>67327.406000000003</v>
      </c>
      <c r="D118" s="95" t="s">
        <v>476</v>
      </c>
      <c r="E118" s="95">
        <v>28855.206999999999</v>
      </c>
      <c r="F118" s="95">
        <v>9104.3970000000008</v>
      </c>
      <c r="G118" s="95">
        <v>9915.4150000000009</v>
      </c>
      <c r="H118" s="95">
        <v>0</v>
      </c>
      <c r="I118" s="95">
        <v>19452.385999999999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422</v>
      </c>
      <c r="B119" s="96">
        <v>56674600000</v>
      </c>
      <c r="C119" s="95">
        <v>55766.595999999998</v>
      </c>
      <c r="D119" s="95" t="s">
        <v>576</v>
      </c>
      <c r="E119" s="95">
        <v>28855.206999999999</v>
      </c>
      <c r="F119" s="95">
        <v>9104.3970000000008</v>
      </c>
      <c r="G119" s="95">
        <v>9915.4150000000009</v>
      </c>
      <c r="H119" s="95">
        <v>0</v>
      </c>
      <c r="I119" s="95">
        <v>542.57600000000002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423</v>
      </c>
      <c r="B120" s="96">
        <v>59626300000</v>
      </c>
      <c r="C120" s="95">
        <v>55224.02</v>
      </c>
      <c r="D120" s="95" t="s">
        <v>621</v>
      </c>
      <c r="E120" s="95">
        <v>28855.206999999999</v>
      </c>
      <c r="F120" s="95">
        <v>9104.3970000000008</v>
      </c>
      <c r="G120" s="95">
        <v>9915.4150000000009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424</v>
      </c>
      <c r="B122" s="96">
        <v>792682000000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425</v>
      </c>
      <c r="B123" s="96">
        <v>52466200000</v>
      </c>
      <c r="C123" s="95">
        <v>48142.250999999997</v>
      </c>
      <c r="D123" s="95"/>
      <c r="E123" s="95">
        <v>28855.206999999999</v>
      </c>
      <c r="F123" s="95">
        <v>9104.3970000000008</v>
      </c>
      <c r="G123" s="95">
        <v>9915.4150000000009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426</v>
      </c>
      <c r="B124" s="96">
        <v>89568800000</v>
      </c>
      <c r="C124" s="95">
        <v>84280.604999999996</v>
      </c>
      <c r="D124" s="95"/>
      <c r="E124" s="95">
        <v>28855.206999999999</v>
      </c>
      <c r="F124" s="95">
        <v>9104.3970000000008</v>
      </c>
      <c r="G124" s="95">
        <v>9915.4150000000009</v>
      </c>
      <c r="H124" s="95">
        <v>0</v>
      </c>
      <c r="I124" s="95">
        <v>36405.584999999999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448</v>
      </c>
      <c r="C126" s="95" t="s">
        <v>449</v>
      </c>
      <c r="D126" s="95" t="s">
        <v>450</v>
      </c>
      <c r="E126" s="95" t="s">
        <v>158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451</v>
      </c>
      <c r="B127" s="95">
        <v>22568.19</v>
      </c>
      <c r="C127" s="95">
        <v>2623.34</v>
      </c>
      <c r="D127" s="95">
        <v>0</v>
      </c>
      <c r="E127" s="95">
        <v>25191.53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452</v>
      </c>
      <c r="B128" s="95">
        <v>4.67</v>
      </c>
      <c r="C128" s="95">
        <v>0.54</v>
      </c>
      <c r="D128" s="95">
        <v>0</v>
      </c>
      <c r="E128" s="95">
        <v>5.21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453</v>
      </c>
      <c r="B129" s="95">
        <v>4.67</v>
      </c>
      <c r="C129" s="95">
        <v>0.54</v>
      </c>
      <c r="D129" s="95">
        <v>0</v>
      </c>
      <c r="E129" s="95">
        <v>5.21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  <vt:lpstr>Miami!ware01miami_8</vt:lpstr>
      <vt:lpstr>Houston!ware02houston_8</vt:lpstr>
      <vt:lpstr>Phoenix!ware03phoenix_8</vt:lpstr>
      <vt:lpstr>Atlanta!ware04atlanta_8</vt:lpstr>
      <vt:lpstr>LosAngeles!ware05losangeles_8</vt:lpstr>
      <vt:lpstr>LasVegas!ware06lasvegas_8</vt:lpstr>
      <vt:lpstr>SanFrancisco!ware07sanfrancisco_8</vt:lpstr>
      <vt:lpstr>Baltimore!ware08baltimore_8</vt:lpstr>
      <vt:lpstr>Albuquerque!ware09albuquerque_8</vt:lpstr>
      <vt:lpstr>Seattle!ware10seattle_8</vt:lpstr>
      <vt:lpstr>Chicago!ware11chicago_8</vt:lpstr>
      <vt:lpstr>Boulder!ware12boulder_8</vt:lpstr>
      <vt:lpstr>Minneapolis!ware13minneapolis_8</vt:lpstr>
      <vt:lpstr>Helena!ware14helena_8</vt:lpstr>
      <vt:lpstr>Duluth!ware15duluth_8</vt:lpstr>
      <vt:lpstr>Fairbanks!ware16fairbanks_8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2009-01-15T17:44:03Z</cp:lastPrinted>
  <dcterms:created xsi:type="dcterms:W3CDTF">2007-11-14T19:26:56Z</dcterms:created>
  <dcterms:modified xsi:type="dcterms:W3CDTF">2010-02-17T04:56:29Z</dcterms:modified>
</cp:coreProperties>
</file>