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VitalsTracker\"/>
    </mc:Choice>
  </mc:AlternateContent>
  <xr:revisionPtr revIDLastSave="0" documentId="13_ncr:1_{9B84325B-336B-4468-8FE3-38E8EC0B8DF4}" xr6:coauthVersionLast="47" xr6:coauthVersionMax="47" xr10:uidLastSave="{00000000-0000-0000-0000-000000000000}"/>
  <bookViews>
    <workbookView xWindow="1170" yWindow="1170" windowWidth="21600" windowHeight="11835" xr2:uid="{0CF3A703-3A27-4153-A28D-24BD5F85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<sst xmlns="http://schemas.openxmlformats.org/spreadsheetml/2006/main" count="5" uniqueCount="5">
  <si>
    <t>DateTimeGroup</t>
  </si>
  <si>
    <t>Systolic Blood Pressure (mmHG)</t>
  </si>
  <si>
    <t>Diastolic Blood Pressure (mmHG)</t>
  </si>
  <si>
    <t>Heart Rate (BPM)</t>
  </si>
  <si>
    <r>
      <t>Oxygen Saturation (% SpO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</si>
</sst>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BE07-A005-41BF-BD7A-7513E29A11A9}">
  <sheetPr>
    <pageSetUpPr fitToPage="1"/>
  </sheetPr>
  <dimension ref="A1:E31"/>
  <sheetViews>
    <sheetView tabSelected="1" workbookViewId="0">
      <selection activeCell="A16" sqref="A16"/>
    </sheetView>
  </sheetViews>
  <sheetFormatPr defaultRowHeight="15" x14ac:dyDescent="0.25"/>
  <cols>
    <col min="1" max="1" width="61.42578125" customWidth="1"/>
    <col min="2" max="2" width="30" bestFit="1" customWidth="1"/>
    <col min="3" max="3" width="30.85546875" bestFit="1" customWidth="1"/>
    <col min="4" max="4" width="16.28515625" bestFit="1" customWidth="1"/>
    <col min="5" max="5" width="26.28515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45143.754166666666</v>
      </c>
      <c r="B2" s="3">
        <f>(128+125)/2</f>
        <v>126.5</v>
      </c>
      <c r="C2" s="3">
        <f>(91+88)/2</f>
        <v>89.5</v>
      </c>
      <c r="D2" s="3">
        <f>(84+88)/2</f>
        <v>86</v>
      </c>
      <c r="E2" s="3"/>
    </row>
    <row r="3" spans="1:5" x14ac:dyDescent="0.25">
      <c r="A3" s="2">
        <v>45144.576388888891</v>
      </c>
      <c r="B3" s="3">
        <f>(125+121)/2</f>
        <v>123</v>
      </c>
      <c r="C3" s="3">
        <f>(87+87)/2</f>
        <v>87</v>
      </c>
      <c r="D3" s="3">
        <f>(104+94)/2</f>
        <v>99</v>
      </c>
      <c r="E3" s="3"/>
    </row>
    <row r="4" spans="1:5" x14ac:dyDescent="0.25">
      <c r="A4" s="2">
        <v>45144.799305555556</v>
      </c>
      <c r="B4" s="3">
        <f>(125+125)/2</f>
        <v>125</v>
      </c>
      <c r="C4" s="3">
        <f>(88+88)/2</f>
        <v>88</v>
      </c>
      <c r="D4" s="3">
        <f>(89+89)/2</f>
        <v>89</v>
      </c>
      <c r="E4" s="3">
        <v>98</v>
      </c>
    </row>
    <row r="5" spans="1:5" x14ac:dyDescent="0.25">
      <c r="A5" s="2">
        <v>45145.527777777781</v>
      </c>
      <c r="B5" s="3">
        <f>(137+134+127)/3</f>
        <v>132.66666666666666</v>
      </c>
      <c r="C5" s="3">
        <f>(100+93+89)/3</f>
        <v>94</v>
      </c>
      <c r="D5" s="3">
        <f>(100+94)/2</f>
        <v>97</v>
      </c>
      <c r="E5" s="3">
        <v>98</v>
      </c>
    </row>
    <row r="6" spans="1:5" x14ac:dyDescent="0.25">
      <c r="A6" s="2">
        <v>45146.59375</v>
      </c>
      <c r="B6" s="3">
        <f>(130+125)/2</f>
        <v>127.5</v>
      </c>
      <c r="C6" s="3">
        <f>(91+89)/2</f>
        <v>90</v>
      </c>
      <c r="D6" s="3">
        <f>(91+98)/2</f>
        <v>94.5</v>
      </c>
      <c r="E6" s="3">
        <v>96</v>
      </c>
    </row>
    <row r="7" spans="1:5" x14ac:dyDescent="0.25">
      <c r="A7" s="2">
        <v>45147.410416666666</v>
      </c>
      <c r="B7" s="3">
        <f>(118+119)/2</f>
        <v>118.5</v>
      </c>
      <c r="C7" s="3">
        <f>(89+87)/2</f>
        <v>88</v>
      </c>
      <c r="D7" s="3">
        <f>(90+83)/2</f>
        <v>86.5</v>
      </c>
      <c r="E7" s="3">
        <v>98</v>
      </c>
    </row>
    <row r="8" spans="1:5" x14ac:dyDescent="0.25">
      <c r="A8" s="2">
        <v>45148.472916666666</v>
      </c>
      <c r="B8" s="3">
        <f>(123+126)/2</f>
        <v>124.5</v>
      </c>
      <c r="C8" s="3">
        <f>(81+85)/2</f>
        <v>83</v>
      </c>
      <c r="D8" s="3">
        <f>(95+89)/2</f>
        <v>92</v>
      </c>
      <c r="E8" s="3">
        <v>97</v>
      </c>
    </row>
    <row r="9" spans="1:5" x14ac:dyDescent="0.25">
      <c r="A9" s="2">
        <v>45148.597222222219</v>
      </c>
      <c r="B9" s="3">
        <f>(130+124)/2</f>
        <v>127</v>
      </c>
      <c r="C9" s="3">
        <f>(90+88)/2</f>
        <v>89</v>
      </c>
      <c r="D9" s="3">
        <f>(89+86)/2</f>
        <v>87.5</v>
      </c>
      <c r="E9" s="3">
        <v>98</v>
      </c>
    </row>
    <row r="10" spans="1:5" x14ac:dyDescent="0.25">
      <c r="A10" s="2">
        <v>45148.780555555553</v>
      </c>
      <c r="B10" s="3">
        <f>(120+129)/2</f>
        <v>124.5</v>
      </c>
      <c r="C10" s="3">
        <f>(90+89)/2</f>
        <v>89.5</v>
      </c>
      <c r="D10" s="3">
        <f>(115+107)/2</f>
        <v>111</v>
      </c>
      <c r="E10" s="3">
        <v>95</v>
      </c>
    </row>
    <row r="11" spans="1:5" x14ac:dyDescent="0.25">
      <c r="A11" s="2">
        <v>45149.539583333331</v>
      </c>
      <c r="B11" s="3">
        <f>(116+117)/2</f>
        <v>116.5</v>
      </c>
      <c r="C11" s="3">
        <f>(88+87)/2</f>
        <v>87.5</v>
      </c>
      <c r="D11" s="3">
        <f>(88+81)/2</f>
        <v>84.5</v>
      </c>
      <c r="E11" s="3">
        <v>99</v>
      </c>
    </row>
    <row r="12" spans="1:5" x14ac:dyDescent="0.25">
      <c r="A12" s="2">
        <v>45149.865972222222</v>
      </c>
      <c r="B12" s="3">
        <f>(118+119)/2</f>
        <v>118.5</v>
      </c>
      <c r="C12" s="3">
        <f>(88+87)/2</f>
        <v>87.5</v>
      </c>
      <c r="D12" s="3">
        <f>(89+85)/2</f>
        <v>87</v>
      </c>
      <c r="E12" s="3">
        <v>97</v>
      </c>
    </row>
    <row r="13" spans="1:5" x14ac:dyDescent="0.25">
      <c r="A13" s="2">
        <v>45150.525694444441</v>
      </c>
      <c r="B13" s="3">
        <f>(121+118)/2</f>
        <v>119.5</v>
      </c>
      <c r="C13" s="3">
        <f>(78+78)/2</f>
        <v>78</v>
      </c>
      <c r="D13" s="3">
        <f>(98+98)/2</f>
        <v>98</v>
      </c>
      <c r="E13" s="3">
        <v>97</v>
      </c>
    </row>
    <row r="14" spans="1:5" x14ac:dyDescent="0.25">
      <c r="A14" s="2">
        <v>45151.54583333333</v>
      </c>
      <c r="B14" s="3">
        <f>(132+127)/2</f>
        <v>129.5</v>
      </c>
      <c r="C14" s="3">
        <f>(83+83)/2</f>
        <v>83</v>
      </c>
      <c r="D14" s="3">
        <f>(95+92)/2</f>
        <v>93.5</v>
      </c>
      <c r="E14" s="3">
        <v>96</v>
      </c>
    </row>
    <row r="15" spans="1:5" x14ac:dyDescent="0.25">
      <c r="A15" s="2">
        <v>45152.693749999999</v>
      </c>
      <c r="B15" s="3">
        <f>(138+135)/2</f>
        <v>136.5</v>
      </c>
      <c r="C15" s="3">
        <f>(92+90)/2</f>
        <v>91</v>
      </c>
      <c r="D15" s="3">
        <f>(69+64)/2</f>
        <v>66.5</v>
      </c>
      <c r="E15" s="3">
        <v>98</v>
      </c>
    </row>
    <row r="16" spans="1:5" x14ac:dyDescent="0.25">
      <c r="A16" s="2">
        <v>45153.564583333333</v>
      </c>
      <c r="B16" s="3">
        <f>(138+121)/2</f>
        <v>129.5</v>
      </c>
      <c r="C16" s="3">
        <f>(90+93)/2</f>
        <v>91.5</v>
      </c>
      <c r="D16" s="3">
        <f>(70+67)/2</f>
        <v>68.5</v>
      </c>
      <c r="E16" s="3">
        <v>98</v>
      </c>
    </row>
    <row r="17" spans="1:5" x14ac:dyDescent="0.25">
      <c r="A17" s="2">
        <v>45154.569444444445</v>
      </c>
      <c r="B17" s="3">
        <f>(135+128)/2</f>
        <v>131.5</v>
      </c>
      <c r="C17" s="3">
        <f>(92+90)/2</f>
        <v>91</v>
      </c>
      <c r="D17" s="3">
        <f>(81+80)/2</f>
        <v>80.5</v>
      </c>
      <c r="E17" s="3">
        <v>97</v>
      </c>
    </row>
    <row r="18" spans="1:5" x14ac:dyDescent="0.25">
      <c r="A18" s="2">
        <v>45155.490277777775</v>
      </c>
      <c r="B18" s="3">
        <f>(128+129)/2</f>
        <v>128.5</v>
      </c>
      <c r="C18" s="3">
        <f>(89+90)/2</f>
        <v>89.5</v>
      </c>
      <c r="D18" s="3">
        <f>(74+74)/2</f>
        <v>74</v>
      </c>
      <c r="E18" s="3">
        <v>97</v>
      </c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C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C25" s="3"/>
      <c r="D25" s="3"/>
      <c r="E25" s="3"/>
    </row>
    <row r="26" spans="1:5" x14ac:dyDescent="0.25">
      <c r="A26" s="2"/>
      <c r="B26" s="3"/>
      <c r="C26" s="3"/>
      <c r="D26" s="3"/>
      <c r="E26" s="3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C30" s="3"/>
      <c r="D30" s="3"/>
      <c r="E30" s="3"/>
    </row>
    <row r="31" spans="1:5" x14ac:dyDescent="0.25">
      <c r="A31" s="2"/>
      <c r="B31" s="3"/>
      <c r="C31" s="3"/>
      <c r="D31" s="3"/>
      <c r="E31" s="3"/>
    </row>
  </sheetData>
  <pageMargins left="0.7" right="0.7" top="0.75" bottom="0.75" header="0.3" footer="0.3"/>
  <pageSetup scale="8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cp:lastPrinted>2023-08-05T22:01:34Z</cp:lastPrinted>
  <dcterms:created xsi:type="dcterms:W3CDTF">2023-08-05T00:01:28Z</dcterms:created>
  <dcterms:modified xsi:type="dcterms:W3CDTF">2023-08-17T19:00:23Z</dcterms:modified>
</cp:coreProperties>
</file>