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ropbox/CARRA/CARRA_rain/ancil/"/>
    </mc:Choice>
  </mc:AlternateContent>
  <xr:revisionPtr revIDLastSave="0" documentId="13_ncr:1_{AEB7ACDA-91F5-5C4C-BA06-F01764204BD5}" xr6:coauthVersionLast="47" xr6:coauthVersionMax="47" xr10:uidLastSave="{00000000-0000-0000-0000-000000000000}"/>
  <bookViews>
    <workbookView xWindow="0" yWindow="500" windowWidth="35840" windowHeight="20300" xr2:uid="{00000000-000D-0000-FFFF-FFFF00000000}"/>
  </bookViews>
  <sheets>
    <sheet name="snow_pit_SWE_compiled_by_J_Box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1" l="1"/>
  <c r="E408" i="1" s="1"/>
  <c r="D407" i="1"/>
  <c r="E407" i="1" s="1"/>
  <c r="E406" i="1"/>
  <c r="D406" i="1"/>
  <c r="Q351" i="1" l="1"/>
  <c r="E2" i="1"/>
  <c r="I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D77" i="1"/>
  <c r="E77" i="1" s="1"/>
  <c r="I77" i="1"/>
  <c r="D78" i="1"/>
  <c r="E78" i="1" s="1"/>
  <c r="I78" i="1"/>
  <c r="D79" i="1"/>
  <c r="E79" i="1"/>
  <c r="I79" i="1"/>
  <c r="D80" i="1"/>
  <c r="E80" i="1" s="1"/>
  <c r="I80" i="1"/>
  <c r="D81" i="1"/>
  <c r="E81" i="1"/>
  <c r="I81" i="1"/>
  <c r="D82" i="1"/>
  <c r="E82" i="1"/>
  <c r="I82" i="1"/>
  <c r="D83" i="1"/>
  <c r="E83" i="1"/>
  <c r="I83" i="1"/>
  <c r="D84" i="1"/>
  <c r="E84" i="1" s="1"/>
  <c r="I84" i="1"/>
  <c r="D85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E101" i="1"/>
  <c r="I101" i="1"/>
  <c r="E102" i="1"/>
  <c r="I102" i="1"/>
  <c r="E103" i="1"/>
  <c r="I103" i="1"/>
  <c r="E104" i="1"/>
  <c r="I104" i="1"/>
  <c r="E105" i="1"/>
  <c r="I105" i="1"/>
  <c r="E106" i="1"/>
  <c r="I106" i="1"/>
  <c r="E107" i="1"/>
  <c r="I107" i="1"/>
  <c r="E108" i="1"/>
  <c r="I108" i="1"/>
  <c r="E109" i="1"/>
  <c r="I109" i="1"/>
  <c r="E110" i="1"/>
  <c r="I110" i="1"/>
  <c r="E111" i="1"/>
  <c r="I111" i="1"/>
  <c r="E112" i="1"/>
  <c r="I112" i="1"/>
  <c r="E113" i="1"/>
  <c r="I113" i="1"/>
  <c r="E114" i="1"/>
  <c r="I114" i="1"/>
  <c r="E115" i="1"/>
  <c r="I115" i="1"/>
  <c r="E116" i="1"/>
  <c r="I116" i="1"/>
  <c r="E117" i="1"/>
  <c r="I117" i="1"/>
  <c r="E118" i="1"/>
  <c r="I118" i="1"/>
  <c r="E119" i="1"/>
  <c r="I119" i="1"/>
  <c r="E120" i="1"/>
  <c r="I120" i="1"/>
  <c r="E121" i="1"/>
  <c r="I121" i="1"/>
  <c r="E122" i="1"/>
  <c r="I122" i="1"/>
  <c r="E123" i="1"/>
  <c r="I123" i="1"/>
  <c r="E124" i="1"/>
  <c r="I124" i="1"/>
  <c r="E125" i="1"/>
  <c r="I125" i="1"/>
  <c r="E126" i="1"/>
  <c r="I126" i="1"/>
  <c r="E127" i="1"/>
  <c r="I127" i="1"/>
  <c r="E128" i="1"/>
  <c r="I128" i="1"/>
  <c r="E129" i="1"/>
  <c r="I129" i="1"/>
  <c r="E130" i="1"/>
  <c r="I130" i="1"/>
  <c r="E131" i="1"/>
  <c r="I131" i="1"/>
  <c r="E132" i="1"/>
  <c r="I132" i="1"/>
  <c r="E133" i="1"/>
  <c r="I133" i="1"/>
  <c r="E134" i="1"/>
  <c r="I134" i="1"/>
  <c r="E135" i="1"/>
  <c r="I135" i="1"/>
  <c r="E136" i="1"/>
  <c r="I136" i="1"/>
  <c r="E137" i="1"/>
  <c r="I137" i="1"/>
  <c r="E138" i="1"/>
  <c r="I138" i="1"/>
  <c r="E139" i="1"/>
  <c r="I139" i="1"/>
  <c r="E140" i="1"/>
  <c r="I140" i="1"/>
  <c r="E141" i="1"/>
  <c r="I141" i="1"/>
  <c r="E142" i="1"/>
  <c r="I142" i="1"/>
  <c r="E143" i="1"/>
  <c r="I143" i="1"/>
  <c r="E144" i="1"/>
  <c r="I144" i="1"/>
  <c r="E145" i="1"/>
  <c r="I145" i="1"/>
  <c r="E146" i="1"/>
  <c r="I146" i="1"/>
  <c r="D147" i="1"/>
  <c r="E147" i="1" s="1"/>
  <c r="I147" i="1"/>
  <c r="D148" i="1"/>
  <c r="E148" i="1"/>
  <c r="I148" i="1"/>
  <c r="E149" i="1"/>
  <c r="I149" i="1"/>
  <c r="E150" i="1"/>
  <c r="I150" i="1"/>
  <c r="E151" i="1"/>
  <c r="I151" i="1"/>
  <c r="E152" i="1"/>
  <c r="I152" i="1"/>
  <c r="E153" i="1"/>
  <c r="I153" i="1"/>
  <c r="E154" i="1"/>
  <c r="I154" i="1"/>
  <c r="E155" i="1"/>
  <c r="I155" i="1"/>
  <c r="E156" i="1"/>
  <c r="I156" i="1"/>
  <c r="E157" i="1"/>
  <c r="I157" i="1"/>
  <c r="E158" i="1"/>
  <c r="I158" i="1"/>
  <c r="E159" i="1"/>
  <c r="I159" i="1"/>
  <c r="E160" i="1"/>
  <c r="I160" i="1"/>
  <c r="E161" i="1"/>
  <c r="I161" i="1"/>
  <c r="E162" i="1"/>
  <c r="I162" i="1"/>
  <c r="E163" i="1"/>
  <c r="I163" i="1"/>
  <c r="E164" i="1"/>
  <c r="I164" i="1"/>
  <c r="E165" i="1"/>
  <c r="I165" i="1"/>
  <c r="E166" i="1"/>
  <c r="I166" i="1"/>
  <c r="E167" i="1"/>
  <c r="I167" i="1"/>
  <c r="E168" i="1"/>
  <c r="I168" i="1"/>
  <c r="E169" i="1"/>
  <c r="I169" i="1"/>
  <c r="E170" i="1"/>
  <c r="I170" i="1"/>
  <c r="E171" i="1"/>
  <c r="I171" i="1"/>
  <c r="E172" i="1"/>
  <c r="I172" i="1"/>
  <c r="E173" i="1"/>
  <c r="I173" i="1"/>
  <c r="E174" i="1"/>
  <c r="I174" i="1"/>
  <c r="D175" i="1"/>
  <c r="E175" i="1" s="1"/>
  <c r="I175" i="1"/>
  <c r="D176" i="1"/>
  <c r="E176" i="1"/>
  <c r="I176" i="1"/>
  <c r="D177" i="1"/>
  <c r="E177" i="1" s="1"/>
  <c r="I177" i="1"/>
  <c r="D178" i="1"/>
  <c r="E178" i="1"/>
  <c r="I178" i="1"/>
  <c r="D179" i="1"/>
  <c r="E179" i="1" s="1"/>
  <c r="I179" i="1"/>
  <c r="D180" i="1"/>
  <c r="E180" i="1"/>
  <c r="I180" i="1"/>
  <c r="D181" i="1"/>
  <c r="E181" i="1" s="1"/>
  <c r="I181" i="1"/>
  <c r="D182" i="1"/>
  <c r="E182" i="1"/>
  <c r="I182" i="1"/>
  <c r="D183" i="1"/>
  <c r="E183" i="1" s="1"/>
  <c r="I183" i="1"/>
  <c r="D184" i="1"/>
  <c r="E184" i="1"/>
  <c r="I184" i="1"/>
  <c r="D185" i="1"/>
  <c r="E185" i="1" s="1"/>
  <c r="I185" i="1"/>
  <c r="D186" i="1"/>
  <c r="E186" i="1"/>
  <c r="I186" i="1"/>
  <c r="D187" i="1"/>
  <c r="E187" i="1" s="1"/>
  <c r="I187" i="1"/>
  <c r="D188" i="1"/>
  <c r="E188" i="1"/>
  <c r="I188" i="1"/>
  <c r="D189" i="1"/>
  <c r="E189" i="1" s="1"/>
  <c r="I189" i="1"/>
  <c r="D190" i="1"/>
  <c r="E190" i="1"/>
  <c r="I190" i="1"/>
  <c r="D191" i="1"/>
  <c r="E191" i="1" s="1"/>
  <c r="I191" i="1"/>
  <c r="D192" i="1"/>
  <c r="E192" i="1"/>
  <c r="I192" i="1"/>
  <c r="D193" i="1"/>
  <c r="E193" i="1" s="1"/>
  <c r="I193" i="1"/>
  <c r="D194" i="1"/>
  <c r="E194" i="1"/>
  <c r="I194" i="1"/>
  <c r="D195" i="1"/>
  <c r="E195" i="1" s="1"/>
  <c r="I195" i="1"/>
  <c r="D196" i="1"/>
  <c r="E196" i="1"/>
  <c r="I196" i="1"/>
  <c r="D197" i="1"/>
  <c r="E197" i="1" s="1"/>
  <c r="I197" i="1"/>
  <c r="D198" i="1"/>
  <c r="E198" i="1"/>
  <c r="I198" i="1"/>
  <c r="D199" i="1"/>
  <c r="E199" i="1" s="1"/>
  <c r="I199" i="1"/>
  <c r="D200" i="1"/>
  <c r="E200" i="1"/>
  <c r="I200" i="1"/>
  <c r="D201" i="1"/>
  <c r="E201" i="1" s="1"/>
  <c r="I201" i="1"/>
  <c r="D202" i="1"/>
  <c r="E202" i="1"/>
  <c r="I202" i="1"/>
  <c r="D203" i="1"/>
  <c r="E203" i="1" s="1"/>
  <c r="I203" i="1"/>
  <c r="D204" i="1"/>
  <c r="E204" i="1"/>
  <c r="I204" i="1"/>
  <c r="D205" i="1"/>
  <c r="E205" i="1" s="1"/>
  <c r="I205" i="1"/>
  <c r="D206" i="1"/>
  <c r="E206" i="1"/>
  <c r="I206" i="1"/>
  <c r="D207" i="1"/>
  <c r="E207" i="1" s="1"/>
  <c r="I207" i="1"/>
  <c r="D208" i="1"/>
  <c r="E208" i="1"/>
  <c r="I208" i="1"/>
  <c r="E209" i="1"/>
  <c r="I209" i="1"/>
  <c r="D210" i="1"/>
  <c r="E210" i="1"/>
  <c r="I210" i="1"/>
  <c r="D211" i="1"/>
  <c r="E211" i="1"/>
  <c r="I211" i="1"/>
  <c r="D212" i="1"/>
  <c r="E212" i="1" s="1"/>
  <c r="I212" i="1"/>
  <c r="D213" i="1"/>
  <c r="E213" i="1" s="1"/>
  <c r="I213" i="1"/>
  <c r="D214" i="1"/>
  <c r="E214" i="1"/>
  <c r="I214" i="1"/>
  <c r="D215" i="1"/>
  <c r="E215" i="1"/>
  <c r="I215" i="1"/>
  <c r="D216" i="1"/>
  <c r="E216" i="1" s="1"/>
  <c r="I216" i="1"/>
  <c r="D217" i="1"/>
  <c r="E217" i="1" s="1"/>
  <c r="I217" i="1"/>
  <c r="D218" i="1"/>
  <c r="E218" i="1"/>
  <c r="I218" i="1"/>
  <c r="D219" i="1"/>
  <c r="E219" i="1"/>
  <c r="I219" i="1"/>
  <c r="D220" i="1"/>
  <c r="E220" i="1" s="1"/>
  <c r="I220" i="1"/>
  <c r="D221" i="1"/>
  <c r="E221" i="1" s="1"/>
  <c r="I221" i="1"/>
  <c r="D222" i="1"/>
  <c r="E222" i="1"/>
  <c r="I222" i="1"/>
  <c r="D223" i="1"/>
  <c r="E223" i="1"/>
  <c r="I223" i="1"/>
  <c r="D224" i="1"/>
  <c r="E224" i="1" s="1"/>
  <c r="I224" i="1"/>
  <c r="D225" i="1"/>
  <c r="E225" i="1" s="1"/>
  <c r="I225" i="1"/>
  <c r="D226" i="1"/>
  <c r="E226" i="1"/>
  <c r="I226" i="1"/>
  <c r="D227" i="1"/>
  <c r="E227" i="1"/>
  <c r="I227" i="1"/>
  <c r="D228" i="1"/>
  <c r="E228" i="1" s="1"/>
  <c r="I228" i="1"/>
  <c r="D229" i="1"/>
  <c r="E229" i="1" s="1"/>
  <c r="I229" i="1"/>
  <c r="D230" i="1"/>
  <c r="E230" i="1"/>
  <c r="I230" i="1"/>
  <c r="D231" i="1"/>
  <c r="E231" i="1"/>
  <c r="I231" i="1"/>
  <c r="D232" i="1"/>
  <c r="E232" i="1" s="1"/>
  <c r="I232" i="1"/>
  <c r="D233" i="1"/>
  <c r="E233" i="1" s="1"/>
  <c r="I233" i="1"/>
  <c r="E234" i="1"/>
  <c r="I234" i="1"/>
  <c r="D235" i="1"/>
  <c r="E235" i="1" s="1"/>
  <c r="I235" i="1"/>
  <c r="D236" i="1"/>
  <c r="E236" i="1"/>
  <c r="I236" i="1"/>
  <c r="D237" i="1"/>
  <c r="E237" i="1" s="1"/>
  <c r="I237" i="1"/>
  <c r="D238" i="1"/>
  <c r="E238" i="1"/>
  <c r="I238" i="1"/>
  <c r="D239" i="1"/>
  <c r="E239" i="1" s="1"/>
  <c r="I239" i="1"/>
  <c r="D240" i="1"/>
  <c r="E240" i="1"/>
  <c r="I240" i="1"/>
  <c r="D241" i="1"/>
  <c r="E241" i="1" s="1"/>
  <c r="I241" i="1"/>
  <c r="D242" i="1"/>
  <c r="E242" i="1"/>
  <c r="I242" i="1"/>
  <c r="D243" i="1"/>
  <c r="E243" i="1" s="1"/>
  <c r="I243" i="1"/>
  <c r="D244" i="1"/>
  <c r="E244" i="1"/>
  <c r="I244" i="1"/>
  <c r="D245" i="1"/>
  <c r="E245" i="1" s="1"/>
  <c r="I245" i="1"/>
  <c r="D246" i="1"/>
  <c r="E246" i="1"/>
  <c r="I246" i="1"/>
  <c r="D247" i="1"/>
  <c r="E247" i="1" s="1"/>
  <c r="I247" i="1"/>
  <c r="D248" i="1"/>
  <c r="E248" i="1"/>
  <c r="I248" i="1"/>
  <c r="D249" i="1"/>
  <c r="E249" i="1" s="1"/>
  <c r="I249" i="1"/>
  <c r="D250" i="1"/>
  <c r="E250" i="1"/>
  <c r="I250" i="1"/>
  <c r="D251" i="1"/>
  <c r="E251" i="1" s="1"/>
  <c r="I251" i="1"/>
  <c r="D252" i="1"/>
  <c r="E252" i="1"/>
  <c r="I252" i="1"/>
  <c r="D253" i="1"/>
  <c r="E253" i="1" s="1"/>
  <c r="I253" i="1"/>
  <c r="E254" i="1"/>
  <c r="I254" i="1"/>
  <c r="E255" i="1"/>
  <c r="I255" i="1"/>
  <c r="E256" i="1"/>
  <c r="I256" i="1"/>
  <c r="E257" i="1"/>
  <c r="I257" i="1"/>
  <c r="E258" i="1"/>
  <c r="I258" i="1"/>
  <c r="E259" i="1"/>
  <c r="I259" i="1"/>
  <c r="E260" i="1"/>
  <c r="I260" i="1"/>
  <c r="E261" i="1"/>
  <c r="I261" i="1"/>
  <c r="E262" i="1"/>
  <c r="I262" i="1"/>
  <c r="E263" i="1"/>
  <c r="I263" i="1"/>
  <c r="E264" i="1"/>
  <c r="I264" i="1"/>
  <c r="E265" i="1"/>
  <c r="I265" i="1"/>
  <c r="E266" i="1"/>
  <c r="I266" i="1"/>
  <c r="E267" i="1"/>
  <c r="I267" i="1"/>
  <c r="E268" i="1"/>
  <c r="I268" i="1"/>
  <c r="E269" i="1"/>
  <c r="I269" i="1"/>
  <c r="D270" i="1"/>
  <c r="E270" i="1"/>
  <c r="I270" i="1"/>
  <c r="D271" i="1"/>
  <c r="E271" i="1"/>
  <c r="I271" i="1"/>
  <c r="D272" i="1"/>
  <c r="E272" i="1"/>
  <c r="I272" i="1"/>
  <c r="D273" i="1"/>
  <c r="E273" i="1" s="1"/>
  <c r="I273" i="1"/>
  <c r="D274" i="1"/>
  <c r="E274" i="1"/>
  <c r="I274" i="1"/>
  <c r="D275" i="1"/>
  <c r="E275" i="1"/>
  <c r="I275" i="1"/>
  <c r="D276" i="1"/>
  <c r="E276" i="1"/>
  <c r="I276" i="1"/>
  <c r="D277" i="1"/>
  <c r="E277" i="1" s="1"/>
  <c r="I277" i="1"/>
  <c r="D278" i="1"/>
  <c r="E278" i="1"/>
  <c r="I278" i="1"/>
  <c r="D279" i="1"/>
  <c r="E279" i="1"/>
  <c r="I279" i="1"/>
  <c r="E280" i="1"/>
  <c r="I280" i="1"/>
  <c r="D281" i="1"/>
  <c r="E281" i="1"/>
  <c r="I281" i="1"/>
  <c r="D282" i="1"/>
  <c r="E282" i="1" s="1"/>
  <c r="I282" i="1"/>
  <c r="D283" i="1"/>
  <c r="E283" i="1" s="1"/>
  <c r="I283" i="1"/>
  <c r="D284" i="1"/>
  <c r="E284" i="1"/>
  <c r="I284" i="1"/>
  <c r="D285" i="1"/>
  <c r="E285" i="1"/>
  <c r="I285" i="1"/>
  <c r="D286" i="1"/>
  <c r="E286" i="1" s="1"/>
  <c r="I286" i="1"/>
  <c r="D287" i="1"/>
  <c r="E287" i="1" s="1"/>
  <c r="I287" i="1"/>
  <c r="D288" i="1"/>
  <c r="E288" i="1"/>
  <c r="I288" i="1"/>
  <c r="D289" i="1"/>
  <c r="E289" i="1"/>
  <c r="I289" i="1"/>
  <c r="D290" i="1"/>
  <c r="E290" i="1" s="1"/>
  <c r="I290" i="1"/>
  <c r="D291" i="1"/>
  <c r="E291" i="1" s="1"/>
  <c r="I291" i="1"/>
  <c r="D292" i="1"/>
  <c r="E292" i="1"/>
  <c r="I292" i="1"/>
  <c r="D293" i="1"/>
  <c r="E293" i="1"/>
  <c r="I293" i="1"/>
  <c r="D294" i="1"/>
  <c r="E294" i="1" s="1"/>
  <c r="I294" i="1"/>
  <c r="D295" i="1"/>
  <c r="E295" i="1" s="1"/>
  <c r="I295" i="1"/>
  <c r="D296" i="1"/>
  <c r="E296" i="1"/>
  <c r="I296" i="1"/>
  <c r="D297" i="1"/>
  <c r="E297" i="1"/>
  <c r="I297" i="1"/>
  <c r="D298" i="1"/>
  <c r="E298" i="1" s="1"/>
  <c r="I298" i="1"/>
  <c r="D299" i="1"/>
  <c r="E299" i="1" s="1"/>
  <c r="I299" i="1"/>
  <c r="D300" i="1"/>
  <c r="E300" i="1"/>
  <c r="I300" i="1"/>
  <c r="D301" i="1"/>
  <c r="E301" i="1"/>
  <c r="I301" i="1"/>
  <c r="D302" i="1"/>
  <c r="E302" i="1" s="1"/>
  <c r="I302" i="1"/>
  <c r="D303" i="1"/>
  <c r="E303" i="1" s="1"/>
  <c r="I303" i="1"/>
  <c r="D304" i="1"/>
  <c r="E304" i="1"/>
  <c r="I304" i="1"/>
  <c r="D305" i="1"/>
  <c r="E305" i="1"/>
  <c r="I305" i="1"/>
  <c r="D306" i="1"/>
  <c r="E306" i="1" s="1"/>
  <c r="I306" i="1"/>
  <c r="D307" i="1"/>
  <c r="E307" i="1" s="1"/>
  <c r="I307" i="1"/>
  <c r="D308" i="1"/>
  <c r="E308" i="1"/>
  <c r="I308" i="1"/>
  <c r="D309" i="1"/>
  <c r="E309" i="1"/>
  <c r="I309" i="1"/>
  <c r="D310" i="1"/>
  <c r="E310" i="1" s="1"/>
  <c r="I310" i="1"/>
  <c r="D311" i="1"/>
  <c r="E311" i="1" s="1"/>
  <c r="I311" i="1"/>
  <c r="D312" i="1"/>
  <c r="E312" i="1"/>
  <c r="I312" i="1"/>
  <c r="D313" i="1"/>
  <c r="E313" i="1"/>
  <c r="I313" i="1"/>
  <c r="D314" i="1"/>
  <c r="E314" i="1" s="1"/>
  <c r="I314" i="1"/>
  <c r="D315" i="1"/>
  <c r="E315" i="1" s="1"/>
  <c r="I315" i="1"/>
  <c r="D316" i="1"/>
  <c r="E316" i="1"/>
  <c r="I316" i="1"/>
  <c r="D317" i="1"/>
  <c r="E317" i="1"/>
  <c r="I317" i="1"/>
  <c r="D318" i="1"/>
  <c r="E318" i="1" s="1"/>
  <c r="I318" i="1"/>
  <c r="D319" i="1"/>
  <c r="E319" i="1" s="1"/>
  <c r="I319" i="1"/>
  <c r="D320" i="1"/>
  <c r="E320" i="1"/>
  <c r="I320" i="1"/>
  <c r="D321" i="1"/>
  <c r="E321" i="1"/>
  <c r="I321" i="1"/>
  <c r="E322" i="1"/>
  <c r="I322" i="1"/>
  <c r="E323" i="1"/>
  <c r="I323" i="1"/>
  <c r="E324" i="1"/>
  <c r="I324" i="1"/>
  <c r="E325" i="1"/>
  <c r="I325" i="1"/>
  <c r="D326" i="1"/>
  <c r="E326" i="1" s="1"/>
  <c r="I326" i="1"/>
  <c r="D327" i="1"/>
  <c r="E327" i="1"/>
  <c r="I327" i="1"/>
  <c r="D328" i="1"/>
  <c r="E328" i="1" s="1"/>
  <c r="I328" i="1"/>
  <c r="D329" i="1"/>
  <c r="E329" i="1" s="1"/>
  <c r="I329" i="1"/>
  <c r="D330" i="1"/>
  <c r="E330" i="1" s="1"/>
  <c r="I330" i="1"/>
  <c r="D331" i="1"/>
  <c r="E331" i="1"/>
  <c r="I331" i="1"/>
  <c r="D332" i="1"/>
  <c r="E332" i="1" s="1"/>
  <c r="I332" i="1"/>
  <c r="E333" i="1"/>
  <c r="I333" i="1"/>
  <c r="E334" i="1"/>
  <c r="I334" i="1"/>
  <c r="E335" i="1"/>
  <c r="I335" i="1"/>
  <c r="E336" i="1"/>
  <c r="I336" i="1"/>
  <c r="E337" i="1"/>
  <c r="I337" i="1"/>
  <c r="E338" i="1"/>
  <c r="I338" i="1"/>
  <c r="E339" i="1"/>
  <c r="I339" i="1"/>
  <c r="D340" i="1"/>
  <c r="E340" i="1"/>
  <c r="I340" i="1"/>
  <c r="D341" i="1"/>
  <c r="E341" i="1" s="1"/>
  <c r="I341" i="1"/>
  <c r="E342" i="1"/>
  <c r="I342" i="1"/>
  <c r="E343" i="1"/>
  <c r="I343" i="1"/>
  <c r="D344" i="1"/>
  <c r="E344" i="1"/>
  <c r="I344" i="1"/>
  <c r="D345" i="1"/>
  <c r="E345" i="1" s="1"/>
  <c r="I345" i="1"/>
  <c r="D346" i="1"/>
  <c r="E346" i="1"/>
  <c r="I346" i="1"/>
  <c r="E347" i="1"/>
  <c r="I347" i="1"/>
  <c r="E348" i="1"/>
  <c r="I348" i="1"/>
  <c r="E349" i="1"/>
  <c r="I349" i="1"/>
  <c r="E350" i="1"/>
  <c r="I350" i="1"/>
  <c r="E351" i="1"/>
  <c r="I351" i="1"/>
  <c r="E352" i="1"/>
  <c r="I352" i="1"/>
  <c r="E353" i="1"/>
  <c r="I353" i="1"/>
  <c r="E354" i="1"/>
  <c r="I354" i="1"/>
  <c r="E355" i="1"/>
  <c r="I355" i="1"/>
  <c r="E356" i="1"/>
  <c r="I356" i="1"/>
  <c r="D357" i="1"/>
  <c r="E357" i="1" s="1"/>
  <c r="I357" i="1"/>
  <c r="D358" i="1"/>
  <c r="E358" i="1"/>
  <c r="I358" i="1"/>
  <c r="D359" i="1"/>
  <c r="E359" i="1"/>
  <c r="I359" i="1"/>
  <c r="D360" i="1"/>
  <c r="E360" i="1"/>
  <c r="I360" i="1"/>
  <c r="D361" i="1"/>
  <c r="E361" i="1" s="1"/>
  <c r="I361" i="1"/>
  <c r="D362" i="1"/>
  <c r="E362" i="1"/>
  <c r="I362" i="1"/>
  <c r="D363" i="1"/>
  <c r="E363" i="1"/>
  <c r="I363" i="1"/>
  <c r="D364" i="1"/>
  <c r="E364" i="1"/>
  <c r="I364" i="1"/>
  <c r="D365" i="1"/>
  <c r="E365" i="1" s="1"/>
  <c r="I365" i="1"/>
  <c r="D366" i="1"/>
  <c r="E366" i="1"/>
  <c r="I366" i="1"/>
  <c r="D367" i="1"/>
  <c r="E367" i="1"/>
  <c r="I367" i="1"/>
  <c r="D368" i="1"/>
  <c r="E368" i="1"/>
  <c r="I368" i="1"/>
  <c r="D369" i="1"/>
  <c r="E369" i="1"/>
  <c r="I369" i="1"/>
  <c r="D370" i="1"/>
  <c r="E370" i="1"/>
  <c r="I370" i="1"/>
  <c r="D371" i="1"/>
  <c r="E371" i="1"/>
  <c r="I371" i="1"/>
  <c r="D372" i="1"/>
  <c r="E372" i="1"/>
  <c r="I372" i="1"/>
  <c r="D373" i="1"/>
  <c r="E373" i="1"/>
  <c r="I373" i="1"/>
  <c r="D374" i="1"/>
  <c r="E374" i="1"/>
  <c r="I374" i="1"/>
  <c r="D375" i="1"/>
  <c r="E375" i="1"/>
  <c r="I375" i="1"/>
  <c r="D376" i="1"/>
  <c r="E376" i="1"/>
  <c r="I376" i="1"/>
  <c r="D377" i="1"/>
  <c r="E377" i="1"/>
  <c r="I377" i="1"/>
  <c r="D378" i="1"/>
  <c r="E378" i="1"/>
  <c r="I378" i="1"/>
  <c r="D379" i="1"/>
  <c r="E379" i="1"/>
  <c r="I379" i="1"/>
  <c r="D380" i="1"/>
  <c r="E380" i="1"/>
  <c r="I380" i="1"/>
  <c r="D381" i="1"/>
  <c r="E381" i="1"/>
  <c r="I381" i="1"/>
  <c r="D382" i="1"/>
  <c r="E382" i="1"/>
  <c r="I382" i="1"/>
  <c r="D383" i="1"/>
  <c r="E383" i="1"/>
  <c r="I383" i="1"/>
  <c r="D384" i="1"/>
  <c r="E384" i="1"/>
  <c r="I384" i="1"/>
  <c r="D385" i="1"/>
  <c r="E385" i="1"/>
  <c r="I385" i="1"/>
  <c r="D386" i="1"/>
  <c r="E386" i="1"/>
  <c r="I386" i="1"/>
  <c r="D387" i="1"/>
  <c r="E387" i="1"/>
  <c r="I387" i="1"/>
  <c r="D388" i="1"/>
  <c r="E388" i="1"/>
  <c r="I388" i="1"/>
  <c r="D389" i="1"/>
  <c r="E389" i="1"/>
  <c r="I389" i="1"/>
  <c r="D390" i="1"/>
  <c r="E390" i="1"/>
  <c r="I390" i="1"/>
  <c r="D391" i="1"/>
  <c r="E391" i="1"/>
  <c r="I391" i="1"/>
  <c r="D392" i="1"/>
  <c r="E392" i="1"/>
  <c r="I392" i="1"/>
  <c r="Q392" i="1"/>
  <c r="Q391" i="1"/>
  <c r="Q390" i="1"/>
  <c r="Q389" i="1"/>
  <c r="W323" i="1" l="1"/>
  <c r="S208" i="1"/>
  <c r="T208" i="1" s="1"/>
  <c r="M387" i="1"/>
  <c r="L385" i="1"/>
  <c r="L383" i="1"/>
  <c r="Q356" i="1"/>
  <c r="Q355" i="1"/>
  <c r="Q352" i="1"/>
  <c r="Q353" i="1"/>
  <c r="Q354" i="1"/>
  <c r="Q348" i="1"/>
  <c r="Q349" i="1"/>
  <c r="Q350" i="1"/>
  <c r="Q347" i="1"/>
  <c r="Q342" i="1"/>
  <c r="Q343" i="1"/>
  <c r="Q339" i="1"/>
  <c r="Q337" i="1"/>
  <c r="Q338" i="1"/>
  <c r="Q335" i="1"/>
  <c r="Q336" i="1"/>
  <c r="Q333" i="1"/>
  <c r="Q334" i="1"/>
  <c r="Q323" i="1"/>
  <c r="Q324" i="1"/>
  <c r="Q325" i="1"/>
  <c r="K321" i="1"/>
  <c r="J321" i="1"/>
  <c r="K274" i="1"/>
  <c r="J274" i="1"/>
  <c r="L273" i="1"/>
  <c r="L274" i="1" s="1"/>
  <c r="L271" i="1"/>
  <c r="K271" i="1"/>
  <c r="J271" i="1"/>
  <c r="L219" i="1"/>
  <c r="K219" i="1"/>
  <c r="J219" i="1"/>
  <c r="L208" i="1"/>
  <c r="K208" i="1"/>
  <c r="J208" i="1"/>
  <c r="K148" i="1"/>
  <c r="J148" i="1"/>
  <c r="K147" i="1"/>
  <c r="J147" i="1"/>
</calcChain>
</file>

<file path=xl/sharedStrings.xml><?xml version="1.0" encoding="utf-8"?>
<sst xmlns="http://schemas.openxmlformats.org/spreadsheetml/2006/main" count="2323" uniqueCount="273">
  <si>
    <t>Name</t>
  </si>
  <si>
    <t>Start Day</t>
  </si>
  <si>
    <t>Start Month</t>
  </si>
  <si>
    <t>Start Year</t>
  </si>
  <si>
    <t>End Day</t>
  </si>
  <si>
    <t>End Month</t>
  </si>
  <si>
    <t>End Year</t>
  </si>
  <si>
    <t>Elevation</t>
  </si>
  <si>
    <t>Source</t>
  </si>
  <si>
    <t>Publication</t>
  </si>
  <si>
    <t>Notes</t>
  </si>
  <si>
    <t>date added</t>
  </si>
  <si>
    <t>Persons</t>
  </si>
  <si>
    <t>ACT-PROMICE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</si>
  <si>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</si>
  <si>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do not distribute these data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</si>
  <si>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</si>
  <si>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this table was compiled by J. Box and B. Vandecrux, GEUS, Copenhagen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</si>
  <si>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</si>
  <si>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* may appear in Fausto et al. (2018)</t>
  </si>
  <si>
    <t>ACT-PROMICE (Machguth core 1)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</si>
  <si>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</si>
  <si>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supplied by Vandecrux and Box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</si>
  <si>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</si>
  <si>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approximation</t>
  </si>
  <si>
    <t>ACT-PROMICE (Machguth core 3)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</si>
  <si>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</si>
  <si>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4)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</si>
  <si>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</si>
  <si>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5 )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</si>
  <si>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</si>
  <si>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6 (dye2))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</si>
  <si>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</si>
  <si>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7)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</si>
  <si>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</si>
  <si>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8)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</si>
  <si>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</si>
  <si>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ACT-PROMICE (Machguth core 9)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</si>
  <si>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</si>
  <si>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AURORA</t>
  </si>
  <si>
    <t>Steffen/Box/Albert/Cullen/Huff/Weber/Starkweather/Molotch/Vandecrux</t>
  </si>
  <si>
    <t>unpublished*</t>
  </si>
  <si>
    <t>CP1</t>
  </si>
  <si>
    <t>Jeff Weber</t>
  </si>
  <si>
    <t>CP2</t>
  </si>
  <si>
    <t>CR 1 core</t>
  </si>
  <si>
    <t>Box/GEUS Q-transect</t>
  </si>
  <si>
    <t>CR 1 cutter</t>
  </si>
  <si>
    <t>CR Pit_n_Core</t>
  </si>
  <si>
    <t>Colgan/GEUS</t>
  </si>
  <si>
    <t>CR T3/T2</t>
  </si>
  <si>
    <t>CR T5</t>
  </si>
  <si>
    <t>Dome Gp</t>
  </si>
  <si>
    <t>Box/Wei/Mosley-Thompson</t>
  </si>
  <si>
    <t>Burgess et al (2010), https://doi.org/10.1029/2009JF001293</t>
  </si>
  <si>
    <t>core</t>
  </si>
  <si>
    <t>DYE-2</t>
  </si>
  <si>
    <t>1997 data exist from 4 shallow pits down to 40 cm underlain by a 1 mm ice layer that could be dated with AWS data and thus provide an entry here between a mid cold season melt event and 28 April when the 1997 pits were taken</t>
  </si>
  <si>
    <t>ETH/CU/Swiss Camp</t>
  </si>
  <si>
    <t>GITS</t>
  </si>
  <si>
    <t>Humboldt</t>
  </si>
  <si>
    <t>suspiciously large</t>
  </si>
  <si>
    <t>JAR1</t>
  </si>
  <si>
    <t>JAR2</t>
  </si>
  <si>
    <t>JAR3</t>
  </si>
  <si>
    <t>NASA-E</t>
  </si>
  <si>
    <t>NASA-SE</t>
  </si>
  <si>
    <t>NASA-U</t>
  </si>
  <si>
    <t>NGRIP</t>
  </si>
  <si>
    <t>Nordbogl.</t>
  </si>
  <si>
    <t>Braithwaite-GGU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</si>
  <si>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</si>
  <si>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001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</si>
  <si>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</si>
  <si>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02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</si>
  <si>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</si>
  <si>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04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</si>
  <si>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</si>
  <si>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</si>
  <si>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</si>
  <si>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053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</si>
  <si>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</si>
  <si>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06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</si>
  <si>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</si>
  <si>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13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</si>
  <si>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</si>
  <si>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Nordbogl. Stake 15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</si>
  <si>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</si>
  <si>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151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</si>
  <si>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</si>
  <si>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157,161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</si>
  <si>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</si>
  <si>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163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</si>
  <si>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</si>
  <si>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10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</si>
  <si>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</si>
  <si>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</si>
  <si>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</si>
  <si>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11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</si>
  <si>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</si>
  <si>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</si>
  <si>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</si>
  <si>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</si>
  <si>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</si>
  <si>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12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</si>
  <si>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</si>
  <si>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</si>
  <si>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</si>
  <si>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</si>
  <si>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</si>
  <si>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15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</si>
  <si>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</si>
  <si>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3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</si>
  <si>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</si>
  <si>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7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</si>
  <si>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</si>
  <si>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</si>
  <si>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</si>
  <si>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8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</si>
  <si>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</si>
  <si>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</si>
  <si>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</si>
  <si>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</si>
  <si>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Pakitsoq, stake 9</t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</si>
  <si>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</si>
  <si>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r>
      <rPr>
        <sz val="11"/>
        <color rgb="FF000000"/>
        <rFont val="Calibri"/>
        <family val="2"/>
      </rPr>
      <t xml:space="preserve">Fausto et al. (2018), Front. Earth Sci., 07 May 2018 | </t>
    </r>
    <r>
      <rPr>
        <u/>
        <sz val="11"/>
        <color rgb="FF000099"/>
        <rFont val="Calibri"/>
        <family val="2"/>
      </rPr>
      <t>https://doi.org/10.3389/feart.2018.00051</t>
    </r>
  </si>
  <si>
    <t>Petermann</t>
  </si>
  <si>
    <t>Steffen/Cullen/Huff/Colgan/Box/Vandecrux</t>
  </si>
  <si>
    <t>check coordinates</t>
  </si>
  <si>
    <t>Petermann ELA</t>
  </si>
  <si>
    <t>coordinates missing</t>
  </si>
  <si>
    <t>Q1</t>
  </si>
  <si>
    <t>Hermann et al. (2017), JGR, https://doi.org/10.1029/2017JF004411</t>
  </si>
  <si>
    <t>Hermann et al. (2017), JGR, https://doi.org/10.1029/2017JF004412</t>
  </si>
  <si>
    <t>Hermann et al. (2017), JGR, https://doi.org/10.1029/2017JF004413</t>
  </si>
  <si>
    <t>Q10</t>
  </si>
  <si>
    <t>Q11</t>
  </si>
  <si>
    <t>Q12</t>
  </si>
  <si>
    <t>Q2</t>
  </si>
  <si>
    <t>Hermann et al. (2017), JGR, https://doi.org/10.1029/2017JF004414</t>
  </si>
  <si>
    <t>Hermann et al. (2017), JGR, https://doi.org/10.1029/2017JF004416</t>
  </si>
  <si>
    <t>Q3</t>
  </si>
  <si>
    <t>Hermann et al. (2017), JGR, https://doi.org/10.1029/2017JF004418</t>
  </si>
  <si>
    <t>Hermann et al. (2017), JGR, https://doi.org/10.1029/2017JF004419</t>
  </si>
  <si>
    <t>Q4</t>
  </si>
  <si>
    <t>Hermann et al. (2017), JGR, https://doi.org/10.1029/2017JF004421</t>
  </si>
  <si>
    <t>Hermann et al. (2017), JGR, https://doi.org/10.1029/2017JF004422</t>
  </si>
  <si>
    <t>Q5</t>
  </si>
  <si>
    <t>Hermann et al. (2017), JGR, https://doi.org/10.1029/2017JF004426</t>
  </si>
  <si>
    <t>Q5.5</t>
  </si>
  <si>
    <t>Q6</t>
  </si>
  <si>
    <t>Hermann et al. (2017), JGR, https://doi.org/10.1029/2017JF004428</t>
  </si>
  <si>
    <t>Hermann et al. (2017), JGR, https://doi.org/10.1029/2017JF004429</t>
  </si>
  <si>
    <t>Q7</t>
  </si>
  <si>
    <t>Q8</t>
  </si>
  <si>
    <t>QAS_A</t>
  </si>
  <si>
    <t>Hermann et al. (2017), JGR, https://doi.org/10.1029/2017JF004427</t>
  </si>
  <si>
    <t>QAS_L</t>
  </si>
  <si>
    <t>Hermann et al. (2017), JGR, https://doi.org/10.1029/2017JF004408</t>
  </si>
  <si>
    <t>Hermann et al. (2017), JGR, https://doi.org/10.1029/2017JF004409</t>
  </si>
  <si>
    <t>Hermann et al. (2017), JGR, https://doi.org/10.1029/2017JF004410</t>
  </si>
  <si>
    <t>QAS_M</t>
  </si>
  <si>
    <t>QAS_U</t>
  </si>
  <si>
    <t>Hermann et al. (2017), JGR, https://doi.org/10.1029/2017JF004423</t>
  </si>
  <si>
    <t>Hermann et al. (2017), JGR, https://doi.org/10.1029/2017JF004424</t>
  </si>
  <si>
    <t>Hermann et al. (2017), JGR, https://doi.org/10.1029/2017JF004425</t>
  </si>
  <si>
    <t>S2_1 / S2_2</t>
  </si>
  <si>
    <t>Hermann et al. (2017), JGR, https://doi.org/10.1029/2017JF004415</t>
  </si>
  <si>
    <t>S750_13</t>
  </si>
  <si>
    <t>Hermann et al. (2017), JGR, https://doi.org/10.1029/2017JF004420</t>
  </si>
  <si>
    <t>Saddle</t>
  </si>
  <si>
    <t>SMS1</t>
  </si>
  <si>
    <t>SMS2</t>
  </si>
  <si>
    <t>SMS3</t>
  </si>
  <si>
    <t>SMS4</t>
  </si>
  <si>
    <t>South Dome</t>
  </si>
  <si>
    <t>Summit</t>
  </si>
  <si>
    <t>TUNU-N</t>
  </si>
  <si>
    <t>lat</t>
  </si>
  <si>
    <t>lon</t>
  </si>
  <si>
    <t>TimeStart</t>
  </si>
  <si>
    <t>TimeEnd</t>
  </si>
  <si>
    <t>Accumulation</t>
  </si>
  <si>
    <t>the DYE-2 obtained 2016-10-01?? (who was there 1 Oct 2016?) is 5x lower than average from 7 other pits at that location</t>
  </si>
  <si>
    <t>suspiciously low and I think the date 2010-05-07 is wrong... we removed that station in 2000 or 2001</t>
  </si>
  <si>
    <t>suspiciously low</t>
  </si>
  <si>
    <t>NaN</t>
  </si>
  <si>
    <t>suspiciously low and it could be due to water loss from pit or error in rushed job</t>
  </si>
  <si>
    <t>WP726</t>
  </si>
  <si>
    <t>WS2017-5</t>
  </si>
  <si>
    <t>WP656</t>
  </si>
  <si>
    <t>WP2017-6</t>
  </si>
  <si>
    <t>WS2017-7</t>
  </si>
  <si>
    <t>Kjær et al, unpublished 2021</t>
  </si>
  <si>
    <t>WP706</t>
  </si>
  <si>
    <t>WP606</t>
  </si>
  <si>
    <t>WP506</t>
  </si>
  <si>
    <t>Schaller et al 2016</t>
  </si>
  <si>
    <t>N2E_03</t>
  </si>
  <si>
    <t>N2E_04</t>
  </si>
  <si>
    <t>N2E_05</t>
  </si>
  <si>
    <t>N2E_06</t>
  </si>
  <si>
    <t>N2E_07</t>
  </si>
  <si>
    <t>N2E_08</t>
  </si>
  <si>
    <t>N2E_09</t>
  </si>
  <si>
    <t>N2E_10</t>
  </si>
  <si>
    <t>N2E_11</t>
  </si>
  <si>
    <t>N2E_12</t>
  </si>
  <si>
    <t>N2E_14</t>
  </si>
  <si>
    <t>N2E_15</t>
  </si>
  <si>
    <t>N2E_16</t>
  </si>
  <si>
    <t>N2E_17</t>
  </si>
  <si>
    <t>N2E_19</t>
  </si>
  <si>
    <t>N2E_20</t>
  </si>
  <si>
    <t>NEEM_N2E_02</t>
  </si>
  <si>
    <t>EGRIP_N2E_22</t>
  </si>
  <si>
    <t>ACT-10a</t>
  </si>
  <si>
    <t>Forster/Box/McConnell</t>
  </si>
  <si>
    <t>ACT-10b</t>
  </si>
  <si>
    <t>ACT-10c</t>
  </si>
  <si>
    <t>ACT-11b</t>
  </si>
  <si>
    <t>ACT-11c</t>
  </si>
  <si>
    <t>ACT-11d</t>
  </si>
  <si>
    <t>Basin1</t>
  </si>
  <si>
    <t>PARCA,</t>
  </si>
  <si>
    <t>Basin2</t>
  </si>
  <si>
    <t>Basin4</t>
  </si>
  <si>
    <t>Basin5</t>
  </si>
  <si>
    <t>Basin6</t>
  </si>
  <si>
    <t>Basin7</t>
  </si>
  <si>
    <t>Basin8</t>
  </si>
  <si>
    <t>Basin9</t>
  </si>
  <si>
    <t>D4</t>
  </si>
  <si>
    <t>Banta</t>
  </si>
  <si>
    <t>D5</t>
  </si>
  <si>
    <t>Das1</t>
  </si>
  <si>
    <t>Das2</t>
  </si>
  <si>
    <t>McBales</t>
  </si>
  <si>
    <t>Sandy</t>
  </si>
  <si>
    <t>PARCA</t>
  </si>
  <si>
    <t>Summit-Zoe-10</t>
  </si>
  <si>
    <t>McConnell</t>
  </si>
  <si>
    <t>Regime</t>
  </si>
  <si>
    <t>Program</t>
  </si>
  <si>
    <t>GC-Net</t>
  </si>
  <si>
    <t>ablation</t>
  </si>
  <si>
    <t>accumulation</t>
  </si>
  <si>
    <t>Type</t>
  </si>
  <si>
    <t>pit</t>
  </si>
  <si>
    <t>suspiciously high</t>
  </si>
  <si>
    <t>ACT-10/11</t>
  </si>
  <si>
    <t>PROMICE</t>
  </si>
  <si>
    <t>Airbus</t>
  </si>
  <si>
    <t>GGU</t>
  </si>
  <si>
    <t>ST2</t>
    <phoneticPr fontId="13" type="noConversion"/>
  </si>
  <si>
    <t>ST3</t>
    <phoneticPr fontId="13" type="noConversion"/>
  </si>
  <si>
    <t>SIGMA-A</t>
    <phoneticPr fontId="13" type="noConversion"/>
  </si>
  <si>
    <t>ST4</t>
    <phoneticPr fontId="13" type="noConversion"/>
  </si>
  <si>
    <t>Niwano et al. (2020), Polar Data Journal, http://doi.org/10.20575/00000019</t>
    <phoneticPr fontId="13" type="noConversion"/>
  </si>
  <si>
    <t>Box/Niwano</t>
  </si>
  <si>
    <t>unpublished</t>
  </si>
  <si>
    <t>value to left is average with error estimate based on multiple cores</t>
  </si>
  <si>
    <t>Q965m</t>
  </si>
  <si>
    <t>Q8.19</t>
  </si>
  <si>
    <t>Q7.19</t>
  </si>
  <si>
    <t>Q6.19</t>
  </si>
  <si>
    <t>Q5.19</t>
  </si>
  <si>
    <t>SIGMA</t>
  </si>
  <si>
    <t>suspiciously high, 1018 mm</t>
  </si>
  <si>
    <t>THU_U2</t>
  </si>
  <si>
    <t>THU_U</t>
  </si>
  <si>
    <t>THU_L</t>
  </si>
  <si>
    <t>Kjær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</si>
</sst>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0.0000"/>
    <numFmt numFmtId="166" formatCode="0.0"/>
    <numFmt numFmtId="167" formatCode="yyyy\-mm\-dd"/>
    <numFmt numFmtId="168" formatCode="#,##0.0000"/>
  </numFmts>
  <fonts count="16" x14ac:knownFonts="1">
    <font>
      <sz val="11"/>
      <color rgb="FF000000"/>
      <name val="Helvetica Neue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Helvetica Neue"/>
      <family val="2"/>
    </font>
    <font>
      <sz val="11"/>
      <name val="Arial"/>
      <family val="2"/>
    </font>
    <font>
      <sz val="11"/>
      <color rgb="FF000000"/>
      <name val="Roboto"/>
    </font>
    <font>
      <u/>
      <sz val="11"/>
      <color rgb="FF000099"/>
      <name val="Calibri"/>
      <family val="2"/>
    </font>
    <font>
      <sz val="11"/>
      <color rgb="FF000000"/>
      <name val="Helvetica Neue"/>
      <family val="2"/>
    </font>
    <font>
      <sz val="11"/>
      <color rgb="FFFF0000"/>
      <name val="Calibri"/>
      <family val="2"/>
    </font>
    <font>
      <sz val="11"/>
      <color rgb="FFFF0000"/>
      <name val="Helvetica Neue"/>
      <family val="2"/>
    </font>
    <font>
      <sz val="8"/>
      <name val="Helvetica Neue"/>
      <family val="2"/>
    </font>
    <font>
      <sz val="11"/>
      <color rgb="FF000000"/>
      <name val="Calibri"/>
      <family val="2"/>
    </font>
    <font>
      <sz val="11"/>
      <color theme="9" tint="-0.49998474074526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A83"/>
        <bgColor rgb="FFFFFA83"/>
      </patternFill>
    </fill>
    <fill>
      <patternFill patternType="solid">
        <fgColor rgb="FFFFF959"/>
        <bgColor rgb="FFFFF959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0EDD4"/>
        <bgColor rgb="FFE0EDD4"/>
      </patternFill>
    </fill>
    <fill>
      <patternFill patternType="solid">
        <fgColor rgb="FFD9EACA"/>
        <bgColor rgb="FFD9EACA"/>
      </patternFill>
    </fill>
    <fill>
      <patternFill patternType="solid">
        <fgColor rgb="FFCFBBFE"/>
        <bgColor rgb="FFCFBBFE"/>
      </patternFill>
    </fill>
    <fill>
      <patternFill patternType="solid">
        <fgColor rgb="FFF4CCCC"/>
        <bgColor rgb="FFF4CCCC"/>
      </patternFill>
    </fill>
    <fill>
      <patternFill patternType="solid">
        <fgColor rgb="FFFED1CF"/>
        <bgColor rgb="FFFED1CF"/>
      </patternFill>
    </fill>
    <fill>
      <patternFill patternType="solid">
        <fgColor rgb="FFFF0000"/>
        <bgColor rgb="FFFF0000"/>
      </patternFill>
    </fill>
    <fill>
      <patternFill patternType="solid">
        <fgColor rgb="FFF5EC00"/>
        <bgColor rgb="FFF5EC00"/>
      </patternFill>
    </fill>
    <fill>
      <patternFill patternType="solid">
        <fgColor rgb="FFCADBFE"/>
        <bgColor rgb="FFCADBFE"/>
      </patternFill>
    </fill>
    <fill>
      <patternFill patternType="solid">
        <fgColor rgb="FFCADBFE"/>
        <bgColor indexed="64"/>
      </patternFill>
    </fill>
    <fill>
      <patternFill patternType="solid">
        <fgColor rgb="FF00B050"/>
        <bgColor rgb="FFFFFA83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6" borderId="0" xfId="0" applyFont="1" applyFill="1"/>
    <xf numFmtId="164" fontId="2" fillId="0" borderId="0" xfId="0" applyNumberFormat="1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1" fontId="2" fillId="10" borderId="1" xfId="0" applyNumberFormat="1" applyFont="1" applyFill="1" applyBorder="1" applyAlignment="1">
      <alignment horizontal="left" vertical="center"/>
    </xf>
    <xf numFmtId="165" fontId="2" fillId="11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1" fontId="2" fillId="11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165" fontId="2" fillId="12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1" fontId="2" fillId="12" borderId="1" xfId="0" applyNumberFormat="1" applyFont="1" applyFill="1" applyBorder="1" applyAlignment="1">
      <alignment horizontal="left" vertical="center"/>
    </xf>
    <xf numFmtId="165" fontId="2" fillId="10" borderId="1" xfId="0" applyNumberFormat="1" applyFont="1" applyFill="1" applyBorder="1" applyAlignment="1">
      <alignment horizontal="left"/>
    </xf>
    <xf numFmtId="166" fontId="2" fillId="10" borderId="1" xfId="0" applyNumberFormat="1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165" fontId="2" fillId="13" borderId="1" xfId="0" applyNumberFormat="1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1" fontId="2" fillId="13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/>
    </xf>
    <xf numFmtId="165" fontId="2" fillId="16" borderId="1" xfId="0" applyNumberFormat="1" applyFont="1" applyFill="1" applyBorder="1" applyAlignment="1">
      <alignment horizontal="left"/>
    </xf>
    <xf numFmtId="1" fontId="2" fillId="16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0" borderId="2" xfId="0" applyFont="1" applyBorder="1"/>
    <xf numFmtId="164" fontId="2" fillId="0" borderId="2" xfId="0" applyNumberFormat="1" applyFont="1" applyBorder="1"/>
    <xf numFmtId="0" fontId="2" fillId="10" borderId="2" xfId="0" applyFont="1" applyFill="1" applyBorder="1" applyAlignment="1">
      <alignment horizontal="left" vertical="center"/>
    </xf>
    <xf numFmtId="165" fontId="2" fillId="10" borderId="2" xfId="0" applyNumberFormat="1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1" fontId="2" fillId="10" borderId="2" xfId="0" applyNumberFormat="1" applyFont="1" applyFill="1" applyBorder="1" applyAlignment="1">
      <alignment horizontal="left" vertical="center"/>
    </xf>
    <xf numFmtId="167" fontId="2" fillId="4" borderId="1" xfId="0" applyNumberFormat="1" applyFont="1" applyFill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left"/>
    </xf>
    <xf numFmtId="1" fontId="11" fillId="10" borderId="1" xfId="0" applyNumberFormat="1" applyFont="1" applyFill="1" applyBorder="1" applyAlignment="1">
      <alignment horizontal="left" vertical="center"/>
    </xf>
    <xf numFmtId="0" fontId="11" fillId="0" borderId="0" xfId="0" applyFont="1"/>
    <xf numFmtId="0" fontId="11" fillId="3" borderId="0" xfId="0" applyFont="1" applyFill="1"/>
    <xf numFmtId="1" fontId="2" fillId="3" borderId="3" xfId="0" applyNumberFormat="1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1" fontId="2" fillId="3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7" fillId="0" borderId="0" xfId="0" applyFont="1"/>
    <xf numFmtId="165" fontId="2" fillId="10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5" fillId="3" borderId="0" xfId="0" applyFont="1" applyFill="1"/>
    <xf numFmtId="0" fontId="2" fillId="14" borderId="0" xfId="0" applyFont="1" applyFill="1"/>
    <xf numFmtId="164" fontId="6" fillId="3" borderId="0" xfId="0" applyNumberFormat="1" applyFont="1" applyFill="1" applyAlignment="1">
      <alignment horizontal="center"/>
    </xf>
    <xf numFmtId="1" fontId="2" fillId="10" borderId="3" xfId="0" applyNumberFormat="1" applyFont="1" applyFill="1" applyBorder="1" applyAlignment="1">
      <alignment horizontal="left" vertical="center"/>
    </xf>
    <xf numFmtId="0" fontId="2" fillId="0" borderId="1" xfId="0" applyFont="1" applyBorder="1"/>
    <xf numFmtId="1" fontId="11" fillId="10" borderId="0" xfId="0" applyNumberFormat="1" applyFont="1" applyFill="1" applyAlignment="1">
      <alignment horizontal="left" vertical="center"/>
    </xf>
    <xf numFmtId="1" fontId="11" fillId="0" borderId="0" xfId="0" applyNumberFormat="1" applyFont="1"/>
    <xf numFmtId="9" fontId="11" fillId="0" borderId="0" xfId="1" applyFont="1" applyBorder="1" applyAlignment="1"/>
    <xf numFmtId="0" fontId="2" fillId="17" borderId="1" xfId="0" applyFont="1" applyFill="1" applyBorder="1" applyAlignment="1">
      <alignment wrapText="1"/>
    </xf>
    <xf numFmtId="0" fontId="2" fillId="16" borderId="0" xfId="0" applyFont="1" applyFill="1" applyAlignment="1">
      <alignment horizontal="left"/>
    </xf>
    <xf numFmtId="0" fontId="2" fillId="18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/>
    </xf>
    <xf numFmtId="165" fontId="8" fillId="3" borderId="2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0" fontId="12" fillId="0" borderId="1" xfId="0" applyFont="1" applyBorder="1"/>
    <xf numFmtId="1" fontId="2" fillId="11" borderId="0" xfId="0" applyNumberFormat="1" applyFont="1" applyFill="1" applyAlignment="1">
      <alignment horizontal="left"/>
    </xf>
    <xf numFmtId="0" fontId="0" fillId="0" borderId="1" xfId="0" applyBorder="1"/>
    <xf numFmtId="0" fontId="11" fillId="9" borderId="0" xfId="0" applyFont="1" applyFill="1" applyAlignment="1">
      <alignment horizontal="center"/>
    </xf>
    <xf numFmtId="164" fontId="2" fillId="0" borderId="1" xfId="0" applyNumberFormat="1" applyFont="1" applyBorder="1"/>
    <xf numFmtId="1" fontId="11" fillId="16" borderId="0" xfId="0" applyNumberFormat="1" applyFont="1" applyFill="1" applyAlignment="1">
      <alignment horizontal="left"/>
    </xf>
    <xf numFmtId="0" fontId="10" fillId="0" borderId="0" xfId="0" applyFont="1"/>
    <xf numFmtId="3" fontId="5" fillId="15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167" fontId="14" fillId="4" borderId="4" xfId="0" applyNumberFormat="1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167" fontId="14" fillId="0" borderId="6" xfId="0" applyNumberFormat="1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19" borderId="7" xfId="0" applyFont="1" applyFill="1" applyBorder="1" applyAlignment="1">
      <alignment horizontal="left"/>
    </xf>
    <xf numFmtId="0" fontId="14" fillId="0" borderId="7" xfId="0" applyFont="1" applyBorder="1"/>
    <xf numFmtId="0" fontId="14" fillId="0" borderId="6" xfId="0" applyFont="1" applyBorder="1"/>
    <xf numFmtId="0" fontId="14" fillId="4" borderId="7" xfId="0" applyFont="1" applyFill="1" applyBorder="1" applyAlignment="1">
      <alignment horizontal="left"/>
    </xf>
    <xf numFmtId="0" fontId="14" fillId="8" borderId="7" xfId="0" applyFont="1" applyFill="1" applyBorder="1" applyAlignment="1">
      <alignment horizontal="left"/>
    </xf>
    <xf numFmtId="167" fontId="14" fillId="4" borderId="7" xfId="0" applyNumberFormat="1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168" fontId="14" fillId="0" borderId="7" xfId="0" applyNumberFormat="1" applyFont="1" applyBorder="1" applyAlignment="1">
      <alignment horizontal="left"/>
    </xf>
    <xf numFmtId="0" fontId="2" fillId="0" borderId="6" xfId="0" applyFont="1" applyBorder="1"/>
    <xf numFmtId="0" fontId="12" fillId="0" borderId="0" xfId="0" applyFont="1"/>
    <xf numFmtId="0" fontId="15" fillId="0" borderId="0" xfId="0" applyFont="1"/>
    <xf numFmtId="0" fontId="15" fillId="4" borderId="2" xfId="0" applyFont="1" applyFill="1" applyBorder="1" applyAlignment="1">
      <alignment horizontal="left" vertical="center"/>
    </xf>
    <xf numFmtId="167" fontId="15" fillId="4" borderId="1" xfId="0" applyNumberFormat="1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167" fontId="15" fillId="0" borderId="6" xfId="0" applyNumberFormat="1" applyFont="1" applyBorder="1" applyAlignment="1">
      <alignment horizontal="left"/>
    </xf>
    <xf numFmtId="168" fontId="15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1" fillId="13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3389/feart.2018.00051" TargetMode="External"/><Relationship Id="rId18" Type="http://schemas.openxmlformats.org/officeDocument/2006/relationships/hyperlink" Target="https://doi.org/10.3389/feart.2018.00051" TargetMode="External"/><Relationship Id="rId26" Type="http://schemas.openxmlformats.org/officeDocument/2006/relationships/hyperlink" Target="https://doi.org/10.3389/feart.2018.00051" TargetMode="External"/><Relationship Id="rId39" Type="http://schemas.openxmlformats.org/officeDocument/2006/relationships/hyperlink" Target="https://doi.org/10.3389/feart.2018.00051" TargetMode="External"/><Relationship Id="rId21" Type="http://schemas.openxmlformats.org/officeDocument/2006/relationships/hyperlink" Target="https://doi.org/10.3389/feart.2018.00051" TargetMode="External"/><Relationship Id="rId34" Type="http://schemas.openxmlformats.org/officeDocument/2006/relationships/hyperlink" Target="https://doi.org/10.3389/feart.2018.00051" TargetMode="External"/><Relationship Id="rId42" Type="http://schemas.openxmlformats.org/officeDocument/2006/relationships/hyperlink" Target="https://doi.org/10.3389/feart.2018.00051" TargetMode="External"/><Relationship Id="rId47" Type="http://schemas.openxmlformats.org/officeDocument/2006/relationships/hyperlink" Target="https://doi.org/10.3389/feart.2018.00051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doi.org/10.3389/feart.2018.00051" TargetMode="External"/><Relationship Id="rId2" Type="http://schemas.openxmlformats.org/officeDocument/2006/relationships/hyperlink" Target="https://doi.org/10.3389/feart.2018.00051" TargetMode="External"/><Relationship Id="rId16" Type="http://schemas.openxmlformats.org/officeDocument/2006/relationships/hyperlink" Target="https://doi.org/10.3389/feart.2018.00051" TargetMode="External"/><Relationship Id="rId29" Type="http://schemas.openxmlformats.org/officeDocument/2006/relationships/hyperlink" Target="https://doi.org/10.3389/feart.2018.00051" TargetMode="External"/><Relationship Id="rId11" Type="http://schemas.openxmlformats.org/officeDocument/2006/relationships/hyperlink" Target="https://doi.org/10.3389/feart.2018.00051" TargetMode="External"/><Relationship Id="rId24" Type="http://schemas.openxmlformats.org/officeDocument/2006/relationships/hyperlink" Target="https://doi.org/10.3389/feart.2018.00051" TargetMode="External"/><Relationship Id="rId32" Type="http://schemas.openxmlformats.org/officeDocument/2006/relationships/hyperlink" Target="https://doi.org/10.3389/feart.2018.00051" TargetMode="External"/><Relationship Id="rId37" Type="http://schemas.openxmlformats.org/officeDocument/2006/relationships/hyperlink" Target="https://doi.org/10.3389/feart.2018.00051" TargetMode="External"/><Relationship Id="rId40" Type="http://schemas.openxmlformats.org/officeDocument/2006/relationships/hyperlink" Target="https://doi.org/10.3389/feart.2018.00051" TargetMode="External"/><Relationship Id="rId45" Type="http://schemas.openxmlformats.org/officeDocument/2006/relationships/hyperlink" Target="https://doi.org/10.3389/feart.2018.00051" TargetMode="External"/><Relationship Id="rId5" Type="http://schemas.openxmlformats.org/officeDocument/2006/relationships/hyperlink" Target="https://doi.org/10.3389/feart.2018.00051" TargetMode="External"/><Relationship Id="rId15" Type="http://schemas.openxmlformats.org/officeDocument/2006/relationships/hyperlink" Target="https://doi.org/10.3389/feart.2018.00051" TargetMode="External"/><Relationship Id="rId23" Type="http://schemas.openxmlformats.org/officeDocument/2006/relationships/hyperlink" Target="https://doi.org/10.3389/feart.2018.00051" TargetMode="External"/><Relationship Id="rId28" Type="http://schemas.openxmlformats.org/officeDocument/2006/relationships/hyperlink" Target="https://doi.org/10.3389/feart.2018.00051" TargetMode="External"/><Relationship Id="rId36" Type="http://schemas.openxmlformats.org/officeDocument/2006/relationships/hyperlink" Target="https://doi.org/10.3389/feart.2018.00051" TargetMode="External"/><Relationship Id="rId49" Type="http://schemas.openxmlformats.org/officeDocument/2006/relationships/hyperlink" Target="https://doi.org/10.3389/feart.2018.00051" TargetMode="External"/><Relationship Id="rId10" Type="http://schemas.openxmlformats.org/officeDocument/2006/relationships/hyperlink" Target="https://doi.org/10.3389/feart.2018.00051" TargetMode="External"/><Relationship Id="rId19" Type="http://schemas.openxmlformats.org/officeDocument/2006/relationships/hyperlink" Target="https://doi.org/10.3389/feart.2018.00051" TargetMode="External"/><Relationship Id="rId31" Type="http://schemas.openxmlformats.org/officeDocument/2006/relationships/hyperlink" Target="https://doi.org/10.3389/feart.2018.00051" TargetMode="External"/><Relationship Id="rId44" Type="http://schemas.openxmlformats.org/officeDocument/2006/relationships/hyperlink" Target="https://doi.org/10.3389/feart.2018.00051" TargetMode="External"/><Relationship Id="rId4" Type="http://schemas.openxmlformats.org/officeDocument/2006/relationships/hyperlink" Target="https://doi.org/10.3389/feart.2018.00051" TargetMode="External"/><Relationship Id="rId9" Type="http://schemas.openxmlformats.org/officeDocument/2006/relationships/hyperlink" Target="https://doi.org/10.3389/feart.2018.00051" TargetMode="External"/><Relationship Id="rId14" Type="http://schemas.openxmlformats.org/officeDocument/2006/relationships/hyperlink" Target="https://doi.org/10.3389/feart.2018.00051" TargetMode="External"/><Relationship Id="rId22" Type="http://schemas.openxmlformats.org/officeDocument/2006/relationships/hyperlink" Target="https://doi.org/10.3389/feart.2018.00051" TargetMode="External"/><Relationship Id="rId27" Type="http://schemas.openxmlformats.org/officeDocument/2006/relationships/hyperlink" Target="https://doi.org/10.3389/feart.2018.00051" TargetMode="External"/><Relationship Id="rId30" Type="http://schemas.openxmlformats.org/officeDocument/2006/relationships/hyperlink" Target="https://doi.org/10.3389/feart.2018.00051" TargetMode="External"/><Relationship Id="rId35" Type="http://schemas.openxmlformats.org/officeDocument/2006/relationships/hyperlink" Target="https://doi.org/10.3389/feart.2018.00051" TargetMode="External"/><Relationship Id="rId43" Type="http://schemas.openxmlformats.org/officeDocument/2006/relationships/hyperlink" Target="https://doi.org/10.3389/feart.2018.00051" TargetMode="External"/><Relationship Id="rId48" Type="http://schemas.openxmlformats.org/officeDocument/2006/relationships/hyperlink" Target="https://doi.org/10.3389/feart.2018.00051" TargetMode="External"/><Relationship Id="rId8" Type="http://schemas.openxmlformats.org/officeDocument/2006/relationships/hyperlink" Target="https://doi.org/10.3389/feart.2018.00051" TargetMode="External"/><Relationship Id="rId3" Type="http://schemas.openxmlformats.org/officeDocument/2006/relationships/hyperlink" Target="https://doi.org/10.3389/feart.2018.00051" TargetMode="External"/><Relationship Id="rId12" Type="http://schemas.openxmlformats.org/officeDocument/2006/relationships/hyperlink" Target="https://doi.org/10.3389/feart.2018.00051" TargetMode="External"/><Relationship Id="rId17" Type="http://schemas.openxmlformats.org/officeDocument/2006/relationships/hyperlink" Target="https://doi.org/10.3389/feart.2018.00051" TargetMode="External"/><Relationship Id="rId25" Type="http://schemas.openxmlformats.org/officeDocument/2006/relationships/hyperlink" Target="https://doi.org/10.3389/feart.2018.00051" TargetMode="External"/><Relationship Id="rId33" Type="http://schemas.openxmlformats.org/officeDocument/2006/relationships/hyperlink" Target="https://doi.org/10.3389/feart.2018.00051" TargetMode="External"/><Relationship Id="rId38" Type="http://schemas.openxmlformats.org/officeDocument/2006/relationships/hyperlink" Target="https://doi.org/10.3389/feart.2018.00051" TargetMode="External"/><Relationship Id="rId46" Type="http://schemas.openxmlformats.org/officeDocument/2006/relationships/hyperlink" Target="https://doi.org/10.3389/feart.2018.00051" TargetMode="External"/><Relationship Id="rId20" Type="http://schemas.openxmlformats.org/officeDocument/2006/relationships/hyperlink" Target="https://doi.org/10.3389/feart.2018.00051" TargetMode="External"/><Relationship Id="rId41" Type="http://schemas.openxmlformats.org/officeDocument/2006/relationships/hyperlink" Target="https://doi.org/10.3389/feart.2018.00051" TargetMode="External"/><Relationship Id="rId1" Type="http://schemas.openxmlformats.org/officeDocument/2006/relationships/hyperlink" Target="https://doi.org/10.3389/feart.2018.00051" TargetMode="External"/><Relationship Id="rId6" Type="http://schemas.openxmlformats.org/officeDocument/2006/relationships/hyperlink" Target="https://doi.org/10.3389/feart.2018.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2"/>
  <sheetViews>
    <sheetView showGridLines="0" tabSelected="1" zoomScale="125" zoomScaleNormal="125" workbookViewId="0">
      <pane xSplit="1" ySplit="1" topLeftCell="B199" activePane="bottomRight" state="frozen"/>
      <selection pane="topRight" activeCell="B1" sqref="B1"/>
      <selection pane="bottomLeft" activeCell="A2" sqref="A2"/>
      <selection pane="bottomRight" activeCell="M224" sqref="M224"/>
    </sheetView>
  </sheetViews>
  <sheetFormatPr baseColWidth="10" defaultColWidth="12.6640625" defaultRowHeight="15" customHeight="1" x14ac:dyDescent="0.15"/>
  <cols>
    <col min="1" max="1" width="38.33203125" customWidth="1"/>
    <col min="2" max="4" width="7.6640625" customWidth="1"/>
    <col min="5" max="5" width="13" customWidth="1"/>
    <col min="6" max="8" width="7.6640625" customWidth="1"/>
    <col min="9" max="9" width="11.5" customWidth="1"/>
    <col min="10" max="10" width="7.6640625" customWidth="1"/>
    <col min="11" max="11" width="8" customWidth="1"/>
    <col min="12" max="12" width="11.33203125" customWidth="1"/>
    <col min="13" max="15" width="11.83203125" customWidth="1"/>
    <col min="16" max="16" width="27.1640625" customWidth="1"/>
    <col min="17" max="18" width="14.1640625" customWidth="1"/>
    <col min="19" max="31" width="10" customWidth="1"/>
  </cols>
  <sheetData>
    <row r="1" spans="1:31" ht="3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181</v>
      </c>
      <c r="J1" s="1" t="s">
        <v>178</v>
      </c>
      <c r="K1" s="1" t="s">
        <v>179</v>
      </c>
      <c r="L1" s="1" t="s">
        <v>7</v>
      </c>
      <c r="M1" s="1" t="s">
        <v>182</v>
      </c>
      <c r="N1" s="1" t="s">
        <v>242</v>
      </c>
      <c r="O1" s="1" t="s">
        <v>247</v>
      </c>
      <c r="P1" s="1" t="s">
        <v>243</v>
      </c>
      <c r="Q1" s="1" t="s">
        <v>8</v>
      </c>
      <c r="R1" s="1" t="s">
        <v>9</v>
      </c>
      <c r="S1" s="2" t="s">
        <v>10</v>
      </c>
      <c r="T1" s="3" t="s">
        <v>11</v>
      </c>
      <c r="U1" s="2" t="s">
        <v>12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216</v>
      </c>
      <c r="B2" s="6">
        <v>15</v>
      </c>
      <c r="C2" s="6">
        <v>9</v>
      </c>
      <c r="D2" s="5">
        <v>1997</v>
      </c>
      <c r="E2" s="55">
        <f t="shared" ref="E2:E65" si="0">DATE(D2,C2,B2)</f>
        <v>35688</v>
      </c>
      <c r="F2" s="7">
        <v>11</v>
      </c>
      <c r="G2" s="7">
        <v>5</v>
      </c>
      <c r="H2" s="5">
        <v>1998</v>
      </c>
      <c r="I2" s="56">
        <f t="shared" ref="I2:I65" si="1">DATE(H2,G2,F2)</f>
        <v>35926</v>
      </c>
      <c r="J2" s="5">
        <v>65.633499999999998</v>
      </c>
      <c r="K2" s="5">
        <v>-41.200270000000003</v>
      </c>
      <c r="L2" s="5">
        <v>1664</v>
      </c>
      <c r="M2" s="5">
        <v>1076.8</v>
      </c>
      <c r="N2" s="9" t="s">
        <v>246</v>
      </c>
      <c r="O2" s="5" t="s">
        <v>55</v>
      </c>
      <c r="P2" s="5" t="s">
        <v>250</v>
      </c>
      <c r="Q2" s="5" t="s">
        <v>217</v>
      </c>
      <c r="R2" s="5"/>
      <c r="S2" s="5"/>
      <c r="T2" s="5"/>
    </row>
    <row r="3" spans="1:31" x14ac:dyDescent="0.2">
      <c r="A3" s="5" t="s">
        <v>216</v>
      </c>
      <c r="B3" s="6">
        <v>15</v>
      </c>
      <c r="C3" s="6">
        <v>9</v>
      </c>
      <c r="D3" s="5">
        <v>1998</v>
      </c>
      <c r="E3" s="55">
        <f t="shared" si="0"/>
        <v>36053</v>
      </c>
      <c r="F3" s="7">
        <v>11</v>
      </c>
      <c r="G3" s="7">
        <v>5</v>
      </c>
      <c r="H3" s="5">
        <v>1999</v>
      </c>
      <c r="I3" s="56">
        <f t="shared" si="1"/>
        <v>36291</v>
      </c>
      <c r="J3" s="5">
        <v>65.633499999999998</v>
      </c>
      <c r="K3" s="5">
        <v>-41.200270000000003</v>
      </c>
      <c r="L3" s="5">
        <v>1664</v>
      </c>
      <c r="M3" s="5">
        <v>1429.2</v>
      </c>
      <c r="N3" s="9" t="s">
        <v>246</v>
      </c>
      <c r="O3" s="5" t="s">
        <v>55</v>
      </c>
      <c r="P3" s="5" t="s">
        <v>250</v>
      </c>
      <c r="Q3" s="5" t="s">
        <v>217</v>
      </c>
      <c r="R3" s="5"/>
      <c r="S3" s="5"/>
      <c r="T3" s="5"/>
    </row>
    <row r="4" spans="1:31" x14ac:dyDescent="0.2">
      <c r="A4" s="5" t="s">
        <v>216</v>
      </c>
      <c r="B4" s="6">
        <v>15</v>
      </c>
      <c r="C4" s="6">
        <v>9</v>
      </c>
      <c r="D4" s="5">
        <v>1999</v>
      </c>
      <c r="E4" s="55">
        <f t="shared" si="0"/>
        <v>36418</v>
      </c>
      <c r="F4" s="7">
        <v>11</v>
      </c>
      <c r="G4" s="7">
        <v>5</v>
      </c>
      <c r="H4" s="5">
        <v>2000</v>
      </c>
      <c r="I4" s="56">
        <f t="shared" si="1"/>
        <v>36657</v>
      </c>
      <c r="J4" s="5">
        <v>65.633499999999998</v>
      </c>
      <c r="K4" s="5">
        <v>-41.200270000000003</v>
      </c>
      <c r="L4" s="5">
        <v>1664</v>
      </c>
      <c r="M4" s="5">
        <v>1181.5</v>
      </c>
      <c r="N4" s="9" t="s">
        <v>246</v>
      </c>
      <c r="O4" s="5" t="s">
        <v>55</v>
      </c>
      <c r="P4" s="5" t="s">
        <v>250</v>
      </c>
      <c r="Q4" s="5" t="s">
        <v>217</v>
      </c>
      <c r="R4" s="5"/>
      <c r="S4" s="5"/>
      <c r="T4" s="5"/>
    </row>
    <row r="5" spans="1:31" x14ac:dyDescent="0.2">
      <c r="A5" s="5" t="s">
        <v>216</v>
      </c>
      <c r="B5" s="6">
        <v>15</v>
      </c>
      <c r="C5" s="6">
        <v>9</v>
      </c>
      <c r="D5" s="5">
        <v>2000</v>
      </c>
      <c r="E5" s="55">
        <f t="shared" si="0"/>
        <v>36784</v>
      </c>
      <c r="F5" s="7">
        <v>11</v>
      </c>
      <c r="G5" s="7">
        <v>5</v>
      </c>
      <c r="H5" s="5">
        <v>2001</v>
      </c>
      <c r="I5" s="56">
        <f t="shared" si="1"/>
        <v>37022</v>
      </c>
      <c r="J5" s="5">
        <v>65.633499999999998</v>
      </c>
      <c r="K5" s="5">
        <v>-41.200270000000003</v>
      </c>
      <c r="L5" s="5">
        <v>1664</v>
      </c>
      <c r="M5" s="5">
        <v>1538.8</v>
      </c>
      <c r="N5" s="9" t="s">
        <v>246</v>
      </c>
      <c r="O5" s="5" t="s">
        <v>55</v>
      </c>
      <c r="P5" s="5" t="s">
        <v>250</v>
      </c>
      <c r="Q5" s="5" t="s">
        <v>217</v>
      </c>
      <c r="R5" s="5"/>
      <c r="S5" s="5"/>
      <c r="T5" s="5"/>
    </row>
    <row r="6" spans="1:31" x14ac:dyDescent="0.2">
      <c r="A6" s="5" t="s">
        <v>216</v>
      </c>
      <c r="B6" s="6">
        <v>15</v>
      </c>
      <c r="C6" s="6">
        <v>9</v>
      </c>
      <c r="D6" s="5">
        <v>2001</v>
      </c>
      <c r="E6" s="55">
        <f t="shared" si="0"/>
        <v>37149</v>
      </c>
      <c r="F6" s="7">
        <v>11</v>
      </c>
      <c r="G6" s="7">
        <v>5</v>
      </c>
      <c r="H6" s="5">
        <v>2002</v>
      </c>
      <c r="I6" s="56">
        <f t="shared" si="1"/>
        <v>37387</v>
      </c>
      <c r="J6" s="5">
        <v>65.633499999999998</v>
      </c>
      <c r="K6" s="5">
        <v>-41.200270000000003</v>
      </c>
      <c r="L6" s="5">
        <v>1664</v>
      </c>
      <c r="M6" s="5">
        <v>2257.4</v>
      </c>
      <c r="N6" s="9" t="s">
        <v>246</v>
      </c>
      <c r="O6" s="5" t="s">
        <v>55</v>
      </c>
      <c r="P6" s="5" t="s">
        <v>250</v>
      </c>
      <c r="Q6" s="5" t="s">
        <v>217</v>
      </c>
      <c r="R6" s="5"/>
      <c r="S6" s="5"/>
      <c r="T6" s="5"/>
    </row>
    <row r="7" spans="1:31" x14ac:dyDescent="0.2">
      <c r="A7" s="5" t="s">
        <v>216</v>
      </c>
      <c r="B7" s="6">
        <v>15</v>
      </c>
      <c r="C7" s="6">
        <v>9</v>
      </c>
      <c r="D7" s="5">
        <v>2002</v>
      </c>
      <c r="E7" s="55">
        <f t="shared" si="0"/>
        <v>37514</v>
      </c>
      <c r="F7" s="7">
        <v>11</v>
      </c>
      <c r="G7" s="7">
        <v>5</v>
      </c>
      <c r="H7" s="5">
        <v>2003</v>
      </c>
      <c r="I7" s="56">
        <f t="shared" si="1"/>
        <v>37752</v>
      </c>
      <c r="J7" s="5">
        <v>65.633499999999998</v>
      </c>
      <c r="K7" s="5">
        <v>-41.200270000000003</v>
      </c>
      <c r="L7" s="5">
        <v>1664</v>
      </c>
      <c r="M7" s="95" t="s">
        <v>186</v>
      </c>
      <c r="N7" s="9" t="s">
        <v>246</v>
      </c>
      <c r="O7" s="5" t="s">
        <v>55</v>
      </c>
      <c r="P7" s="5" t="s">
        <v>250</v>
      </c>
      <c r="Q7" s="5" t="s">
        <v>217</v>
      </c>
      <c r="R7" s="5"/>
      <c r="S7" s="5">
        <v>1384.6</v>
      </c>
      <c r="T7" s="5"/>
    </row>
    <row r="8" spans="1:31" x14ac:dyDescent="0.2">
      <c r="A8" s="5" t="s">
        <v>216</v>
      </c>
      <c r="B8" s="6">
        <v>15</v>
      </c>
      <c r="C8" s="6">
        <v>9</v>
      </c>
      <c r="D8" s="5">
        <v>2003</v>
      </c>
      <c r="E8" s="55">
        <f t="shared" si="0"/>
        <v>37879</v>
      </c>
      <c r="F8" s="7">
        <v>11</v>
      </c>
      <c r="G8" s="7">
        <v>5</v>
      </c>
      <c r="H8" s="5">
        <v>2004</v>
      </c>
      <c r="I8" s="56">
        <f t="shared" si="1"/>
        <v>38118</v>
      </c>
      <c r="J8" s="5">
        <v>65.633499999999998</v>
      </c>
      <c r="K8" s="5">
        <v>-41.200270000000003</v>
      </c>
      <c r="L8" s="5">
        <v>1664</v>
      </c>
      <c r="M8" s="5">
        <v>651.599999999999</v>
      </c>
      <c r="N8" s="9" t="s">
        <v>246</v>
      </c>
      <c r="O8" s="5" t="s">
        <v>55</v>
      </c>
      <c r="P8" s="5" t="s">
        <v>250</v>
      </c>
      <c r="Q8" s="5" t="s">
        <v>217</v>
      </c>
      <c r="R8" s="5"/>
      <c r="S8" s="5"/>
      <c r="T8" s="5"/>
    </row>
    <row r="9" spans="1:31" x14ac:dyDescent="0.2">
      <c r="A9" s="5" t="s">
        <v>216</v>
      </c>
      <c r="B9" s="6">
        <v>15</v>
      </c>
      <c r="C9" s="6">
        <v>9</v>
      </c>
      <c r="D9" s="5">
        <v>2004</v>
      </c>
      <c r="E9" s="55">
        <f t="shared" si="0"/>
        <v>38245</v>
      </c>
      <c r="F9" s="7">
        <v>11</v>
      </c>
      <c r="G9" s="7">
        <v>5</v>
      </c>
      <c r="H9" s="5">
        <v>2005</v>
      </c>
      <c r="I9" s="56">
        <f t="shared" si="1"/>
        <v>38483</v>
      </c>
      <c r="J9" s="5">
        <v>65.633499999999998</v>
      </c>
      <c r="K9" s="5">
        <v>-41.200270000000003</v>
      </c>
      <c r="L9" s="5">
        <v>1664</v>
      </c>
      <c r="M9" s="5">
        <v>1337.1</v>
      </c>
      <c r="N9" s="9" t="s">
        <v>246</v>
      </c>
      <c r="O9" s="5" t="s">
        <v>55</v>
      </c>
      <c r="P9" s="5" t="s">
        <v>250</v>
      </c>
      <c r="Q9" s="5" t="s">
        <v>217</v>
      </c>
      <c r="R9" s="5"/>
      <c r="S9" s="5"/>
      <c r="T9" s="5"/>
    </row>
    <row r="10" spans="1:31" x14ac:dyDescent="0.2">
      <c r="A10" s="5" t="s">
        <v>216</v>
      </c>
      <c r="B10" s="6">
        <v>15</v>
      </c>
      <c r="C10" s="6">
        <v>9</v>
      </c>
      <c r="D10" s="5">
        <v>2005</v>
      </c>
      <c r="E10" s="55">
        <f t="shared" si="0"/>
        <v>38610</v>
      </c>
      <c r="F10" s="7">
        <v>11</v>
      </c>
      <c r="G10" s="7">
        <v>5</v>
      </c>
      <c r="H10" s="5">
        <v>2006</v>
      </c>
      <c r="I10" s="56">
        <f t="shared" si="1"/>
        <v>38848</v>
      </c>
      <c r="J10" s="5">
        <v>65.633499999999998</v>
      </c>
      <c r="K10" s="5">
        <v>-41.200270000000003</v>
      </c>
      <c r="L10" s="5">
        <v>1664</v>
      </c>
      <c r="M10" s="5">
        <v>845.9</v>
      </c>
      <c r="N10" s="9" t="s">
        <v>246</v>
      </c>
      <c r="O10" s="5" t="s">
        <v>55</v>
      </c>
      <c r="P10" s="5" t="s">
        <v>250</v>
      </c>
      <c r="Q10" s="5" t="s">
        <v>217</v>
      </c>
      <c r="R10" s="5"/>
      <c r="S10" s="5"/>
      <c r="T10" s="5"/>
    </row>
    <row r="11" spans="1:31" x14ac:dyDescent="0.2">
      <c r="A11" s="5" t="s">
        <v>216</v>
      </c>
      <c r="B11" s="6">
        <v>15</v>
      </c>
      <c r="C11" s="6">
        <v>9</v>
      </c>
      <c r="D11" s="5">
        <v>2006</v>
      </c>
      <c r="E11" s="55">
        <f t="shared" si="0"/>
        <v>38975</v>
      </c>
      <c r="F11" s="7">
        <v>11</v>
      </c>
      <c r="G11" s="7">
        <v>5</v>
      </c>
      <c r="H11" s="5">
        <v>2007</v>
      </c>
      <c r="I11" s="56">
        <f t="shared" si="1"/>
        <v>39213</v>
      </c>
      <c r="J11" s="5">
        <v>65.633499999999998</v>
      </c>
      <c r="K11" s="5">
        <v>-41.200270000000003</v>
      </c>
      <c r="L11" s="5">
        <v>1664</v>
      </c>
      <c r="M11" s="5">
        <v>1241.5</v>
      </c>
      <c r="N11" s="9" t="s">
        <v>246</v>
      </c>
      <c r="O11" s="5" t="s">
        <v>55</v>
      </c>
      <c r="P11" s="5" t="s">
        <v>250</v>
      </c>
      <c r="Q11" s="5" t="s">
        <v>217</v>
      </c>
      <c r="R11" s="5"/>
      <c r="S11" s="5"/>
      <c r="T11" s="5"/>
    </row>
    <row r="12" spans="1:31" x14ac:dyDescent="0.2">
      <c r="A12" s="5" t="s">
        <v>216</v>
      </c>
      <c r="B12" s="6">
        <v>15</v>
      </c>
      <c r="C12" s="6">
        <v>9</v>
      </c>
      <c r="D12" s="5">
        <v>2007</v>
      </c>
      <c r="E12" s="55">
        <f t="shared" si="0"/>
        <v>39340</v>
      </c>
      <c r="F12" s="7">
        <v>11</v>
      </c>
      <c r="G12" s="7">
        <v>5</v>
      </c>
      <c r="H12" s="5">
        <v>2008</v>
      </c>
      <c r="I12" s="56">
        <f t="shared" si="1"/>
        <v>39579</v>
      </c>
      <c r="J12" s="5">
        <v>65.633499999999998</v>
      </c>
      <c r="K12" s="5">
        <v>-41.200270000000003</v>
      </c>
      <c r="L12" s="5">
        <v>1664</v>
      </c>
      <c r="M12" s="5">
        <v>1149.3</v>
      </c>
      <c r="N12" s="9" t="s">
        <v>246</v>
      </c>
      <c r="O12" s="5" t="s">
        <v>55</v>
      </c>
      <c r="P12" s="5" t="s">
        <v>250</v>
      </c>
      <c r="Q12" s="5" t="s">
        <v>217</v>
      </c>
      <c r="R12" s="5"/>
      <c r="S12" s="5"/>
      <c r="T12" s="5"/>
    </row>
    <row r="13" spans="1:31" x14ac:dyDescent="0.2">
      <c r="A13" s="5" t="s">
        <v>216</v>
      </c>
      <c r="B13" s="6">
        <v>15</v>
      </c>
      <c r="C13" s="6">
        <v>9</v>
      </c>
      <c r="D13" s="5">
        <v>2008</v>
      </c>
      <c r="E13" s="55">
        <f t="shared" si="0"/>
        <v>39706</v>
      </c>
      <c r="F13" s="7">
        <v>11</v>
      </c>
      <c r="G13" s="7">
        <v>5</v>
      </c>
      <c r="H13" s="5">
        <v>2009</v>
      </c>
      <c r="I13" s="56">
        <f t="shared" si="1"/>
        <v>39944</v>
      </c>
      <c r="J13" s="5">
        <v>65.633499999999998</v>
      </c>
      <c r="K13" s="5">
        <v>-41.200270000000003</v>
      </c>
      <c r="L13" s="5">
        <v>1664</v>
      </c>
      <c r="M13" s="5">
        <v>1097.5999999999999</v>
      </c>
      <c r="N13" s="9" t="s">
        <v>246</v>
      </c>
      <c r="O13" s="5" t="s">
        <v>55</v>
      </c>
      <c r="P13" s="5" t="s">
        <v>250</v>
      </c>
      <c r="Q13" s="5" t="s">
        <v>217</v>
      </c>
      <c r="R13" s="5"/>
      <c r="S13" s="5"/>
      <c r="T13" s="5"/>
    </row>
    <row r="14" spans="1:31" x14ac:dyDescent="0.2">
      <c r="A14" s="5" t="s">
        <v>218</v>
      </c>
      <c r="B14" s="6">
        <v>15</v>
      </c>
      <c r="C14" s="6">
        <v>9</v>
      </c>
      <c r="D14" s="5">
        <v>1997</v>
      </c>
      <c r="E14" s="55">
        <f t="shared" si="0"/>
        <v>35688</v>
      </c>
      <c r="F14" s="7">
        <v>11</v>
      </c>
      <c r="G14" s="7">
        <v>5</v>
      </c>
      <c r="H14" s="5">
        <v>1998</v>
      </c>
      <c r="I14" s="56">
        <f t="shared" si="1"/>
        <v>35926</v>
      </c>
      <c r="J14" s="5">
        <v>65.766800000000003</v>
      </c>
      <c r="K14" s="5">
        <v>-41.866669999999999</v>
      </c>
      <c r="L14" s="5">
        <v>1940</v>
      </c>
      <c r="M14" s="5">
        <v>996.4</v>
      </c>
      <c r="N14" s="9" t="s">
        <v>246</v>
      </c>
      <c r="O14" s="5" t="s">
        <v>55</v>
      </c>
      <c r="P14" s="5" t="s">
        <v>250</v>
      </c>
      <c r="Q14" s="5" t="s">
        <v>217</v>
      </c>
      <c r="R14" s="5"/>
      <c r="S14" s="5"/>
      <c r="T14" s="5"/>
    </row>
    <row r="15" spans="1:31" x14ac:dyDescent="0.2">
      <c r="A15" s="5" t="s">
        <v>218</v>
      </c>
      <c r="B15" s="6">
        <v>15</v>
      </c>
      <c r="C15" s="6">
        <v>9</v>
      </c>
      <c r="D15" s="5">
        <v>1998</v>
      </c>
      <c r="E15" s="55">
        <f t="shared" si="0"/>
        <v>36053</v>
      </c>
      <c r="F15" s="7">
        <v>11</v>
      </c>
      <c r="G15" s="7">
        <v>5</v>
      </c>
      <c r="H15" s="5">
        <v>1999</v>
      </c>
      <c r="I15" s="56">
        <f t="shared" si="1"/>
        <v>36291</v>
      </c>
      <c r="J15" s="5">
        <v>65.766800000000003</v>
      </c>
      <c r="K15" s="5">
        <v>-41.866669999999999</v>
      </c>
      <c r="L15" s="5">
        <v>1940</v>
      </c>
      <c r="M15" s="5">
        <v>1088.5</v>
      </c>
      <c r="N15" s="9" t="s">
        <v>246</v>
      </c>
      <c r="O15" s="5" t="s">
        <v>55</v>
      </c>
      <c r="P15" s="5" t="s">
        <v>250</v>
      </c>
      <c r="Q15" s="5" t="s">
        <v>217</v>
      </c>
      <c r="R15" s="5"/>
      <c r="S15" s="5"/>
      <c r="T15" s="5"/>
    </row>
    <row r="16" spans="1:31" x14ac:dyDescent="0.2">
      <c r="A16" s="5" t="s">
        <v>218</v>
      </c>
      <c r="B16" s="6">
        <v>15</v>
      </c>
      <c r="C16" s="6">
        <v>9</v>
      </c>
      <c r="D16" s="5">
        <v>1999</v>
      </c>
      <c r="E16" s="55">
        <f t="shared" si="0"/>
        <v>36418</v>
      </c>
      <c r="F16" s="7">
        <v>11</v>
      </c>
      <c r="G16" s="7">
        <v>5</v>
      </c>
      <c r="H16" s="5">
        <v>2000</v>
      </c>
      <c r="I16" s="56">
        <f t="shared" si="1"/>
        <v>36657</v>
      </c>
      <c r="J16" s="5">
        <v>65.766800000000003</v>
      </c>
      <c r="K16" s="5">
        <v>-41.866669999999999</v>
      </c>
      <c r="L16" s="5">
        <v>1940</v>
      </c>
      <c r="M16" s="5">
        <v>1080.5999999999999</v>
      </c>
      <c r="N16" s="9" t="s">
        <v>246</v>
      </c>
      <c r="O16" s="5" t="s">
        <v>55</v>
      </c>
      <c r="P16" s="5" t="s">
        <v>250</v>
      </c>
      <c r="Q16" s="5" t="s">
        <v>217</v>
      </c>
      <c r="R16" s="5"/>
      <c r="S16" s="5"/>
      <c r="T16" s="5"/>
    </row>
    <row r="17" spans="1:20" x14ac:dyDescent="0.2">
      <c r="A17" s="5" t="s">
        <v>218</v>
      </c>
      <c r="B17" s="6">
        <v>15</v>
      </c>
      <c r="C17" s="6">
        <v>9</v>
      </c>
      <c r="D17" s="5">
        <v>2000</v>
      </c>
      <c r="E17" s="55">
        <f t="shared" si="0"/>
        <v>36784</v>
      </c>
      <c r="F17" s="7">
        <v>11</v>
      </c>
      <c r="G17" s="7">
        <v>5</v>
      </c>
      <c r="H17" s="5">
        <v>2001</v>
      </c>
      <c r="I17" s="56">
        <f t="shared" si="1"/>
        <v>37022</v>
      </c>
      <c r="J17" s="5">
        <v>65.766800000000003</v>
      </c>
      <c r="K17" s="5">
        <v>-41.866669999999999</v>
      </c>
      <c r="L17" s="5">
        <v>1940</v>
      </c>
      <c r="M17" s="5">
        <v>1330.8999999999901</v>
      </c>
      <c r="N17" s="9" t="s">
        <v>246</v>
      </c>
      <c r="O17" s="5" t="s">
        <v>55</v>
      </c>
      <c r="P17" s="5" t="s">
        <v>250</v>
      </c>
      <c r="Q17" s="5" t="s">
        <v>217</v>
      </c>
      <c r="R17" s="5"/>
      <c r="S17" s="5"/>
      <c r="T17" s="5"/>
    </row>
    <row r="18" spans="1:20" x14ac:dyDescent="0.2">
      <c r="A18" s="5" t="s">
        <v>218</v>
      </c>
      <c r="B18" s="6">
        <v>15</v>
      </c>
      <c r="C18" s="6">
        <v>9</v>
      </c>
      <c r="D18" s="5">
        <v>2001</v>
      </c>
      <c r="E18" s="55">
        <f t="shared" si="0"/>
        <v>37149</v>
      </c>
      <c r="F18" s="7">
        <v>11</v>
      </c>
      <c r="G18" s="7">
        <v>5</v>
      </c>
      <c r="H18" s="5">
        <v>2002</v>
      </c>
      <c r="I18" s="56">
        <f t="shared" si="1"/>
        <v>37387</v>
      </c>
      <c r="J18" s="5">
        <v>65.766800000000003</v>
      </c>
      <c r="K18" s="5">
        <v>-41.866669999999999</v>
      </c>
      <c r="L18" s="5">
        <v>1940</v>
      </c>
      <c r="M18" s="5">
        <v>2034.6</v>
      </c>
      <c r="N18" s="9" t="s">
        <v>246</v>
      </c>
      <c r="O18" s="5" t="s">
        <v>55</v>
      </c>
      <c r="P18" s="5" t="s">
        <v>250</v>
      </c>
      <c r="Q18" s="5" t="s">
        <v>217</v>
      </c>
      <c r="R18" s="5"/>
      <c r="S18" s="5"/>
      <c r="T18" s="5"/>
    </row>
    <row r="19" spans="1:20" x14ac:dyDescent="0.2">
      <c r="A19" s="5" t="s">
        <v>218</v>
      </c>
      <c r="B19" s="6">
        <v>15</v>
      </c>
      <c r="C19" s="6">
        <v>9</v>
      </c>
      <c r="D19" s="5">
        <v>2002</v>
      </c>
      <c r="E19" s="55">
        <f t="shared" si="0"/>
        <v>37514</v>
      </c>
      <c r="F19" s="7">
        <v>11</v>
      </c>
      <c r="G19" s="7">
        <v>5</v>
      </c>
      <c r="H19" s="5">
        <v>2003</v>
      </c>
      <c r="I19" s="56">
        <f t="shared" si="1"/>
        <v>37752</v>
      </c>
      <c r="J19" s="5">
        <v>65.766800000000003</v>
      </c>
      <c r="K19" s="5">
        <v>-41.866669999999999</v>
      </c>
      <c r="L19" s="5">
        <v>1940</v>
      </c>
      <c r="M19" s="5">
        <v>1053.9000000000001</v>
      </c>
      <c r="N19" s="9" t="s">
        <v>246</v>
      </c>
      <c r="O19" s="5" t="s">
        <v>55</v>
      </c>
      <c r="P19" s="5" t="s">
        <v>250</v>
      </c>
      <c r="Q19" s="5" t="s">
        <v>217</v>
      </c>
      <c r="R19" s="5"/>
      <c r="S19" s="5"/>
      <c r="T19" s="5"/>
    </row>
    <row r="20" spans="1:20" x14ac:dyDescent="0.2">
      <c r="A20" s="5" t="s">
        <v>218</v>
      </c>
      <c r="B20" s="6">
        <v>15</v>
      </c>
      <c r="C20" s="6">
        <v>9</v>
      </c>
      <c r="D20" s="5">
        <v>2003</v>
      </c>
      <c r="E20" s="55">
        <f t="shared" si="0"/>
        <v>37879</v>
      </c>
      <c r="F20" s="7">
        <v>11</v>
      </c>
      <c r="G20" s="7">
        <v>5</v>
      </c>
      <c r="H20" s="5">
        <v>2004</v>
      </c>
      <c r="I20" s="56">
        <f t="shared" si="1"/>
        <v>38118</v>
      </c>
      <c r="J20" s="5">
        <v>65.766800000000003</v>
      </c>
      <c r="K20" s="5">
        <v>-41.866669999999999</v>
      </c>
      <c r="L20" s="5">
        <v>1940</v>
      </c>
      <c r="M20" s="5">
        <v>880.9</v>
      </c>
      <c r="N20" s="9" t="s">
        <v>246</v>
      </c>
      <c r="O20" s="5" t="s">
        <v>55</v>
      </c>
      <c r="P20" s="5" t="s">
        <v>250</v>
      </c>
      <c r="Q20" s="5" t="s">
        <v>217</v>
      </c>
      <c r="R20" s="5"/>
      <c r="S20" s="5"/>
      <c r="T20" s="5"/>
    </row>
    <row r="21" spans="1:20" x14ac:dyDescent="0.2">
      <c r="A21" s="5" t="s">
        <v>218</v>
      </c>
      <c r="B21" s="6">
        <v>15</v>
      </c>
      <c r="C21" s="6">
        <v>9</v>
      </c>
      <c r="D21" s="5">
        <v>2004</v>
      </c>
      <c r="E21" s="55">
        <f t="shared" si="0"/>
        <v>38245</v>
      </c>
      <c r="F21" s="7">
        <v>11</v>
      </c>
      <c r="G21" s="7">
        <v>5</v>
      </c>
      <c r="H21" s="5">
        <v>2005</v>
      </c>
      <c r="I21" s="56">
        <f t="shared" si="1"/>
        <v>38483</v>
      </c>
      <c r="J21" s="5">
        <v>65.766800000000003</v>
      </c>
      <c r="K21" s="5">
        <v>-41.866669999999999</v>
      </c>
      <c r="L21" s="5">
        <v>1940</v>
      </c>
      <c r="M21" s="5">
        <v>888.2</v>
      </c>
      <c r="N21" s="9" t="s">
        <v>246</v>
      </c>
      <c r="O21" s="5" t="s">
        <v>55</v>
      </c>
      <c r="P21" s="5" t="s">
        <v>250</v>
      </c>
      <c r="Q21" s="5" t="s">
        <v>217</v>
      </c>
      <c r="R21" s="5"/>
      <c r="S21" s="5"/>
      <c r="T21" s="5"/>
    </row>
    <row r="22" spans="1:20" x14ac:dyDescent="0.2">
      <c r="A22" s="5" t="s">
        <v>218</v>
      </c>
      <c r="B22" s="6">
        <v>15</v>
      </c>
      <c r="C22" s="6">
        <v>9</v>
      </c>
      <c r="D22" s="5">
        <v>2005</v>
      </c>
      <c r="E22" s="55">
        <f t="shared" si="0"/>
        <v>38610</v>
      </c>
      <c r="F22" s="7">
        <v>11</v>
      </c>
      <c r="G22" s="7">
        <v>5</v>
      </c>
      <c r="H22" s="5">
        <v>2006</v>
      </c>
      <c r="I22" s="56">
        <f t="shared" si="1"/>
        <v>38848</v>
      </c>
      <c r="J22" s="5">
        <v>65.766800000000003</v>
      </c>
      <c r="K22" s="5">
        <v>-41.866669999999999</v>
      </c>
      <c r="L22" s="5">
        <v>1940</v>
      </c>
      <c r="M22" s="5">
        <v>800.1</v>
      </c>
      <c r="N22" s="9" t="s">
        <v>246</v>
      </c>
      <c r="O22" s="5" t="s">
        <v>55</v>
      </c>
      <c r="P22" s="5" t="s">
        <v>250</v>
      </c>
      <c r="Q22" s="5" t="s">
        <v>217</v>
      </c>
      <c r="R22" s="5"/>
      <c r="S22" s="5"/>
      <c r="T22" s="5"/>
    </row>
    <row r="23" spans="1:20" x14ac:dyDescent="0.2">
      <c r="A23" s="5" t="s">
        <v>218</v>
      </c>
      <c r="B23" s="6">
        <v>15</v>
      </c>
      <c r="C23" s="6">
        <v>9</v>
      </c>
      <c r="D23" s="5">
        <v>2006</v>
      </c>
      <c r="E23" s="55">
        <f t="shared" si="0"/>
        <v>38975</v>
      </c>
      <c r="F23" s="7">
        <v>11</v>
      </c>
      <c r="G23" s="7">
        <v>5</v>
      </c>
      <c r="H23" s="5">
        <v>2007</v>
      </c>
      <c r="I23" s="56">
        <f t="shared" si="1"/>
        <v>39213</v>
      </c>
      <c r="J23" s="5">
        <v>65.766800000000003</v>
      </c>
      <c r="K23" s="5">
        <v>-41.866669999999999</v>
      </c>
      <c r="L23" s="5">
        <v>1940</v>
      </c>
      <c r="M23" s="5">
        <v>1207.8</v>
      </c>
      <c r="N23" s="9" t="s">
        <v>246</v>
      </c>
      <c r="O23" s="5" t="s">
        <v>55</v>
      </c>
      <c r="P23" s="5" t="s">
        <v>250</v>
      </c>
      <c r="Q23" s="5" t="s">
        <v>217</v>
      </c>
      <c r="R23" s="5"/>
      <c r="S23" s="5"/>
      <c r="T23" s="5"/>
    </row>
    <row r="24" spans="1:20" x14ac:dyDescent="0.2">
      <c r="A24" s="5" t="s">
        <v>218</v>
      </c>
      <c r="B24" s="6">
        <v>15</v>
      </c>
      <c r="C24" s="6">
        <v>9</v>
      </c>
      <c r="D24" s="5">
        <v>2007</v>
      </c>
      <c r="E24" s="55">
        <f t="shared" si="0"/>
        <v>39340</v>
      </c>
      <c r="F24" s="7">
        <v>11</v>
      </c>
      <c r="G24" s="7">
        <v>5</v>
      </c>
      <c r="H24" s="5">
        <v>2008</v>
      </c>
      <c r="I24" s="56">
        <f t="shared" si="1"/>
        <v>39579</v>
      </c>
      <c r="J24" s="5">
        <v>65.766800000000003</v>
      </c>
      <c r="K24" s="5">
        <v>-41.866669999999999</v>
      </c>
      <c r="L24" s="5">
        <v>1940</v>
      </c>
      <c r="M24" s="5">
        <v>934.69999999999902</v>
      </c>
      <c r="N24" s="9" t="s">
        <v>246</v>
      </c>
      <c r="O24" s="5" t="s">
        <v>55</v>
      </c>
      <c r="P24" s="5" t="s">
        <v>250</v>
      </c>
      <c r="Q24" s="5" t="s">
        <v>217</v>
      </c>
      <c r="R24" s="5"/>
      <c r="S24" s="5"/>
      <c r="T24" s="5"/>
    </row>
    <row r="25" spans="1:20" x14ac:dyDescent="0.2">
      <c r="A25" s="5" t="s">
        <v>218</v>
      </c>
      <c r="B25" s="6">
        <v>15</v>
      </c>
      <c r="C25" s="6">
        <v>9</v>
      </c>
      <c r="D25" s="5">
        <v>2008</v>
      </c>
      <c r="E25" s="55">
        <f t="shared" si="0"/>
        <v>39706</v>
      </c>
      <c r="F25" s="7">
        <v>11</v>
      </c>
      <c r="G25" s="7">
        <v>5</v>
      </c>
      <c r="H25" s="5">
        <v>2009</v>
      </c>
      <c r="I25" s="56">
        <f t="shared" si="1"/>
        <v>39944</v>
      </c>
      <c r="J25" s="5">
        <v>65.766800000000003</v>
      </c>
      <c r="K25" s="5">
        <v>-41.866669999999999</v>
      </c>
      <c r="L25" s="5">
        <v>1940</v>
      </c>
      <c r="M25" s="5">
        <v>990.19999999999902</v>
      </c>
      <c r="N25" s="9" t="s">
        <v>246</v>
      </c>
      <c r="O25" s="5" t="s">
        <v>55</v>
      </c>
      <c r="P25" s="5" t="s">
        <v>250</v>
      </c>
      <c r="Q25" s="5" t="s">
        <v>217</v>
      </c>
      <c r="R25" s="5"/>
      <c r="S25" s="5"/>
      <c r="T25" s="5"/>
    </row>
    <row r="26" spans="1:20" x14ac:dyDescent="0.2">
      <c r="A26" s="5" t="s">
        <v>219</v>
      </c>
      <c r="B26" s="6">
        <v>15</v>
      </c>
      <c r="C26" s="6">
        <v>9</v>
      </c>
      <c r="D26" s="5">
        <v>1997</v>
      </c>
      <c r="E26" s="55">
        <f t="shared" si="0"/>
        <v>35688</v>
      </c>
      <c r="F26" s="7">
        <v>11</v>
      </c>
      <c r="G26" s="7">
        <v>5</v>
      </c>
      <c r="H26" s="5">
        <v>1998</v>
      </c>
      <c r="I26" s="56">
        <f t="shared" si="1"/>
        <v>35926</v>
      </c>
      <c r="J26" s="5">
        <v>66</v>
      </c>
      <c r="K26" s="5">
        <v>-42.716740000000001</v>
      </c>
      <c r="L26" s="5">
        <v>2282</v>
      </c>
      <c r="M26" s="5">
        <v>803</v>
      </c>
      <c r="N26" s="9" t="s">
        <v>246</v>
      </c>
      <c r="O26" s="5" t="s">
        <v>55</v>
      </c>
      <c r="P26" s="5" t="s">
        <v>250</v>
      </c>
      <c r="Q26" s="5" t="s">
        <v>217</v>
      </c>
      <c r="R26" s="5"/>
      <c r="S26" s="5"/>
      <c r="T26" s="5"/>
    </row>
    <row r="27" spans="1:20" x14ac:dyDescent="0.2">
      <c r="A27" s="5" t="s">
        <v>219</v>
      </c>
      <c r="B27" s="6">
        <v>15</v>
      </c>
      <c r="C27" s="6">
        <v>9</v>
      </c>
      <c r="D27" s="5">
        <v>1998</v>
      </c>
      <c r="E27" s="55">
        <f t="shared" si="0"/>
        <v>36053</v>
      </c>
      <c r="F27" s="7">
        <v>11</v>
      </c>
      <c r="G27" s="7">
        <v>5</v>
      </c>
      <c r="H27" s="5">
        <v>1999</v>
      </c>
      <c r="I27" s="56">
        <f t="shared" si="1"/>
        <v>36291</v>
      </c>
      <c r="J27" s="5">
        <v>66</v>
      </c>
      <c r="K27" s="5">
        <v>-42.716740000000001</v>
      </c>
      <c r="L27" s="5">
        <v>2282</v>
      </c>
      <c r="M27" s="5">
        <v>897</v>
      </c>
      <c r="N27" s="9" t="s">
        <v>246</v>
      </c>
      <c r="O27" s="5" t="s">
        <v>55</v>
      </c>
      <c r="P27" s="5" t="s">
        <v>250</v>
      </c>
      <c r="Q27" s="5" t="s">
        <v>217</v>
      </c>
      <c r="R27" s="5"/>
      <c r="S27" s="5"/>
      <c r="T27" s="5"/>
    </row>
    <row r="28" spans="1:20" x14ac:dyDescent="0.2">
      <c r="A28" s="5" t="s">
        <v>219</v>
      </c>
      <c r="B28" s="6">
        <v>15</v>
      </c>
      <c r="C28" s="6">
        <v>9</v>
      </c>
      <c r="D28" s="5">
        <v>1999</v>
      </c>
      <c r="E28" s="55">
        <f t="shared" si="0"/>
        <v>36418</v>
      </c>
      <c r="F28" s="7">
        <v>11</v>
      </c>
      <c r="G28" s="7">
        <v>5</v>
      </c>
      <c r="H28" s="5">
        <v>2000</v>
      </c>
      <c r="I28" s="56">
        <f t="shared" si="1"/>
        <v>36657</v>
      </c>
      <c r="J28" s="5">
        <v>66</v>
      </c>
      <c r="K28" s="5">
        <v>-42.716740000000001</v>
      </c>
      <c r="L28" s="5">
        <v>2282</v>
      </c>
      <c r="M28" s="5">
        <v>738.19999999999902</v>
      </c>
      <c r="N28" s="9" t="s">
        <v>246</v>
      </c>
      <c r="O28" s="5" t="s">
        <v>55</v>
      </c>
      <c r="P28" s="5" t="s">
        <v>250</v>
      </c>
      <c r="Q28" s="5" t="s">
        <v>217</v>
      </c>
      <c r="R28" s="5"/>
      <c r="S28" s="5"/>
      <c r="T28" s="5"/>
    </row>
    <row r="29" spans="1:20" x14ac:dyDescent="0.2">
      <c r="A29" s="5" t="s">
        <v>219</v>
      </c>
      <c r="B29" s="6">
        <v>15</v>
      </c>
      <c r="C29" s="6">
        <v>9</v>
      </c>
      <c r="D29" s="5">
        <v>2000</v>
      </c>
      <c r="E29" s="55">
        <f t="shared" si="0"/>
        <v>36784</v>
      </c>
      <c r="F29" s="7">
        <v>11</v>
      </c>
      <c r="G29" s="7">
        <v>5</v>
      </c>
      <c r="H29" s="5">
        <v>2001</v>
      </c>
      <c r="I29" s="56">
        <f t="shared" si="1"/>
        <v>37022</v>
      </c>
      <c r="J29" s="5">
        <v>66</v>
      </c>
      <c r="K29" s="5">
        <v>-42.716740000000001</v>
      </c>
      <c r="L29" s="5">
        <v>2282</v>
      </c>
      <c r="M29" s="5">
        <v>931.69999999999902</v>
      </c>
      <c r="N29" s="9" t="s">
        <v>246</v>
      </c>
      <c r="O29" s="5" t="s">
        <v>55</v>
      </c>
      <c r="P29" s="5" t="s">
        <v>250</v>
      </c>
      <c r="Q29" s="5" t="s">
        <v>217</v>
      </c>
      <c r="R29" s="5"/>
      <c r="S29" s="5"/>
      <c r="T29" s="5"/>
    </row>
    <row r="30" spans="1:20" x14ac:dyDescent="0.2">
      <c r="A30" s="5" t="s">
        <v>219</v>
      </c>
      <c r="B30" s="6">
        <v>15</v>
      </c>
      <c r="C30" s="6">
        <v>9</v>
      </c>
      <c r="D30" s="5">
        <v>2001</v>
      </c>
      <c r="E30" s="55">
        <f t="shared" si="0"/>
        <v>37149</v>
      </c>
      <c r="F30" s="7">
        <v>11</v>
      </c>
      <c r="G30" s="7">
        <v>5</v>
      </c>
      <c r="H30" s="5">
        <v>2002</v>
      </c>
      <c r="I30" s="56">
        <f t="shared" si="1"/>
        <v>37387</v>
      </c>
      <c r="J30" s="5">
        <v>66</v>
      </c>
      <c r="K30" s="5">
        <v>-42.716740000000001</v>
      </c>
      <c r="L30" s="5">
        <v>2282</v>
      </c>
      <c r="M30" s="5">
        <v>1342.8</v>
      </c>
      <c r="N30" s="9" t="s">
        <v>246</v>
      </c>
      <c r="O30" s="5" t="s">
        <v>55</v>
      </c>
      <c r="P30" s="5" t="s">
        <v>250</v>
      </c>
      <c r="Q30" s="5" t="s">
        <v>217</v>
      </c>
      <c r="R30" s="5"/>
      <c r="S30" s="5"/>
      <c r="T30" s="5"/>
    </row>
    <row r="31" spans="1:20" x14ac:dyDescent="0.2">
      <c r="A31" s="5" t="s">
        <v>219</v>
      </c>
      <c r="B31" s="6">
        <v>15</v>
      </c>
      <c r="C31" s="6">
        <v>9</v>
      </c>
      <c r="D31" s="5">
        <v>2002</v>
      </c>
      <c r="E31" s="55">
        <f t="shared" si="0"/>
        <v>37514</v>
      </c>
      <c r="F31" s="7">
        <v>11</v>
      </c>
      <c r="G31" s="7">
        <v>5</v>
      </c>
      <c r="H31" s="5">
        <v>2003</v>
      </c>
      <c r="I31" s="56">
        <f t="shared" si="1"/>
        <v>37752</v>
      </c>
      <c r="J31" s="5">
        <v>66</v>
      </c>
      <c r="K31" s="5">
        <v>-42.716740000000001</v>
      </c>
      <c r="L31" s="5">
        <v>2282</v>
      </c>
      <c r="M31" s="5">
        <v>847.5</v>
      </c>
      <c r="N31" s="9" t="s">
        <v>246</v>
      </c>
      <c r="O31" s="5" t="s">
        <v>55</v>
      </c>
      <c r="P31" s="5" t="s">
        <v>250</v>
      </c>
      <c r="Q31" s="5" t="s">
        <v>217</v>
      </c>
      <c r="R31" s="5"/>
      <c r="S31" s="5"/>
      <c r="T31" s="5"/>
    </row>
    <row r="32" spans="1:20" x14ac:dyDescent="0.2">
      <c r="A32" s="5" t="s">
        <v>219</v>
      </c>
      <c r="B32" s="6">
        <v>15</v>
      </c>
      <c r="C32" s="6">
        <v>9</v>
      </c>
      <c r="D32" s="5">
        <v>2003</v>
      </c>
      <c r="E32" s="55">
        <f t="shared" si="0"/>
        <v>37879</v>
      </c>
      <c r="F32" s="7">
        <v>11</v>
      </c>
      <c r="G32" s="7">
        <v>5</v>
      </c>
      <c r="H32" s="5">
        <v>2004</v>
      </c>
      <c r="I32" s="56">
        <f t="shared" si="1"/>
        <v>38118</v>
      </c>
      <c r="J32" s="5">
        <v>66</v>
      </c>
      <c r="K32" s="5">
        <v>-42.716740000000001</v>
      </c>
      <c r="L32" s="5">
        <v>2282</v>
      </c>
      <c r="M32" s="5">
        <v>852.19999999999902</v>
      </c>
      <c r="N32" s="9" t="s">
        <v>246</v>
      </c>
      <c r="O32" s="5" t="s">
        <v>55</v>
      </c>
      <c r="P32" s="5" t="s">
        <v>250</v>
      </c>
      <c r="Q32" s="5" t="s">
        <v>217</v>
      </c>
      <c r="R32" s="5"/>
      <c r="S32" s="5"/>
      <c r="T32" s="5"/>
    </row>
    <row r="33" spans="1:20" x14ac:dyDescent="0.2">
      <c r="A33" s="5" t="s">
        <v>219</v>
      </c>
      <c r="B33" s="6">
        <v>15</v>
      </c>
      <c r="C33" s="6">
        <v>9</v>
      </c>
      <c r="D33" s="5">
        <v>2004</v>
      </c>
      <c r="E33" s="55">
        <f t="shared" si="0"/>
        <v>38245</v>
      </c>
      <c r="F33" s="7">
        <v>11</v>
      </c>
      <c r="G33" s="7">
        <v>5</v>
      </c>
      <c r="H33" s="5">
        <v>2005</v>
      </c>
      <c r="I33" s="56">
        <f t="shared" si="1"/>
        <v>38483</v>
      </c>
      <c r="J33" s="5">
        <v>66</v>
      </c>
      <c r="K33" s="5">
        <v>-42.716740000000001</v>
      </c>
      <c r="L33" s="5">
        <v>2282</v>
      </c>
      <c r="M33" s="5">
        <v>683.9</v>
      </c>
      <c r="N33" s="9" t="s">
        <v>246</v>
      </c>
      <c r="O33" s="5" t="s">
        <v>55</v>
      </c>
      <c r="P33" s="5" t="s">
        <v>250</v>
      </c>
      <c r="Q33" s="5" t="s">
        <v>217</v>
      </c>
      <c r="R33" s="5"/>
      <c r="S33" s="5"/>
      <c r="T33" s="5"/>
    </row>
    <row r="34" spans="1:20" x14ac:dyDescent="0.2">
      <c r="A34" s="5" t="s">
        <v>219</v>
      </c>
      <c r="B34" s="6">
        <v>15</v>
      </c>
      <c r="C34" s="6">
        <v>9</v>
      </c>
      <c r="D34" s="5">
        <v>2005</v>
      </c>
      <c r="E34" s="55">
        <f t="shared" si="0"/>
        <v>38610</v>
      </c>
      <c r="F34" s="7">
        <v>11</v>
      </c>
      <c r="G34" s="7">
        <v>5</v>
      </c>
      <c r="H34" s="5">
        <v>2006</v>
      </c>
      <c r="I34" s="56">
        <f t="shared" si="1"/>
        <v>38848</v>
      </c>
      <c r="J34" s="5">
        <v>66</v>
      </c>
      <c r="K34" s="5">
        <v>-42.716740000000001</v>
      </c>
      <c r="L34" s="5">
        <v>2282</v>
      </c>
      <c r="M34" s="5">
        <v>738.5</v>
      </c>
      <c r="N34" s="9" t="s">
        <v>246</v>
      </c>
      <c r="O34" s="5" t="s">
        <v>55</v>
      </c>
      <c r="P34" s="5" t="s">
        <v>250</v>
      </c>
      <c r="Q34" s="5" t="s">
        <v>217</v>
      </c>
      <c r="R34" s="5"/>
      <c r="S34" s="5"/>
      <c r="T34" s="5"/>
    </row>
    <row r="35" spans="1:20" x14ac:dyDescent="0.2">
      <c r="A35" s="5" t="s">
        <v>219</v>
      </c>
      <c r="B35" s="6">
        <v>15</v>
      </c>
      <c r="C35" s="6">
        <v>9</v>
      </c>
      <c r="D35" s="5">
        <v>2006</v>
      </c>
      <c r="E35" s="55">
        <f t="shared" si="0"/>
        <v>38975</v>
      </c>
      <c r="F35" s="7">
        <v>11</v>
      </c>
      <c r="G35" s="7">
        <v>5</v>
      </c>
      <c r="H35" s="5">
        <v>2007</v>
      </c>
      <c r="I35" s="56">
        <f t="shared" si="1"/>
        <v>39213</v>
      </c>
      <c r="J35" s="5">
        <v>66</v>
      </c>
      <c r="K35" s="5">
        <v>-42.716740000000001</v>
      </c>
      <c r="L35" s="5">
        <v>2282</v>
      </c>
      <c r="M35" s="5">
        <v>767.9</v>
      </c>
      <c r="N35" s="9" t="s">
        <v>246</v>
      </c>
      <c r="O35" s="5" t="s">
        <v>55</v>
      </c>
      <c r="P35" s="5" t="s">
        <v>250</v>
      </c>
      <c r="Q35" s="5" t="s">
        <v>217</v>
      </c>
      <c r="R35" s="5"/>
      <c r="S35" s="5"/>
      <c r="T35" s="5"/>
    </row>
    <row r="36" spans="1:20" x14ac:dyDescent="0.2">
      <c r="A36" s="5" t="s">
        <v>219</v>
      </c>
      <c r="B36" s="6">
        <v>15</v>
      </c>
      <c r="C36" s="6">
        <v>9</v>
      </c>
      <c r="D36" s="5">
        <v>2007</v>
      </c>
      <c r="E36" s="55">
        <f t="shared" si="0"/>
        <v>39340</v>
      </c>
      <c r="F36" s="7">
        <v>11</v>
      </c>
      <c r="G36" s="7">
        <v>5</v>
      </c>
      <c r="H36" s="5">
        <v>2008</v>
      </c>
      <c r="I36" s="56">
        <f t="shared" si="1"/>
        <v>39579</v>
      </c>
      <c r="J36" s="5">
        <v>66</v>
      </c>
      <c r="K36" s="5">
        <v>-42.716740000000001</v>
      </c>
      <c r="L36" s="5">
        <v>2282</v>
      </c>
      <c r="M36" s="5">
        <v>882.1</v>
      </c>
      <c r="N36" s="9" t="s">
        <v>246</v>
      </c>
      <c r="O36" s="5" t="s">
        <v>55</v>
      </c>
      <c r="P36" s="5" t="s">
        <v>250</v>
      </c>
      <c r="Q36" s="5" t="s">
        <v>217</v>
      </c>
      <c r="R36" s="5"/>
      <c r="S36" s="5"/>
      <c r="T36" s="5"/>
    </row>
    <row r="37" spans="1:20" x14ac:dyDescent="0.2">
      <c r="A37" s="5" t="s">
        <v>219</v>
      </c>
      <c r="B37" s="6">
        <v>15</v>
      </c>
      <c r="C37" s="6">
        <v>9</v>
      </c>
      <c r="D37" s="5">
        <v>2008</v>
      </c>
      <c r="E37" s="55">
        <f t="shared" si="0"/>
        <v>39706</v>
      </c>
      <c r="F37" s="7">
        <v>11</v>
      </c>
      <c r="G37" s="7">
        <v>5</v>
      </c>
      <c r="H37" s="5">
        <v>2009</v>
      </c>
      <c r="I37" s="56">
        <f t="shared" si="1"/>
        <v>39944</v>
      </c>
      <c r="J37" s="5">
        <v>66</v>
      </c>
      <c r="K37" s="5">
        <v>-42.716740000000001</v>
      </c>
      <c r="L37" s="5">
        <v>2282</v>
      </c>
      <c r="M37" s="5">
        <v>750.1</v>
      </c>
      <c r="N37" s="9" t="s">
        <v>246</v>
      </c>
      <c r="O37" s="5" t="s">
        <v>55</v>
      </c>
      <c r="P37" s="5" t="s">
        <v>250</v>
      </c>
      <c r="Q37" s="5" t="s">
        <v>217</v>
      </c>
      <c r="R37" s="5"/>
      <c r="S37" s="5"/>
      <c r="T37" s="5"/>
    </row>
    <row r="38" spans="1:20" x14ac:dyDescent="0.2">
      <c r="A38" s="5" t="s">
        <v>220</v>
      </c>
      <c r="B38" s="6">
        <v>15</v>
      </c>
      <c r="C38" s="6">
        <v>9</v>
      </c>
      <c r="D38" s="5">
        <v>1997</v>
      </c>
      <c r="E38" s="55">
        <f t="shared" si="0"/>
        <v>35688</v>
      </c>
      <c r="F38" s="7">
        <v>11</v>
      </c>
      <c r="G38" s="7">
        <v>5</v>
      </c>
      <c r="H38" s="5">
        <v>1998</v>
      </c>
      <c r="I38" s="56">
        <f t="shared" si="1"/>
        <v>35926</v>
      </c>
      <c r="J38" s="5">
        <v>66.217222000000007</v>
      </c>
      <c r="K38" s="5">
        <v>-39.565556000000001</v>
      </c>
      <c r="L38" s="5">
        <v>1750</v>
      </c>
      <c r="M38" s="5">
        <v>669.2</v>
      </c>
      <c r="N38" s="9" t="s">
        <v>246</v>
      </c>
      <c r="O38" s="5" t="s">
        <v>55</v>
      </c>
      <c r="P38" s="5" t="s">
        <v>250</v>
      </c>
      <c r="Q38" s="5" t="s">
        <v>217</v>
      </c>
      <c r="R38" s="5"/>
      <c r="S38" s="5"/>
      <c r="T38" s="5"/>
    </row>
    <row r="39" spans="1:20" x14ac:dyDescent="0.2">
      <c r="A39" s="5" t="s">
        <v>220</v>
      </c>
      <c r="B39" s="6">
        <v>15</v>
      </c>
      <c r="C39" s="6">
        <v>9</v>
      </c>
      <c r="D39" s="5">
        <v>1998</v>
      </c>
      <c r="E39" s="55">
        <f t="shared" si="0"/>
        <v>36053</v>
      </c>
      <c r="F39" s="7">
        <v>11</v>
      </c>
      <c r="G39" s="7">
        <v>5</v>
      </c>
      <c r="H39" s="5">
        <v>1999</v>
      </c>
      <c r="I39" s="56">
        <f t="shared" si="1"/>
        <v>36291</v>
      </c>
      <c r="J39" s="5">
        <v>66.217222000000007</v>
      </c>
      <c r="K39" s="5">
        <v>-39.565556000000001</v>
      </c>
      <c r="L39" s="5">
        <v>1750</v>
      </c>
      <c r="M39" s="5">
        <v>1145.0999999999999</v>
      </c>
      <c r="N39" s="9" t="s">
        <v>246</v>
      </c>
      <c r="O39" s="5" t="s">
        <v>55</v>
      </c>
      <c r="P39" s="5" t="s">
        <v>250</v>
      </c>
      <c r="Q39" s="5" t="s">
        <v>217</v>
      </c>
      <c r="R39" s="5"/>
      <c r="S39" s="5"/>
      <c r="T39" s="5"/>
    </row>
    <row r="40" spans="1:20" x14ac:dyDescent="0.2">
      <c r="A40" s="5" t="s">
        <v>220</v>
      </c>
      <c r="B40" s="6">
        <v>15</v>
      </c>
      <c r="C40" s="6">
        <v>9</v>
      </c>
      <c r="D40" s="5">
        <v>1999</v>
      </c>
      <c r="E40" s="55">
        <f t="shared" si="0"/>
        <v>36418</v>
      </c>
      <c r="F40" s="7">
        <v>11</v>
      </c>
      <c r="G40" s="7">
        <v>5</v>
      </c>
      <c r="H40" s="5">
        <v>2000</v>
      </c>
      <c r="I40" s="56">
        <f t="shared" si="1"/>
        <v>36657</v>
      </c>
      <c r="J40" s="5">
        <v>66.217222000000007</v>
      </c>
      <c r="K40" s="5">
        <v>-39.565556000000001</v>
      </c>
      <c r="L40" s="5">
        <v>1750</v>
      </c>
      <c r="M40" s="5">
        <v>1098.5999999999999</v>
      </c>
      <c r="N40" s="9" t="s">
        <v>246</v>
      </c>
      <c r="O40" s="5" t="s">
        <v>55</v>
      </c>
      <c r="P40" s="5" t="s">
        <v>250</v>
      </c>
      <c r="Q40" s="5" t="s">
        <v>217</v>
      </c>
      <c r="R40" s="5"/>
      <c r="S40" s="5"/>
      <c r="T40" s="5"/>
    </row>
    <row r="41" spans="1:20" x14ac:dyDescent="0.2">
      <c r="A41" s="5" t="s">
        <v>220</v>
      </c>
      <c r="B41" s="6">
        <v>15</v>
      </c>
      <c r="C41" s="6">
        <v>9</v>
      </c>
      <c r="D41" s="5">
        <v>2000</v>
      </c>
      <c r="E41" s="55">
        <f t="shared" si="0"/>
        <v>36784</v>
      </c>
      <c r="F41" s="7">
        <v>11</v>
      </c>
      <c r="G41" s="7">
        <v>5</v>
      </c>
      <c r="H41" s="5">
        <v>2001</v>
      </c>
      <c r="I41" s="56">
        <f t="shared" si="1"/>
        <v>37022</v>
      </c>
      <c r="J41" s="5">
        <v>66.217222000000007</v>
      </c>
      <c r="K41" s="5">
        <v>-39.565556000000001</v>
      </c>
      <c r="L41" s="5">
        <v>1750</v>
      </c>
      <c r="M41" s="5">
        <v>1561.3999999999901</v>
      </c>
      <c r="N41" s="9" t="s">
        <v>246</v>
      </c>
      <c r="O41" s="5" t="s">
        <v>55</v>
      </c>
      <c r="P41" s="5" t="s">
        <v>250</v>
      </c>
      <c r="Q41" s="5" t="s">
        <v>217</v>
      </c>
      <c r="R41" s="5"/>
      <c r="S41" s="5"/>
      <c r="T41" s="5"/>
    </row>
    <row r="42" spans="1:20" x14ac:dyDescent="0.2">
      <c r="A42" s="5" t="s">
        <v>220</v>
      </c>
      <c r="B42" s="6">
        <v>15</v>
      </c>
      <c r="C42" s="6">
        <v>9</v>
      </c>
      <c r="D42" s="5">
        <v>2001</v>
      </c>
      <c r="E42" s="55">
        <f t="shared" si="0"/>
        <v>37149</v>
      </c>
      <c r="F42" s="7">
        <v>11</v>
      </c>
      <c r="G42" s="7">
        <v>5</v>
      </c>
      <c r="H42" s="5">
        <v>2002</v>
      </c>
      <c r="I42" s="56">
        <f t="shared" si="1"/>
        <v>37387</v>
      </c>
      <c r="J42" s="5">
        <v>66.217222000000007</v>
      </c>
      <c r="K42" s="5">
        <v>-39.565556000000001</v>
      </c>
      <c r="L42" s="5">
        <v>1750</v>
      </c>
      <c r="M42" s="5">
        <v>1323.6</v>
      </c>
      <c r="N42" s="9" t="s">
        <v>246</v>
      </c>
      <c r="O42" s="5" t="s">
        <v>55</v>
      </c>
      <c r="P42" s="5" t="s">
        <v>250</v>
      </c>
      <c r="Q42" s="5" t="s">
        <v>217</v>
      </c>
      <c r="R42" s="5"/>
      <c r="S42" s="5"/>
      <c r="T42" s="5"/>
    </row>
    <row r="43" spans="1:20" x14ac:dyDescent="0.2">
      <c r="A43" s="5" t="s">
        <v>220</v>
      </c>
      <c r="B43" s="6">
        <v>15</v>
      </c>
      <c r="C43" s="6">
        <v>9</v>
      </c>
      <c r="D43" s="5">
        <v>2002</v>
      </c>
      <c r="E43" s="55">
        <f t="shared" si="0"/>
        <v>37514</v>
      </c>
      <c r="F43" s="7">
        <v>11</v>
      </c>
      <c r="G43" s="7">
        <v>5</v>
      </c>
      <c r="H43" s="5">
        <v>2003</v>
      </c>
      <c r="I43" s="56">
        <f t="shared" si="1"/>
        <v>37752</v>
      </c>
      <c r="J43" s="5">
        <v>66.217222000000007</v>
      </c>
      <c r="K43" s="5">
        <v>-39.565556000000001</v>
      </c>
      <c r="L43" s="5">
        <v>1750</v>
      </c>
      <c r="M43" s="95" t="s">
        <v>186</v>
      </c>
      <c r="N43" s="9" t="s">
        <v>246</v>
      </c>
      <c r="O43" s="5" t="s">
        <v>55</v>
      </c>
      <c r="P43" s="5" t="s">
        <v>250</v>
      </c>
      <c r="Q43" s="5" t="s">
        <v>217</v>
      </c>
      <c r="R43" s="5"/>
      <c r="S43" s="5">
        <v>1162.5999999999999</v>
      </c>
      <c r="T43" s="5"/>
    </row>
    <row r="44" spans="1:20" x14ac:dyDescent="0.2">
      <c r="A44" s="5" t="s">
        <v>220</v>
      </c>
      <c r="B44" s="6">
        <v>15</v>
      </c>
      <c r="C44" s="6">
        <v>9</v>
      </c>
      <c r="D44" s="5">
        <v>2003</v>
      </c>
      <c r="E44" s="55">
        <f t="shared" si="0"/>
        <v>37879</v>
      </c>
      <c r="F44" s="7">
        <v>11</v>
      </c>
      <c r="G44" s="7">
        <v>5</v>
      </c>
      <c r="H44" s="5">
        <v>2004</v>
      </c>
      <c r="I44" s="56">
        <f t="shared" si="1"/>
        <v>38118</v>
      </c>
      <c r="J44" s="5">
        <v>66.217222000000007</v>
      </c>
      <c r="K44" s="5">
        <v>-39.565556000000001</v>
      </c>
      <c r="L44" s="5">
        <v>1750</v>
      </c>
      <c r="M44" s="5">
        <v>609.70000000000005</v>
      </c>
      <c r="N44" s="9" t="s">
        <v>246</v>
      </c>
      <c r="O44" s="5" t="s">
        <v>55</v>
      </c>
      <c r="P44" s="5" t="s">
        <v>250</v>
      </c>
      <c r="Q44" s="5" t="s">
        <v>217</v>
      </c>
      <c r="R44" s="5"/>
      <c r="S44" s="5"/>
      <c r="T44" s="5"/>
    </row>
    <row r="45" spans="1:20" x14ac:dyDescent="0.2">
      <c r="A45" s="5" t="s">
        <v>220</v>
      </c>
      <c r="B45" s="6">
        <v>15</v>
      </c>
      <c r="C45" s="6">
        <v>9</v>
      </c>
      <c r="D45" s="5">
        <v>2004</v>
      </c>
      <c r="E45" s="55">
        <f t="shared" si="0"/>
        <v>38245</v>
      </c>
      <c r="F45" s="7">
        <v>11</v>
      </c>
      <c r="G45" s="7">
        <v>5</v>
      </c>
      <c r="H45" s="5">
        <v>2005</v>
      </c>
      <c r="I45" s="56">
        <f t="shared" si="1"/>
        <v>38483</v>
      </c>
      <c r="J45" s="5">
        <v>66.217222000000007</v>
      </c>
      <c r="K45" s="5">
        <v>-39.565556000000001</v>
      </c>
      <c r="L45" s="5">
        <v>1750</v>
      </c>
      <c r="M45" s="5">
        <v>587.5</v>
      </c>
      <c r="N45" s="9" t="s">
        <v>246</v>
      </c>
      <c r="O45" s="5" t="s">
        <v>55</v>
      </c>
      <c r="P45" s="5" t="s">
        <v>250</v>
      </c>
      <c r="Q45" s="5" t="s">
        <v>217</v>
      </c>
      <c r="R45" s="5"/>
      <c r="S45" s="5"/>
      <c r="T45" s="5"/>
    </row>
    <row r="46" spans="1:20" x14ac:dyDescent="0.2">
      <c r="A46" s="5" t="s">
        <v>220</v>
      </c>
      <c r="B46" s="6">
        <v>15</v>
      </c>
      <c r="C46" s="6">
        <v>9</v>
      </c>
      <c r="D46" s="5">
        <v>2005</v>
      </c>
      <c r="E46" s="55">
        <f t="shared" si="0"/>
        <v>38610</v>
      </c>
      <c r="F46" s="7">
        <v>11</v>
      </c>
      <c r="G46" s="7">
        <v>5</v>
      </c>
      <c r="H46" s="5">
        <v>2006</v>
      </c>
      <c r="I46" s="56">
        <f t="shared" si="1"/>
        <v>38848</v>
      </c>
      <c r="J46" s="5">
        <v>66.217222000000007</v>
      </c>
      <c r="K46" s="5">
        <v>-39.565556000000001</v>
      </c>
      <c r="L46" s="5">
        <v>1750</v>
      </c>
      <c r="M46" s="5">
        <v>342</v>
      </c>
      <c r="N46" s="9" t="s">
        <v>246</v>
      </c>
      <c r="O46" s="5" t="s">
        <v>55</v>
      </c>
      <c r="P46" s="5" t="s">
        <v>250</v>
      </c>
      <c r="Q46" s="5" t="s">
        <v>217</v>
      </c>
      <c r="R46" s="5"/>
      <c r="S46" s="5"/>
      <c r="T46" s="5"/>
    </row>
    <row r="47" spans="1:20" x14ac:dyDescent="0.2">
      <c r="A47" s="5" t="s">
        <v>220</v>
      </c>
      <c r="B47" s="6">
        <v>15</v>
      </c>
      <c r="C47" s="6">
        <v>9</v>
      </c>
      <c r="D47" s="5">
        <v>2006</v>
      </c>
      <c r="E47" s="55">
        <f t="shared" si="0"/>
        <v>38975</v>
      </c>
      <c r="F47" s="7">
        <v>11</v>
      </c>
      <c r="G47" s="7">
        <v>5</v>
      </c>
      <c r="H47" s="5">
        <v>2007</v>
      </c>
      <c r="I47" s="56">
        <f t="shared" si="1"/>
        <v>39213</v>
      </c>
      <c r="J47" s="5">
        <v>66.217222000000007</v>
      </c>
      <c r="K47" s="5">
        <v>-39.565556000000001</v>
      </c>
      <c r="L47" s="5">
        <v>1750</v>
      </c>
      <c r="M47" s="5">
        <v>957.7</v>
      </c>
      <c r="N47" s="9" t="s">
        <v>246</v>
      </c>
      <c r="O47" s="5" t="s">
        <v>55</v>
      </c>
      <c r="P47" s="5" t="s">
        <v>250</v>
      </c>
      <c r="Q47" s="5" t="s">
        <v>217</v>
      </c>
      <c r="R47" s="5"/>
      <c r="S47" s="5"/>
      <c r="T47" s="5"/>
    </row>
    <row r="48" spans="1:20" x14ac:dyDescent="0.2">
      <c r="A48" s="5" t="s">
        <v>220</v>
      </c>
      <c r="B48" s="6">
        <v>15</v>
      </c>
      <c r="C48" s="6">
        <v>9</v>
      </c>
      <c r="D48" s="5">
        <v>2007</v>
      </c>
      <c r="E48" s="55">
        <f t="shared" si="0"/>
        <v>39340</v>
      </c>
      <c r="F48" s="7">
        <v>11</v>
      </c>
      <c r="G48" s="7">
        <v>5</v>
      </c>
      <c r="H48" s="5">
        <v>2008</v>
      </c>
      <c r="I48" s="56">
        <f t="shared" si="1"/>
        <v>39579</v>
      </c>
      <c r="J48" s="5">
        <v>66.217222000000007</v>
      </c>
      <c r="K48" s="5">
        <v>-39.565556000000001</v>
      </c>
      <c r="L48" s="5">
        <v>1750</v>
      </c>
      <c r="M48" s="5">
        <v>691.3</v>
      </c>
      <c r="N48" s="9" t="s">
        <v>246</v>
      </c>
      <c r="O48" s="5" t="s">
        <v>55</v>
      </c>
      <c r="P48" s="5" t="s">
        <v>250</v>
      </c>
      <c r="Q48" s="5" t="s">
        <v>217</v>
      </c>
      <c r="R48" s="5"/>
      <c r="S48" s="5"/>
      <c r="T48" s="5"/>
    </row>
    <row r="49" spans="1:20" x14ac:dyDescent="0.2">
      <c r="A49" s="5" t="s">
        <v>220</v>
      </c>
      <c r="B49" s="6">
        <v>15</v>
      </c>
      <c r="C49" s="6">
        <v>9</v>
      </c>
      <c r="D49" s="5">
        <v>2008</v>
      </c>
      <c r="E49" s="55">
        <f t="shared" si="0"/>
        <v>39706</v>
      </c>
      <c r="F49" s="7">
        <v>11</v>
      </c>
      <c r="G49" s="7">
        <v>5</v>
      </c>
      <c r="H49" s="5">
        <v>2009</v>
      </c>
      <c r="I49" s="56">
        <f t="shared" si="1"/>
        <v>39944</v>
      </c>
      <c r="J49" s="5">
        <v>66.217222000000007</v>
      </c>
      <c r="K49" s="5">
        <v>-39.565556000000001</v>
      </c>
      <c r="L49" s="5">
        <v>1750</v>
      </c>
      <c r="M49" s="5">
        <v>1174.9000000000001</v>
      </c>
      <c r="N49" s="9" t="s">
        <v>246</v>
      </c>
      <c r="O49" s="5" t="s">
        <v>55</v>
      </c>
      <c r="P49" s="5" t="s">
        <v>250</v>
      </c>
      <c r="Q49" s="5" t="s">
        <v>217</v>
      </c>
      <c r="R49" s="5"/>
      <c r="S49" s="5"/>
      <c r="T49" s="5"/>
    </row>
    <row r="50" spans="1:20" x14ac:dyDescent="0.2">
      <c r="A50" s="5" t="s">
        <v>220</v>
      </c>
      <c r="B50" s="6">
        <v>15</v>
      </c>
      <c r="C50" s="6">
        <v>9</v>
      </c>
      <c r="D50" s="5">
        <v>2009</v>
      </c>
      <c r="E50" s="55">
        <f t="shared" si="0"/>
        <v>40071</v>
      </c>
      <c r="F50" s="7">
        <v>11</v>
      </c>
      <c r="G50" s="7">
        <v>5</v>
      </c>
      <c r="H50" s="5">
        <v>2010</v>
      </c>
      <c r="I50" s="56">
        <f t="shared" si="1"/>
        <v>40309</v>
      </c>
      <c r="J50" s="5">
        <v>66.217222000000007</v>
      </c>
      <c r="K50" s="5">
        <v>-39.565556000000001</v>
      </c>
      <c r="L50" s="5">
        <v>1750</v>
      </c>
      <c r="M50" s="5">
        <v>1026.0999999999999</v>
      </c>
      <c r="N50" s="9" t="s">
        <v>246</v>
      </c>
      <c r="O50" s="5" t="s">
        <v>55</v>
      </c>
      <c r="P50" s="5" t="s">
        <v>250</v>
      </c>
      <c r="Q50" s="5" t="s">
        <v>217</v>
      </c>
      <c r="R50" s="5"/>
      <c r="S50" s="5"/>
      <c r="T50" s="5"/>
    </row>
    <row r="51" spans="1:20" x14ac:dyDescent="0.2">
      <c r="A51" s="5" t="s">
        <v>221</v>
      </c>
      <c r="B51" s="6">
        <v>15</v>
      </c>
      <c r="C51" s="6">
        <v>9</v>
      </c>
      <c r="D51" s="5">
        <v>1997</v>
      </c>
      <c r="E51" s="55">
        <f t="shared" si="0"/>
        <v>35688</v>
      </c>
      <c r="F51" s="7">
        <v>11</v>
      </c>
      <c r="G51" s="7">
        <v>5</v>
      </c>
      <c r="H51" s="5">
        <v>1998</v>
      </c>
      <c r="I51" s="56">
        <f t="shared" si="1"/>
        <v>35926</v>
      </c>
      <c r="J51" s="5">
        <v>66.343333000000001</v>
      </c>
      <c r="K51" s="5">
        <v>-41.765278000000002</v>
      </c>
      <c r="L51" s="5">
        <v>2207</v>
      </c>
      <c r="M51" s="5">
        <v>1136.8</v>
      </c>
      <c r="N51" s="9" t="s">
        <v>246</v>
      </c>
      <c r="O51" s="5" t="s">
        <v>55</v>
      </c>
      <c r="P51" s="5" t="s">
        <v>250</v>
      </c>
      <c r="Q51" s="5" t="s">
        <v>217</v>
      </c>
      <c r="R51" s="5"/>
      <c r="S51" s="5"/>
      <c r="T51" s="5"/>
    </row>
    <row r="52" spans="1:20" x14ac:dyDescent="0.2">
      <c r="A52" s="5" t="s">
        <v>221</v>
      </c>
      <c r="B52" s="6">
        <v>15</v>
      </c>
      <c r="C52" s="6">
        <v>9</v>
      </c>
      <c r="D52" s="5">
        <v>1998</v>
      </c>
      <c r="E52" s="55">
        <f t="shared" si="0"/>
        <v>36053</v>
      </c>
      <c r="F52" s="7">
        <v>11</v>
      </c>
      <c r="G52" s="7">
        <v>5</v>
      </c>
      <c r="H52" s="5">
        <v>1999</v>
      </c>
      <c r="I52" s="56">
        <f t="shared" si="1"/>
        <v>36291</v>
      </c>
      <c r="J52" s="5">
        <v>66.343333000000001</v>
      </c>
      <c r="K52" s="5">
        <v>-41.765278000000002</v>
      </c>
      <c r="L52" s="5">
        <v>2207</v>
      </c>
      <c r="M52" s="5">
        <v>677.69999999999902</v>
      </c>
      <c r="N52" s="9" t="s">
        <v>246</v>
      </c>
      <c r="O52" s="5" t="s">
        <v>55</v>
      </c>
      <c r="P52" s="5" t="s">
        <v>250</v>
      </c>
      <c r="Q52" s="5" t="s">
        <v>217</v>
      </c>
      <c r="R52" s="5"/>
      <c r="S52" s="5"/>
      <c r="T52" s="5"/>
    </row>
    <row r="53" spans="1:20" x14ac:dyDescent="0.2">
      <c r="A53" s="5" t="s">
        <v>221</v>
      </c>
      <c r="B53" s="6">
        <v>15</v>
      </c>
      <c r="C53" s="6">
        <v>9</v>
      </c>
      <c r="D53" s="5">
        <v>1999</v>
      </c>
      <c r="E53" s="55">
        <f t="shared" si="0"/>
        <v>36418</v>
      </c>
      <c r="F53" s="7">
        <v>11</v>
      </c>
      <c r="G53" s="7">
        <v>5</v>
      </c>
      <c r="H53" s="5">
        <v>2000</v>
      </c>
      <c r="I53" s="56">
        <f t="shared" si="1"/>
        <v>36657</v>
      </c>
      <c r="J53" s="5">
        <v>66.343333000000001</v>
      </c>
      <c r="K53" s="5">
        <v>-41.765278000000002</v>
      </c>
      <c r="L53" s="5">
        <v>2207</v>
      </c>
      <c r="M53" s="5">
        <v>1129.69999999999</v>
      </c>
      <c r="N53" s="9" t="s">
        <v>246</v>
      </c>
      <c r="O53" s="5" t="s">
        <v>55</v>
      </c>
      <c r="P53" s="5" t="s">
        <v>250</v>
      </c>
      <c r="Q53" s="5" t="s">
        <v>217</v>
      </c>
      <c r="R53" s="5"/>
      <c r="S53" s="5"/>
      <c r="T53" s="5"/>
    </row>
    <row r="54" spans="1:20" x14ac:dyDescent="0.2">
      <c r="A54" s="5" t="s">
        <v>221</v>
      </c>
      <c r="B54" s="6">
        <v>15</v>
      </c>
      <c r="C54" s="6">
        <v>9</v>
      </c>
      <c r="D54" s="5">
        <v>2000</v>
      </c>
      <c r="E54" s="55">
        <f t="shared" si="0"/>
        <v>36784</v>
      </c>
      <c r="F54" s="7">
        <v>11</v>
      </c>
      <c r="G54" s="7">
        <v>5</v>
      </c>
      <c r="H54" s="5">
        <v>2001</v>
      </c>
      <c r="I54" s="56">
        <f t="shared" si="1"/>
        <v>37022</v>
      </c>
      <c r="J54" s="5">
        <v>66.343333000000001</v>
      </c>
      <c r="K54" s="5">
        <v>-41.765278000000002</v>
      </c>
      <c r="L54" s="5">
        <v>2207</v>
      </c>
      <c r="M54" s="5">
        <v>933.5</v>
      </c>
      <c r="N54" s="9" t="s">
        <v>246</v>
      </c>
      <c r="O54" s="5" t="s">
        <v>55</v>
      </c>
      <c r="P54" s="5" t="s">
        <v>250</v>
      </c>
      <c r="Q54" s="5" t="s">
        <v>217</v>
      </c>
      <c r="R54" s="5"/>
      <c r="S54" s="5"/>
      <c r="T54" s="5"/>
    </row>
    <row r="55" spans="1:20" x14ac:dyDescent="0.2">
      <c r="A55" s="5" t="s">
        <v>221</v>
      </c>
      <c r="B55" s="6">
        <v>15</v>
      </c>
      <c r="C55" s="6">
        <v>9</v>
      </c>
      <c r="D55" s="5">
        <v>2001</v>
      </c>
      <c r="E55" s="55">
        <f t="shared" si="0"/>
        <v>37149</v>
      </c>
      <c r="F55" s="7">
        <v>11</v>
      </c>
      <c r="G55" s="7">
        <v>5</v>
      </c>
      <c r="H55" s="5">
        <v>2002</v>
      </c>
      <c r="I55" s="56">
        <f t="shared" si="1"/>
        <v>37387</v>
      </c>
      <c r="J55" s="5">
        <v>66.343333000000001</v>
      </c>
      <c r="K55" s="5">
        <v>-41.765278000000002</v>
      </c>
      <c r="L55" s="5">
        <v>2207</v>
      </c>
      <c r="M55" s="5">
        <v>1580.1</v>
      </c>
      <c r="N55" s="9" t="s">
        <v>246</v>
      </c>
      <c r="O55" s="5" t="s">
        <v>55</v>
      </c>
      <c r="P55" s="5" t="s">
        <v>250</v>
      </c>
      <c r="Q55" s="5" t="s">
        <v>217</v>
      </c>
      <c r="R55" s="5"/>
      <c r="S55" s="5"/>
      <c r="T55" s="5"/>
    </row>
    <row r="56" spans="1:20" x14ac:dyDescent="0.2">
      <c r="A56" s="5" t="s">
        <v>221</v>
      </c>
      <c r="B56" s="6">
        <v>15</v>
      </c>
      <c r="C56" s="6">
        <v>9</v>
      </c>
      <c r="D56" s="5">
        <v>2002</v>
      </c>
      <c r="E56" s="55">
        <f t="shared" si="0"/>
        <v>37514</v>
      </c>
      <c r="F56" s="7">
        <v>11</v>
      </c>
      <c r="G56" s="7">
        <v>5</v>
      </c>
      <c r="H56" s="5">
        <v>2003</v>
      </c>
      <c r="I56" s="56">
        <f t="shared" si="1"/>
        <v>37752</v>
      </c>
      <c r="J56" s="5">
        <v>66.343333000000001</v>
      </c>
      <c r="K56" s="5">
        <v>-41.765278000000002</v>
      </c>
      <c r="L56" s="5">
        <v>2207</v>
      </c>
      <c r="M56" s="5">
        <v>1595</v>
      </c>
      <c r="N56" s="9" t="s">
        <v>246</v>
      </c>
      <c r="O56" s="5" t="s">
        <v>55</v>
      </c>
      <c r="P56" s="5" t="s">
        <v>250</v>
      </c>
      <c r="Q56" s="5" t="s">
        <v>217</v>
      </c>
      <c r="R56" s="5"/>
      <c r="S56" s="5"/>
      <c r="T56" s="5"/>
    </row>
    <row r="57" spans="1:20" x14ac:dyDescent="0.2">
      <c r="A57" s="5" t="s">
        <v>221</v>
      </c>
      <c r="B57" s="6">
        <v>15</v>
      </c>
      <c r="C57" s="6">
        <v>9</v>
      </c>
      <c r="D57" s="5">
        <v>2003</v>
      </c>
      <c r="E57" s="55">
        <f t="shared" si="0"/>
        <v>37879</v>
      </c>
      <c r="F57" s="7">
        <v>11</v>
      </c>
      <c r="G57" s="7">
        <v>5</v>
      </c>
      <c r="H57" s="5">
        <v>2004</v>
      </c>
      <c r="I57" s="56">
        <f t="shared" si="1"/>
        <v>38118</v>
      </c>
      <c r="J57" s="5">
        <v>66.343333000000001</v>
      </c>
      <c r="K57" s="5">
        <v>-41.765278000000002</v>
      </c>
      <c r="L57" s="5">
        <v>2207</v>
      </c>
      <c r="M57" s="5">
        <v>1010.3</v>
      </c>
      <c r="N57" s="9" t="s">
        <v>246</v>
      </c>
      <c r="O57" s="5" t="s">
        <v>55</v>
      </c>
      <c r="P57" s="5" t="s">
        <v>250</v>
      </c>
      <c r="Q57" s="5" t="s">
        <v>217</v>
      </c>
      <c r="R57" s="5"/>
      <c r="S57" s="5"/>
      <c r="T57" s="5"/>
    </row>
    <row r="58" spans="1:20" x14ac:dyDescent="0.2">
      <c r="A58" s="5" t="s">
        <v>221</v>
      </c>
      <c r="B58" s="6">
        <v>15</v>
      </c>
      <c r="C58" s="6">
        <v>9</v>
      </c>
      <c r="D58" s="5">
        <v>2004</v>
      </c>
      <c r="E58" s="55">
        <f t="shared" si="0"/>
        <v>38245</v>
      </c>
      <c r="F58" s="7">
        <v>11</v>
      </c>
      <c r="G58" s="7">
        <v>5</v>
      </c>
      <c r="H58" s="5">
        <v>2005</v>
      </c>
      <c r="I58" s="56">
        <f t="shared" si="1"/>
        <v>38483</v>
      </c>
      <c r="J58" s="5">
        <v>66.343333000000001</v>
      </c>
      <c r="K58" s="5">
        <v>-41.765278000000002</v>
      </c>
      <c r="L58" s="5">
        <v>2207</v>
      </c>
      <c r="M58" s="5">
        <v>822.2</v>
      </c>
      <c r="N58" s="9" t="s">
        <v>246</v>
      </c>
      <c r="O58" s="5" t="s">
        <v>55</v>
      </c>
      <c r="P58" s="5" t="s">
        <v>250</v>
      </c>
      <c r="Q58" s="5" t="s">
        <v>217</v>
      </c>
      <c r="R58" s="5"/>
      <c r="S58" s="5"/>
      <c r="T58" s="5"/>
    </row>
    <row r="59" spans="1:20" x14ac:dyDescent="0.2">
      <c r="A59" s="5" t="s">
        <v>221</v>
      </c>
      <c r="B59" s="6">
        <v>15</v>
      </c>
      <c r="C59" s="6">
        <v>9</v>
      </c>
      <c r="D59" s="5">
        <v>2005</v>
      </c>
      <c r="E59" s="55">
        <f t="shared" si="0"/>
        <v>38610</v>
      </c>
      <c r="F59" s="7">
        <v>11</v>
      </c>
      <c r="G59" s="7">
        <v>5</v>
      </c>
      <c r="H59" s="5">
        <v>2006</v>
      </c>
      <c r="I59" s="56">
        <f t="shared" si="1"/>
        <v>38848</v>
      </c>
      <c r="J59" s="5">
        <v>66.343333000000001</v>
      </c>
      <c r="K59" s="5">
        <v>-41.765278000000002</v>
      </c>
      <c r="L59" s="5">
        <v>2207</v>
      </c>
      <c r="M59" s="5">
        <v>445.2</v>
      </c>
      <c r="N59" s="9" t="s">
        <v>246</v>
      </c>
      <c r="O59" s="5" t="s">
        <v>55</v>
      </c>
      <c r="P59" s="5" t="s">
        <v>250</v>
      </c>
      <c r="Q59" s="5" t="s">
        <v>217</v>
      </c>
      <c r="R59" s="5"/>
      <c r="S59" s="5"/>
      <c r="T59" s="5"/>
    </row>
    <row r="60" spans="1:20" x14ac:dyDescent="0.2">
      <c r="A60" s="5" t="s">
        <v>221</v>
      </c>
      <c r="B60" s="6">
        <v>15</v>
      </c>
      <c r="C60" s="6">
        <v>9</v>
      </c>
      <c r="D60" s="5">
        <v>2006</v>
      </c>
      <c r="E60" s="55">
        <f t="shared" si="0"/>
        <v>38975</v>
      </c>
      <c r="F60" s="7">
        <v>11</v>
      </c>
      <c r="G60" s="7">
        <v>5</v>
      </c>
      <c r="H60" s="5">
        <v>2007</v>
      </c>
      <c r="I60" s="56">
        <f t="shared" si="1"/>
        <v>39213</v>
      </c>
      <c r="J60" s="5">
        <v>66.343333000000001</v>
      </c>
      <c r="K60" s="5">
        <v>-41.765278000000002</v>
      </c>
      <c r="L60" s="5">
        <v>2207</v>
      </c>
      <c r="M60" s="5">
        <v>584.099999999999</v>
      </c>
      <c r="N60" s="9" t="s">
        <v>246</v>
      </c>
      <c r="O60" s="5" t="s">
        <v>55</v>
      </c>
      <c r="P60" s="5" t="s">
        <v>250</v>
      </c>
      <c r="Q60" s="5" t="s">
        <v>217</v>
      </c>
      <c r="R60" s="5"/>
      <c r="S60" s="5"/>
      <c r="T60" s="5"/>
    </row>
    <row r="61" spans="1:20" x14ac:dyDescent="0.2">
      <c r="A61" s="5" t="s">
        <v>221</v>
      </c>
      <c r="B61" s="6">
        <v>15</v>
      </c>
      <c r="C61" s="6">
        <v>9</v>
      </c>
      <c r="D61" s="5">
        <v>2007</v>
      </c>
      <c r="E61" s="55">
        <f t="shared" si="0"/>
        <v>39340</v>
      </c>
      <c r="F61" s="7">
        <v>11</v>
      </c>
      <c r="G61" s="7">
        <v>5</v>
      </c>
      <c r="H61" s="5">
        <v>2008</v>
      </c>
      <c r="I61" s="56">
        <f t="shared" si="1"/>
        <v>39579</v>
      </c>
      <c r="J61" s="5">
        <v>66.343333000000001</v>
      </c>
      <c r="K61" s="5">
        <v>-41.765278000000002</v>
      </c>
      <c r="L61" s="5">
        <v>2207</v>
      </c>
      <c r="M61" s="5">
        <v>766.9</v>
      </c>
      <c r="N61" s="9" t="s">
        <v>246</v>
      </c>
      <c r="O61" s="5" t="s">
        <v>55</v>
      </c>
      <c r="P61" s="5" t="s">
        <v>250</v>
      </c>
      <c r="Q61" s="5" t="s">
        <v>217</v>
      </c>
      <c r="R61" s="5"/>
      <c r="S61" s="5"/>
      <c r="T61" s="5"/>
    </row>
    <row r="62" spans="1:20" x14ac:dyDescent="0.2">
      <c r="A62" s="5" t="s">
        <v>221</v>
      </c>
      <c r="B62" s="6">
        <v>15</v>
      </c>
      <c r="C62" s="6">
        <v>9</v>
      </c>
      <c r="D62" s="5">
        <v>2008</v>
      </c>
      <c r="E62" s="55">
        <f t="shared" si="0"/>
        <v>39706</v>
      </c>
      <c r="F62" s="7">
        <v>11</v>
      </c>
      <c r="G62" s="7">
        <v>5</v>
      </c>
      <c r="H62" s="5">
        <v>2009</v>
      </c>
      <c r="I62" s="56">
        <f t="shared" si="1"/>
        <v>39944</v>
      </c>
      <c r="J62" s="5">
        <v>66.343333000000001</v>
      </c>
      <c r="K62" s="5">
        <v>-41.765278000000002</v>
      </c>
      <c r="L62" s="5">
        <v>2207</v>
      </c>
      <c r="M62" s="5">
        <v>1011.2</v>
      </c>
      <c r="N62" s="9" t="s">
        <v>246</v>
      </c>
      <c r="O62" s="5" t="s">
        <v>55</v>
      </c>
      <c r="P62" s="5" t="s">
        <v>250</v>
      </c>
      <c r="Q62" s="5" t="s">
        <v>217</v>
      </c>
      <c r="R62" s="5"/>
      <c r="S62" s="5"/>
      <c r="T62" s="5"/>
    </row>
    <row r="63" spans="1:20" x14ac:dyDescent="0.2">
      <c r="A63" s="5" t="s">
        <v>221</v>
      </c>
      <c r="B63" s="6">
        <v>15</v>
      </c>
      <c r="C63" s="6">
        <v>9</v>
      </c>
      <c r="D63" s="5">
        <v>2009</v>
      </c>
      <c r="E63" s="55">
        <f t="shared" si="0"/>
        <v>40071</v>
      </c>
      <c r="F63" s="7">
        <v>11</v>
      </c>
      <c r="G63" s="7">
        <v>5</v>
      </c>
      <c r="H63" s="5">
        <v>2010</v>
      </c>
      <c r="I63" s="56">
        <f t="shared" si="1"/>
        <v>40309</v>
      </c>
      <c r="J63" s="5">
        <v>66.343333000000001</v>
      </c>
      <c r="K63" s="5">
        <v>-41.765278000000002</v>
      </c>
      <c r="L63" s="5">
        <v>2207</v>
      </c>
      <c r="M63" s="5">
        <v>1034.4000000000001</v>
      </c>
      <c r="N63" s="9" t="s">
        <v>246</v>
      </c>
      <c r="O63" s="5" t="s">
        <v>55</v>
      </c>
      <c r="P63" s="5" t="s">
        <v>250</v>
      </c>
      <c r="Q63" s="5" t="s">
        <v>217</v>
      </c>
      <c r="R63" s="5"/>
      <c r="S63" s="5"/>
      <c r="T63" s="5"/>
    </row>
    <row r="64" spans="1:20" x14ac:dyDescent="0.2">
      <c r="A64" s="5" t="s">
        <v>222</v>
      </c>
      <c r="B64" s="6">
        <v>15</v>
      </c>
      <c r="C64" s="6">
        <v>9</v>
      </c>
      <c r="D64" s="5">
        <v>1997</v>
      </c>
      <c r="E64" s="55">
        <f t="shared" si="0"/>
        <v>35688</v>
      </c>
      <c r="F64" s="7">
        <v>11</v>
      </c>
      <c r="G64" s="7">
        <v>5</v>
      </c>
      <c r="H64" s="5">
        <v>1998</v>
      </c>
      <c r="I64" s="56">
        <f t="shared" si="1"/>
        <v>35926</v>
      </c>
      <c r="J64" s="5">
        <v>66.479167000000004</v>
      </c>
      <c r="K64" s="5">
        <v>-46.309443999999999</v>
      </c>
      <c r="L64" s="5">
        <v>2207</v>
      </c>
      <c r="M64" s="5">
        <v>469.1</v>
      </c>
      <c r="N64" s="9" t="s">
        <v>246</v>
      </c>
      <c r="O64" s="5" t="s">
        <v>55</v>
      </c>
      <c r="P64" s="5" t="s">
        <v>250</v>
      </c>
      <c r="Q64" s="5" t="s">
        <v>217</v>
      </c>
      <c r="R64" s="5"/>
      <c r="S64" s="5"/>
      <c r="T64" s="5"/>
    </row>
    <row r="65" spans="1:31" x14ac:dyDescent="0.2">
      <c r="A65" s="5" t="s">
        <v>222</v>
      </c>
      <c r="B65" s="6">
        <v>15</v>
      </c>
      <c r="C65" s="6">
        <v>9</v>
      </c>
      <c r="D65" s="5">
        <v>1998</v>
      </c>
      <c r="E65" s="55">
        <f t="shared" si="0"/>
        <v>36053</v>
      </c>
      <c r="F65" s="7">
        <v>11</v>
      </c>
      <c r="G65" s="7">
        <v>5</v>
      </c>
      <c r="H65" s="5">
        <v>1999</v>
      </c>
      <c r="I65" s="56">
        <f t="shared" si="1"/>
        <v>36291</v>
      </c>
      <c r="J65" s="5">
        <v>66.479167000000004</v>
      </c>
      <c r="K65" s="5">
        <v>-46.309443999999999</v>
      </c>
      <c r="L65" s="5">
        <v>2101</v>
      </c>
      <c r="M65" s="5">
        <v>463.2</v>
      </c>
      <c r="N65" s="9" t="s">
        <v>246</v>
      </c>
      <c r="O65" s="5" t="s">
        <v>55</v>
      </c>
      <c r="P65" s="5" t="s">
        <v>250</v>
      </c>
      <c r="Q65" s="5" t="s">
        <v>217</v>
      </c>
      <c r="R65" s="5"/>
      <c r="S65" s="5"/>
      <c r="T65" s="5"/>
    </row>
    <row r="66" spans="1:31" x14ac:dyDescent="0.2">
      <c r="A66" s="5" t="s">
        <v>222</v>
      </c>
      <c r="B66" s="6">
        <v>15</v>
      </c>
      <c r="C66" s="6">
        <v>9</v>
      </c>
      <c r="D66" s="5">
        <v>1999</v>
      </c>
      <c r="E66" s="55">
        <f t="shared" ref="E66:E129" si="2">DATE(D66,C66,B66)</f>
        <v>36418</v>
      </c>
      <c r="F66" s="7">
        <v>11</v>
      </c>
      <c r="G66" s="7">
        <v>5</v>
      </c>
      <c r="H66" s="5">
        <v>2000</v>
      </c>
      <c r="I66" s="56">
        <f t="shared" ref="I66:I129" si="3">DATE(H66,G66,F66)</f>
        <v>36657</v>
      </c>
      <c r="J66" s="5">
        <v>66.479167000000004</v>
      </c>
      <c r="K66" s="5">
        <v>-46.309443999999999</v>
      </c>
      <c r="L66" s="5">
        <v>2101</v>
      </c>
      <c r="M66" s="5">
        <v>302.89999999999998</v>
      </c>
      <c r="N66" s="9" t="s">
        <v>246</v>
      </c>
      <c r="O66" s="5" t="s">
        <v>55</v>
      </c>
      <c r="P66" s="5" t="s">
        <v>250</v>
      </c>
      <c r="Q66" s="5" t="s">
        <v>217</v>
      </c>
      <c r="R66" s="5"/>
      <c r="S66" s="5"/>
      <c r="T66" s="5"/>
    </row>
    <row r="67" spans="1:31" x14ac:dyDescent="0.2">
      <c r="A67" s="5" t="s">
        <v>222</v>
      </c>
      <c r="B67" s="6">
        <v>15</v>
      </c>
      <c r="C67" s="6">
        <v>9</v>
      </c>
      <c r="D67" s="5">
        <v>2000</v>
      </c>
      <c r="E67" s="55">
        <f t="shared" si="2"/>
        <v>36784</v>
      </c>
      <c r="F67" s="7">
        <v>11</v>
      </c>
      <c r="G67" s="7">
        <v>5</v>
      </c>
      <c r="H67" s="5">
        <v>2001</v>
      </c>
      <c r="I67" s="56">
        <f t="shared" si="3"/>
        <v>37022</v>
      </c>
      <c r="J67" s="5">
        <v>66.479167000000004</v>
      </c>
      <c r="K67" s="5">
        <v>-46.309443999999999</v>
      </c>
      <c r="L67" s="5">
        <v>2101</v>
      </c>
      <c r="M67" s="5">
        <v>489.5</v>
      </c>
      <c r="N67" s="9" t="s">
        <v>246</v>
      </c>
      <c r="O67" s="5" t="s">
        <v>55</v>
      </c>
      <c r="P67" s="5" t="s">
        <v>250</v>
      </c>
      <c r="Q67" s="5" t="s">
        <v>217</v>
      </c>
      <c r="R67" s="5"/>
      <c r="S67" s="5"/>
      <c r="T67" s="5"/>
    </row>
    <row r="68" spans="1:31" x14ac:dyDescent="0.2">
      <c r="A68" s="5" t="s">
        <v>222</v>
      </c>
      <c r="B68" s="6">
        <v>15</v>
      </c>
      <c r="C68" s="6">
        <v>9</v>
      </c>
      <c r="D68" s="5">
        <v>2001</v>
      </c>
      <c r="E68" s="55">
        <f t="shared" si="2"/>
        <v>37149</v>
      </c>
      <c r="F68" s="7">
        <v>11</v>
      </c>
      <c r="G68" s="7">
        <v>5</v>
      </c>
      <c r="H68" s="5">
        <v>2002</v>
      </c>
      <c r="I68" s="56">
        <f t="shared" si="3"/>
        <v>37387</v>
      </c>
      <c r="J68" s="5">
        <v>66.479167000000004</v>
      </c>
      <c r="K68" s="5">
        <v>-46.309443999999999</v>
      </c>
      <c r="L68" s="5">
        <v>2101</v>
      </c>
      <c r="M68" s="5">
        <v>440.099999999999</v>
      </c>
      <c r="N68" s="9" t="s">
        <v>246</v>
      </c>
      <c r="O68" s="5" t="s">
        <v>55</v>
      </c>
      <c r="P68" s="5" t="s">
        <v>250</v>
      </c>
      <c r="Q68" s="5" t="s">
        <v>217</v>
      </c>
      <c r="R68" s="5"/>
      <c r="S68" s="5"/>
      <c r="T68" s="5"/>
    </row>
    <row r="69" spans="1:31" x14ac:dyDescent="0.2">
      <c r="A69" s="5" t="s">
        <v>222</v>
      </c>
      <c r="B69" s="6">
        <v>15</v>
      </c>
      <c r="C69" s="6">
        <v>9</v>
      </c>
      <c r="D69" s="5">
        <v>2002</v>
      </c>
      <c r="E69" s="55">
        <f t="shared" si="2"/>
        <v>37514</v>
      </c>
      <c r="F69" s="7">
        <v>11</v>
      </c>
      <c r="G69" s="7">
        <v>5</v>
      </c>
      <c r="H69" s="5">
        <v>2003</v>
      </c>
      <c r="I69" s="56">
        <f t="shared" si="3"/>
        <v>37752</v>
      </c>
      <c r="J69" s="5">
        <v>66.479167000000004</v>
      </c>
      <c r="K69" s="5">
        <v>-46.309443999999999</v>
      </c>
      <c r="L69" s="5">
        <v>2101</v>
      </c>
      <c r="M69" s="5">
        <v>464.8</v>
      </c>
      <c r="N69" s="9" t="s">
        <v>246</v>
      </c>
      <c r="O69" s="5" t="s">
        <v>55</v>
      </c>
      <c r="P69" s="5" t="s">
        <v>250</v>
      </c>
      <c r="Q69" s="5" t="s">
        <v>217</v>
      </c>
      <c r="R69" s="5"/>
      <c r="S69" s="5"/>
      <c r="T69" s="5"/>
    </row>
    <row r="70" spans="1:31" x14ac:dyDescent="0.2">
      <c r="A70" s="5" t="s">
        <v>222</v>
      </c>
      <c r="B70" s="6">
        <v>15</v>
      </c>
      <c r="C70" s="6">
        <v>9</v>
      </c>
      <c r="D70" s="5">
        <v>2003</v>
      </c>
      <c r="E70" s="55">
        <f t="shared" si="2"/>
        <v>37879</v>
      </c>
      <c r="F70" s="7">
        <v>11</v>
      </c>
      <c r="G70" s="7">
        <v>5</v>
      </c>
      <c r="H70" s="5">
        <v>2004</v>
      </c>
      <c r="I70" s="56">
        <f t="shared" si="3"/>
        <v>38118</v>
      </c>
      <c r="J70" s="5">
        <v>66.479167000000004</v>
      </c>
      <c r="K70" s="5">
        <v>-46.309443999999999</v>
      </c>
      <c r="L70" s="5">
        <v>2101</v>
      </c>
      <c r="M70" s="5">
        <v>356.1</v>
      </c>
      <c r="N70" s="9" t="s">
        <v>246</v>
      </c>
      <c r="O70" s="5" t="s">
        <v>55</v>
      </c>
      <c r="P70" s="5" t="s">
        <v>250</v>
      </c>
      <c r="Q70" s="5" t="s">
        <v>217</v>
      </c>
      <c r="R70" s="5"/>
      <c r="S70" s="5"/>
      <c r="T70" s="5"/>
    </row>
    <row r="71" spans="1:31" x14ac:dyDescent="0.2">
      <c r="A71" s="5" t="s">
        <v>222</v>
      </c>
      <c r="B71" s="6">
        <v>15</v>
      </c>
      <c r="C71" s="6">
        <v>9</v>
      </c>
      <c r="D71" s="5">
        <v>2004</v>
      </c>
      <c r="E71" s="55">
        <f t="shared" si="2"/>
        <v>38245</v>
      </c>
      <c r="F71" s="7">
        <v>11</v>
      </c>
      <c r="G71" s="7">
        <v>5</v>
      </c>
      <c r="H71" s="5">
        <v>2005</v>
      </c>
      <c r="I71" s="56">
        <f t="shared" si="3"/>
        <v>38483</v>
      </c>
      <c r="J71" s="5">
        <v>66.479167000000004</v>
      </c>
      <c r="K71" s="5">
        <v>-46.309443999999999</v>
      </c>
      <c r="L71" s="5">
        <v>2101</v>
      </c>
      <c r="M71" s="5">
        <v>316.89999999999998</v>
      </c>
      <c r="N71" s="9" t="s">
        <v>246</v>
      </c>
      <c r="O71" s="5" t="s">
        <v>55</v>
      </c>
      <c r="P71" s="5" t="s">
        <v>250</v>
      </c>
      <c r="Q71" s="5" t="s">
        <v>217</v>
      </c>
      <c r="R71" s="5"/>
      <c r="S71" s="5"/>
      <c r="T71" s="5"/>
    </row>
    <row r="72" spans="1:31" x14ac:dyDescent="0.2">
      <c r="A72" s="5" t="s">
        <v>222</v>
      </c>
      <c r="B72" s="6">
        <v>15</v>
      </c>
      <c r="C72" s="6">
        <v>9</v>
      </c>
      <c r="D72" s="5">
        <v>2005</v>
      </c>
      <c r="E72" s="55">
        <f t="shared" si="2"/>
        <v>38610</v>
      </c>
      <c r="F72" s="7">
        <v>11</v>
      </c>
      <c r="G72" s="7">
        <v>5</v>
      </c>
      <c r="H72" s="5">
        <v>2006</v>
      </c>
      <c r="I72" s="56">
        <f t="shared" si="3"/>
        <v>38848</v>
      </c>
      <c r="J72" s="5">
        <v>66.479167000000004</v>
      </c>
      <c r="K72" s="5">
        <v>-46.309443999999999</v>
      </c>
      <c r="L72" s="5">
        <v>2101</v>
      </c>
      <c r="M72" s="5">
        <v>320.5</v>
      </c>
      <c r="N72" s="9" t="s">
        <v>246</v>
      </c>
      <c r="O72" s="5" t="s">
        <v>55</v>
      </c>
      <c r="P72" s="5" t="s">
        <v>250</v>
      </c>
      <c r="Q72" s="5" t="s">
        <v>217</v>
      </c>
      <c r="R72" s="5"/>
      <c r="S72" s="5"/>
      <c r="T72" s="5"/>
    </row>
    <row r="73" spans="1:31" x14ac:dyDescent="0.2">
      <c r="A73" s="5" t="s">
        <v>222</v>
      </c>
      <c r="B73" s="6">
        <v>15</v>
      </c>
      <c r="C73" s="6">
        <v>9</v>
      </c>
      <c r="D73" s="5">
        <v>2006</v>
      </c>
      <c r="E73" s="55">
        <f t="shared" si="2"/>
        <v>38975</v>
      </c>
      <c r="F73" s="7">
        <v>11</v>
      </c>
      <c r="G73" s="7">
        <v>5</v>
      </c>
      <c r="H73" s="5">
        <v>2007</v>
      </c>
      <c r="I73" s="56">
        <f t="shared" si="3"/>
        <v>39213</v>
      </c>
      <c r="J73" s="5">
        <v>66.479167000000004</v>
      </c>
      <c r="K73" s="5">
        <v>-46.309443999999999</v>
      </c>
      <c r="L73" s="5">
        <v>2101</v>
      </c>
      <c r="M73" s="5">
        <v>302.8</v>
      </c>
      <c r="N73" s="9" t="s">
        <v>246</v>
      </c>
      <c r="O73" s="5" t="s">
        <v>55</v>
      </c>
      <c r="P73" s="5" t="s">
        <v>250</v>
      </c>
      <c r="Q73" s="5" t="s">
        <v>217</v>
      </c>
      <c r="R73" s="5"/>
      <c r="S73" s="5"/>
      <c r="T73" s="5"/>
    </row>
    <row r="74" spans="1:31" x14ac:dyDescent="0.2">
      <c r="A74" s="5" t="s">
        <v>222</v>
      </c>
      <c r="B74" s="6">
        <v>15</v>
      </c>
      <c r="C74" s="6">
        <v>9</v>
      </c>
      <c r="D74" s="5">
        <v>2007</v>
      </c>
      <c r="E74" s="55">
        <f t="shared" si="2"/>
        <v>39340</v>
      </c>
      <c r="F74" s="7">
        <v>11</v>
      </c>
      <c r="G74" s="7">
        <v>5</v>
      </c>
      <c r="H74" s="5">
        <v>2008</v>
      </c>
      <c r="I74" s="56">
        <f t="shared" si="3"/>
        <v>39579</v>
      </c>
      <c r="J74" s="5">
        <v>66.479167000000004</v>
      </c>
      <c r="K74" s="5">
        <v>-46.309443999999999</v>
      </c>
      <c r="L74" s="5">
        <v>2101</v>
      </c>
      <c r="M74" s="5">
        <v>334.5</v>
      </c>
      <c r="N74" s="9" t="s">
        <v>246</v>
      </c>
      <c r="O74" s="5" t="s">
        <v>55</v>
      </c>
      <c r="P74" s="5" t="s">
        <v>250</v>
      </c>
      <c r="Q74" s="5" t="s">
        <v>217</v>
      </c>
      <c r="R74" s="5"/>
      <c r="S74" s="5"/>
      <c r="T74" s="5"/>
    </row>
    <row r="75" spans="1:31" x14ac:dyDescent="0.2">
      <c r="A75" s="5" t="s">
        <v>222</v>
      </c>
      <c r="B75" s="6">
        <v>15</v>
      </c>
      <c r="C75" s="6">
        <v>9</v>
      </c>
      <c r="D75" s="5">
        <v>2008</v>
      </c>
      <c r="E75" s="55">
        <f t="shared" si="2"/>
        <v>39706</v>
      </c>
      <c r="F75" s="7">
        <v>11</v>
      </c>
      <c r="G75" s="7">
        <v>5</v>
      </c>
      <c r="H75" s="5">
        <v>2009</v>
      </c>
      <c r="I75" s="56">
        <f t="shared" si="3"/>
        <v>39944</v>
      </c>
      <c r="J75" s="5">
        <v>66.479167000000004</v>
      </c>
      <c r="K75" s="5">
        <v>-46.309443999999999</v>
      </c>
      <c r="L75" s="5">
        <v>2101</v>
      </c>
      <c r="M75" s="5">
        <v>345.2</v>
      </c>
      <c r="N75" s="9" t="s">
        <v>246</v>
      </c>
      <c r="O75" s="5" t="s">
        <v>55</v>
      </c>
      <c r="P75" s="5" t="s">
        <v>250</v>
      </c>
      <c r="Q75" s="5" t="s">
        <v>217</v>
      </c>
      <c r="R75" s="5"/>
      <c r="S75" s="5"/>
      <c r="T75" s="5"/>
    </row>
    <row r="76" spans="1:31" x14ac:dyDescent="0.2">
      <c r="A76" s="5" t="s">
        <v>222</v>
      </c>
      <c r="B76" s="6">
        <v>15</v>
      </c>
      <c r="C76" s="6">
        <v>9</v>
      </c>
      <c r="D76" s="5">
        <v>2009</v>
      </c>
      <c r="E76" s="55">
        <f t="shared" si="2"/>
        <v>40071</v>
      </c>
      <c r="F76" s="7">
        <v>11</v>
      </c>
      <c r="G76" s="7">
        <v>5</v>
      </c>
      <c r="H76" s="5">
        <v>2010</v>
      </c>
      <c r="I76" s="56">
        <f t="shared" si="3"/>
        <v>40309</v>
      </c>
      <c r="J76" s="5">
        <v>66.479167000000004</v>
      </c>
      <c r="K76" s="5">
        <v>-46.309443999999999</v>
      </c>
      <c r="L76" s="5">
        <v>2101</v>
      </c>
      <c r="M76" s="5">
        <v>345.1</v>
      </c>
      <c r="N76" s="9" t="s">
        <v>246</v>
      </c>
      <c r="O76" s="5" t="s">
        <v>55</v>
      </c>
      <c r="P76" s="5" t="s">
        <v>250</v>
      </c>
      <c r="Q76" s="5" t="s">
        <v>217</v>
      </c>
      <c r="R76" s="5"/>
      <c r="S76" s="5"/>
      <c r="T76" s="5"/>
    </row>
    <row r="77" spans="1:31" ht="15" customHeight="1" x14ac:dyDescent="0.2">
      <c r="A77" s="5" t="s">
        <v>20</v>
      </c>
      <c r="B77" s="6">
        <v>15</v>
      </c>
      <c r="C77" s="6">
        <v>9</v>
      </c>
      <c r="D77" s="6">
        <f t="shared" ref="D77:D85" si="4">H77-1</f>
        <v>2008</v>
      </c>
      <c r="E77" s="55">
        <f t="shared" si="2"/>
        <v>39706</v>
      </c>
      <c r="F77" s="5">
        <v>31</v>
      </c>
      <c r="G77" s="5">
        <v>5</v>
      </c>
      <c r="H77" s="5">
        <v>2009</v>
      </c>
      <c r="I77" s="56">
        <f t="shared" si="3"/>
        <v>39964</v>
      </c>
      <c r="J77" s="8">
        <v>67.000249999999994</v>
      </c>
      <c r="K77" s="8">
        <v>-47.021299999999997</v>
      </c>
      <c r="L77" s="5">
        <v>1850</v>
      </c>
      <c r="M77" s="9">
        <v>270</v>
      </c>
      <c r="N77" s="9" t="s">
        <v>246</v>
      </c>
      <c r="O77" s="5" t="s">
        <v>55</v>
      </c>
      <c r="P77" s="5" t="s">
        <v>13</v>
      </c>
      <c r="Q77" s="5" t="s">
        <v>13</v>
      </c>
      <c r="R77" s="10" t="s">
        <v>21</v>
      </c>
      <c r="S77" s="16" t="s">
        <v>22</v>
      </c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5" customHeight="1" x14ac:dyDescent="0.2">
      <c r="A78" s="5" t="s">
        <v>20</v>
      </c>
      <c r="B78" s="6">
        <v>15</v>
      </c>
      <c r="C78" s="6">
        <v>9</v>
      </c>
      <c r="D78" s="6">
        <f t="shared" si="4"/>
        <v>2012</v>
      </c>
      <c r="E78" s="55">
        <f t="shared" si="2"/>
        <v>41167</v>
      </c>
      <c r="F78" s="7">
        <v>11</v>
      </c>
      <c r="G78" s="7">
        <v>5</v>
      </c>
      <c r="H78" s="5">
        <v>2013</v>
      </c>
      <c r="I78" s="56">
        <f t="shared" si="3"/>
        <v>41405</v>
      </c>
      <c r="J78" s="8">
        <v>67.000266666667002</v>
      </c>
      <c r="K78" s="8">
        <v>-47.022616666666998</v>
      </c>
      <c r="L78" s="5">
        <v>1850</v>
      </c>
      <c r="M78" s="9">
        <v>322.2</v>
      </c>
      <c r="N78" s="9" t="s">
        <v>246</v>
      </c>
      <c r="O78" s="5" t="s">
        <v>55</v>
      </c>
      <c r="P78" s="5" t="s">
        <v>13</v>
      </c>
      <c r="Q78" s="5" t="s">
        <v>13</v>
      </c>
      <c r="R78" s="10" t="s">
        <v>23</v>
      </c>
      <c r="S78" s="17" t="s">
        <v>24</v>
      </c>
      <c r="T78" s="12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5" customHeight="1" x14ac:dyDescent="0.2">
      <c r="A79" s="5" t="s">
        <v>25</v>
      </c>
      <c r="B79" s="6">
        <v>15</v>
      </c>
      <c r="C79" s="6">
        <v>9</v>
      </c>
      <c r="D79" s="6">
        <f t="shared" si="4"/>
        <v>2012</v>
      </c>
      <c r="E79" s="55">
        <f t="shared" si="2"/>
        <v>41167</v>
      </c>
      <c r="F79" s="7">
        <v>11</v>
      </c>
      <c r="G79" s="7">
        <v>5</v>
      </c>
      <c r="H79" s="5">
        <v>2013</v>
      </c>
      <c r="I79" s="56">
        <f t="shared" si="3"/>
        <v>41405</v>
      </c>
      <c r="J79" s="8">
        <v>66.977883333332997</v>
      </c>
      <c r="K79" s="8">
        <v>-46.628549999999997</v>
      </c>
      <c r="L79" s="5">
        <v>1950</v>
      </c>
      <c r="M79" s="9">
        <v>331.82</v>
      </c>
      <c r="N79" s="9" t="s">
        <v>246</v>
      </c>
      <c r="O79" s="5" t="s">
        <v>55</v>
      </c>
      <c r="P79" s="5" t="s">
        <v>13</v>
      </c>
      <c r="Q79" s="5" t="s">
        <v>13</v>
      </c>
      <c r="R79" s="10" t="s">
        <v>26</v>
      </c>
      <c r="S79" s="13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5" customHeight="1" x14ac:dyDescent="0.2">
      <c r="A80" s="5" t="s">
        <v>27</v>
      </c>
      <c r="B80" s="6">
        <v>15</v>
      </c>
      <c r="C80" s="6">
        <v>9</v>
      </c>
      <c r="D80" s="6">
        <f t="shared" si="4"/>
        <v>2012</v>
      </c>
      <c r="E80" s="55">
        <f t="shared" si="2"/>
        <v>41167</v>
      </c>
      <c r="F80" s="7">
        <v>11</v>
      </c>
      <c r="G80" s="7">
        <v>5</v>
      </c>
      <c r="H80" s="5">
        <v>2013</v>
      </c>
      <c r="I80" s="56">
        <f t="shared" si="3"/>
        <v>41405</v>
      </c>
      <c r="J80" s="8">
        <v>66.982166666666998</v>
      </c>
      <c r="K80" s="8">
        <v>-46.119483333333001</v>
      </c>
      <c r="L80" s="5">
        <v>2060</v>
      </c>
      <c r="M80" s="9">
        <v>305.10000000000002</v>
      </c>
      <c r="N80" s="9" t="s">
        <v>246</v>
      </c>
      <c r="O80" s="5" t="s">
        <v>55</v>
      </c>
      <c r="P80" s="5" t="s">
        <v>13</v>
      </c>
      <c r="Q80" s="5" t="s">
        <v>13</v>
      </c>
      <c r="R80" s="10" t="s">
        <v>28</v>
      </c>
      <c r="S80" s="13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5" customHeight="1" x14ac:dyDescent="0.2">
      <c r="A81" s="5" t="s">
        <v>29</v>
      </c>
      <c r="B81" s="6">
        <v>15</v>
      </c>
      <c r="C81" s="6">
        <v>9</v>
      </c>
      <c r="D81" s="6">
        <f t="shared" si="4"/>
        <v>2012</v>
      </c>
      <c r="E81" s="55">
        <f t="shared" si="2"/>
        <v>41167</v>
      </c>
      <c r="F81" s="7">
        <v>11</v>
      </c>
      <c r="G81" s="7">
        <v>5</v>
      </c>
      <c r="H81" s="5">
        <v>2013</v>
      </c>
      <c r="I81" s="56">
        <f t="shared" si="3"/>
        <v>41405</v>
      </c>
      <c r="J81" s="8">
        <v>66.477450000000005</v>
      </c>
      <c r="K81" s="8">
        <v>-46.284466666667001</v>
      </c>
      <c r="L81" s="5">
        <v>2109</v>
      </c>
      <c r="M81" s="9">
        <v>315</v>
      </c>
      <c r="N81" s="9" t="s">
        <v>246</v>
      </c>
      <c r="O81" s="5" t="s">
        <v>55</v>
      </c>
      <c r="P81" s="5" t="s">
        <v>13</v>
      </c>
      <c r="Q81" s="5" t="s">
        <v>13</v>
      </c>
      <c r="R81" s="10" t="s">
        <v>30</v>
      </c>
      <c r="S81" s="13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5" customHeight="1" x14ac:dyDescent="0.2">
      <c r="A82" s="5" t="s">
        <v>31</v>
      </c>
      <c r="B82" s="6">
        <v>15</v>
      </c>
      <c r="C82" s="6">
        <v>9</v>
      </c>
      <c r="D82" s="6">
        <f t="shared" si="4"/>
        <v>2012</v>
      </c>
      <c r="E82" s="55">
        <f t="shared" si="2"/>
        <v>41167</v>
      </c>
      <c r="F82" s="7">
        <v>11</v>
      </c>
      <c r="G82" s="7">
        <v>5</v>
      </c>
      <c r="H82" s="5">
        <v>2013</v>
      </c>
      <c r="I82" s="56">
        <f t="shared" si="3"/>
        <v>41405</v>
      </c>
      <c r="J82" s="8">
        <v>66.472583333333006</v>
      </c>
      <c r="K82" s="8">
        <v>-46.283050000000003</v>
      </c>
      <c r="L82" s="5">
        <v>2124</v>
      </c>
      <c r="M82" s="9">
        <v>301.5</v>
      </c>
      <c r="N82" s="9" t="s">
        <v>246</v>
      </c>
      <c r="O82" s="5" t="s">
        <v>55</v>
      </c>
      <c r="P82" s="5" t="s">
        <v>13</v>
      </c>
      <c r="Q82" s="5" t="s">
        <v>13</v>
      </c>
      <c r="R82" s="10" t="s">
        <v>32</v>
      </c>
      <c r="S82" s="13"/>
      <c r="T82" s="12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5" customHeight="1" x14ac:dyDescent="0.2">
      <c r="A83" s="5" t="s">
        <v>33</v>
      </c>
      <c r="B83" s="6">
        <v>15</v>
      </c>
      <c r="C83" s="6">
        <v>9</v>
      </c>
      <c r="D83" s="6">
        <f t="shared" si="4"/>
        <v>2012</v>
      </c>
      <c r="E83" s="55">
        <f t="shared" si="2"/>
        <v>41167</v>
      </c>
      <c r="F83" s="7">
        <v>11</v>
      </c>
      <c r="G83" s="7">
        <v>5</v>
      </c>
      <c r="H83" s="5">
        <v>2013</v>
      </c>
      <c r="I83" s="56">
        <f t="shared" si="3"/>
        <v>41405</v>
      </c>
      <c r="J83" s="8">
        <v>66.984566666667007</v>
      </c>
      <c r="K83" s="8">
        <v>-45.754666666666999</v>
      </c>
      <c r="L83" s="5">
        <v>2142</v>
      </c>
      <c r="M83" s="9">
        <v>388.3</v>
      </c>
      <c r="N83" s="9" t="s">
        <v>246</v>
      </c>
      <c r="O83" s="5" t="s">
        <v>55</v>
      </c>
      <c r="P83" s="5" t="s">
        <v>13</v>
      </c>
      <c r="Q83" s="5" t="s">
        <v>13</v>
      </c>
      <c r="R83" s="10" t="s">
        <v>34</v>
      </c>
      <c r="S83" s="13"/>
      <c r="T83" s="12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5" customHeight="1" x14ac:dyDescent="0.2">
      <c r="A84" s="5" t="s">
        <v>35</v>
      </c>
      <c r="B84" s="6">
        <v>15</v>
      </c>
      <c r="C84" s="6">
        <v>9</v>
      </c>
      <c r="D84" s="6">
        <f t="shared" si="4"/>
        <v>2012</v>
      </c>
      <c r="E84" s="55">
        <f t="shared" si="2"/>
        <v>41167</v>
      </c>
      <c r="F84" s="7">
        <v>11</v>
      </c>
      <c r="G84" s="7">
        <v>5</v>
      </c>
      <c r="H84" s="5">
        <v>2013</v>
      </c>
      <c r="I84" s="56">
        <f t="shared" si="3"/>
        <v>41405</v>
      </c>
      <c r="J84" s="8">
        <v>66.983216666667005</v>
      </c>
      <c r="K84" s="8">
        <v>-45.044783333333001</v>
      </c>
      <c r="L84" s="5">
        <v>2260</v>
      </c>
      <c r="M84" s="9">
        <v>345.6</v>
      </c>
      <c r="N84" s="9" t="s">
        <v>246</v>
      </c>
      <c r="O84" s="5" t="s">
        <v>55</v>
      </c>
      <c r="P84" s="5" t="s">
        <v>13</v>
      </c>
      <c r="Q84" s="5" t="s">
        <v>13</v>
      </c>
      <c r="R84" s="10" t="s">
        <v>36</v>
      </c>
      <c r="S84" s="13"/>
      <c r="T84" s="12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5" customHeight="1" x14ac:dyDescent="0.2">
      <c r="A85" s="5" t="s">
        <v>37</v>
      </c>
      <c r="B85" s="6">
        <v>15</v>
      </c>
      <c r="C85" s="6">
        <v>9</v>
      </c>
      <c r="D85" s="6">
        <f t="shared" si="4"/>
        <v>2012</v>
      </c>
      <c r="E85" s="55">
        <f t="shared" si="2"/>
        <v>41167</v>
      </c>
      <c r="F85" s="7">
        <v>11</v>
      </c>
      <c r="G85" s="7">
        <v>5</v>
      </c>
      <c r="H85" s="5">
        <v>2013</v>
      </c>
      <c r="I85" s="56">
        <f t="shared" si="3"/>
        <v>41405</v>
      </c>
      <c r="J85" s="8">
        <v>66.985349999999997</v>
      </c>
      <c r="K85" s="8">
        <v>-44.393633333333</v>
      </c>
      <c r="L85" s="5">
        <v>2361</v>
      </c>
      <c r="M85" s="9">
        <v>358</v>
      </c>
      <c r="N85" s="9" t="s">
        <v>246</v>
      </c>
      <c r="O85" s="5" t="s">
        <v>55</v>
      </c>
      <c r="P85" s="5" t="s">
        <v>13</v>
      </c>
      <c r="Q85" s="5" t="s">
        <v>13</v>
      </c>
      <c r="R85" s="10" t="s">
        <v>38</v>
      </c>
      <c r="S85" s="13"/>
      <c r="T85" s="12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5" customHeight="1" x14ac:dyDescent="0.2">
      <c r="A86" s="18" t="s">
        <v>39</v>
      </c>
      <c r="B86" s="19">
        <v>15</v>
      </c>
      <c r="C86" s="19">
        <v>9</v>
      </c>
      <c r="D86" s="20">
        <v>2009</v>
      </c>
      <c r="E86" s="55">
        <f t="shared" si="2"/>
        <v>40071</v>
      </c>
      <c r="F86" s="19">
        <v>7</v>
      </c>
      <c r="G86" s="19">
        <v>5</v>
      </c>
      <c r="H86" s="19">
        <v>2010</v>
      </c>
      <c r="I86" s="56">
        <f t="shared" si="3"/>
        <v>40305</v>
      </c>
      <c r="J86" s="20">
        <v>67.013329999999996</v>
      </c>
      <c r="K86" s="20">
        <v>-47.291110000000003</v>
      </c>
      <c r="L86" s="20">
        <v>1798</v>
      </c>
      <c r="M86" s="9">
        <v>0</v>
      </c>
      <c r="N86" s="9" t="s">
        <v>246</v>
      </c>
      <c r="O86" s="5" t="s">
        <v>55</v>
      </c>
      <c r="P86" s="9" t="s">
        <v>244</v>
      </c>
      <c r="Q86" s="21" t="s">
        <v>40</v>
      </c>
      <c r="R86" s="22" t="s">
        <v>41</v>
      </c>
      <c r="S86" s="59" t="s">
        <v>184</v>
      </c>
      <c r="T86" s="92">
        <v>15.6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5" customHeight="1" x14ac:dyDescent="0.2">
      <c r="A87" s="5" t="s">
        <v>223</v>
      </c>
      <c r="B87" s="6">
        <v>15</v>
      </c>
      <c r="C87" s="6">
        <v>9</v>
      </c>
      <c r="D87" s="5">
        <v>1997</v>
      </c>
      <c r="E87" s="55">
        <f t="shared" si="2"/>
        <v>35688</v>
      </c>
      <c r="F87" s="7">
        <v>11</v>
      </c>
      <c r="G87" s="7">
        <v>5</v>
      </c>
      <c r="H87" s="5">
        <v>1998</v>
      </c>
      <c r="I87" s="56">
        <f t="shared" si="3"/>
        <v>35926</v>
      </c>
      <c r="J87" s="5">
        <v>71.8</v>
      </c>
      <c r="K87" s="5">
        <v>-42.444166670000001</v>
      </c>
      <c r="L87" s="5">
        <v>2922</v>
      </c>
      <c r="M87" s="5">
        <v>338</v>
      </c>
      <c r="N87" s="9" t="s">
        <v>246</v>
      </c>
      <c r="O87" s="5" t="s">
        <v>55</v>
      </c>
      <c r="P87" s="5" t="s">
        <v>239</v>
      </c>
      <c r="Q87" s="5" t="s">
        <v>224</v>
      </c>
      <c r="R87" s="5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5" customHeight="1" x14ac:dyDescent="0.2">
      <c r="A88" s="5" t="s">
        <v>223</v>
      </c>
      <c r="B88" s="6">
        <v>15</v>
      </c>
      <c r="C88" s="6">
        <v>9</v>
      </c>
      <c r="D88" s="5">
        <v>1998</v>
      </c>
      <c r="E88" s="55">
        <f t="shared" si="2"/>
        <v>36053</v>
      </c>
      <c r="F88" s="7">
        <v>11</v>
      </c>
      <c r="G88" s="7">
        <v>5</v>
      </c>
      <c r="H88" s="5">
        <v>1999</v>
      </c>
      <c r="I88" s="56">
        <f t="shared" si="3"/>
        <v>36291</v>
      </c>
      <c r="J88" s="5">
        <v>71.8</v>
      </c>
      <c r="K88" s="5">
        <v>-42.444166670000001</v>
      </c>
      <c r="L88" s="5">
        <v>2922</v>
      </c>
      <c r="M88" s="5">
        <v>443</v>
      </c>
      <c r="N88" s="9" t="s">
        <v>246</v>
      </c>
      <c r="O88" s="5" t="s">
        <v>55</v>
      </c>
      <c r="P88" s="5" t="s">
        <v>239</v>
      </c>
      <c r="Q88" s="5" t="s">
        <v>224</v>
      </c>
      <c r="R88" s="5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5" customHeight="1" x14ac:dyDescent="0.2">
      <c r="A89" s="5" t="s">
        <v>223</v>
      </c>
      <c r="B89" s="6">
        <v>15</v>
      </c>
      <c r="C89" s="6">
        <v>9</v>
      </c>
      <c r="D89" s="5">
        <v>1999</v>
      </c>
      <c r="E89" s="55">
        <f t="shared" si="2"/>
        <v>36418</v>
      </c>
      <c r="F89" s="7">
        <v>11</v>
      </c>
      <c r="G89" s="7">
        <v>5</v>
      </c>
      <c r="H89" s="5">
        <v>2000</v>
      </c>
      <c r="I89" s="56">
        <f t="shared" si="3"/>
        <v>36657</v>
      </c>
      <c r="J89" s="5">
        <v>71.8</v>
      </c>
      <c r="K89" s="5">
        <v>-42.444166670000001</v>
      </c>
      <c r="L89" s="5">
        <v>2922</v>
      </c>
      <c r="M89" s="87">
        <v>512</v>
      </c>
      <c r="N89" s="60" t="s">
        <v>246</v>
      </c>
      <c r="O89" s="5" t="s">
        <v>55</v>
      </c>
      <c r="P89" s="5" t="s">
        <v>239</v>
      </c>
      <c r="Q89" s="5" t="s">
        <v>224</v>
      </c>
      <c r="R89" s="5"/>
      <c r="T89" s="91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x14ac:dyDescent="0.2">
      <c r="A90" s="5" t="s">
        <v>223</v>
      </c>
      <c r="B90" s="6">
        <v>15</v>
      </c>
      <c r="C90" s="6">
        <v>9</v>
      </c>
      <c r="D90" s="5">
        <v>2000</v>
      </c>
      <c r="E90" s="55">
        <f t="shared" si="2"/>
        <v>36784</v>
      </c>
      <c r="F90" s="7">
        <v>11</v>
      </c>
      <c r="G90" s="7">
        <v>5</v>
      </c>
      <c r="H90" s="5">
        <v>2001</v>
      </c>
      <c r="I90" s="56">
        <f t="shared" si="3"/>
        <v>37022</v>
      </c>
      <c r="J90" s="5">
        <v>71.8</v>
      </c>
      <c r="K90" s="5">
        <v>-42.444166670000001</v>
      </c>
      <c r="L90" s="5">
        <v>2922</v>
      </c>
      <c r="M90" s="5">
        <v>279</v>
      </c>
      <c r="N90" s="9" t="s">
        <v>246</v>
      </c>
      <c r="O90" s="5" t="s">
        <v>55</v>
      </c>
      <c r="P90" s="5" t="s">
        <v>239</v>
      </c>
      <c r="Q90" s="5" t="s">
        <v>224</v>
      </c>
      <c r="R90" s="5"/>
    </row>
    <row r="91" spans="1:31" x14ac:dyDescent="0.2">
      <c r="A91" s="5" t="s">
        <v>223</v>
      </c>
      <c r="B91" s="6">
        <v>15</v>
      </c>
      <c r="C91" s="6">
        <v>9</v>
      </c>
      <c r="D91" s="5">
        <v>2001</v>
      </c>
      <c r="E91" s="55">
        <f t="shared" si="2"/>
        <v>37149</v>
      </c>
      <c r="F91" s="7">
        <v>11</v>
      </c>
      <c r="G91" s="7">
        <v>5</v>
      </c>
      <c r="H91" s="5">
        <v>2002</v>
      </c>
      <c r="I91" s="56">
        <f t="shared" si="3"/>
        <v>37387</v>
      </c>
      <c r="J91" s="5">
        <v>71.8</v>
      </c>
      <c r="K91" s="5">
        <v>-42.444166670000001</v>
      </c>
      <c r="L91" s="5">
        <v>2922</v>
      </c>
      <c r="M91" s="5">
        <v>384</v>
      </c>
      <c r="N91" s="9" t="s">
        <v>246</v>
      </c>
      <c r="O91" s="5" t="s">
        <v>55</v>
      </c>
      <c r="P91" s="5" t="s">
        <v>239</v>
      </c>
      <c r="Q91" s="5" t="s">
        <v>224</v>
      </c>
      <c r="R91" s="5"/>
    </row>
    <row r="92" spans="1:31" x14ac:dyDescent="0.2">
      <c r="A92" s="5" t="s">
        <v>225</v>
      </c>
      <c r="B92" s="6">
        <v>15</v>
      </c>
      <c r="C92" s="6">
        <v>9</v>
      </c>
      <c r="D92" s="5">
        <v>1997</v>
      </c>
      <c r="E92" s="55">
        <f t="shared" si="2"/>
        <v>35688</v>
      </c>
      <c r="F92" s="7">
        <v>11</v>
      </c>
      <c r="G92" s="7">
        <v>5</v>
      </c>
      <c r="H92" s="5">
        <v>1998</v>
      </c>
      <c r="I92" s="56">
        <f t="shared" si="3"/>
        <v>35926</v>
      </c>
      <c r="J92" s="5">
        <v>68.321111110000004</v>
      </c>
      <c r="K92" s="5">
        <v>-42.8277</v>
      </c>
      <c r="L92" s="5">
        <v>2488</v>
      </c>
      <c r="M92" s="5">
        <v>349</v>
      </c>
      <c r="N92" s="9" t="s">
        <v>246</v>
      </c>
      <c r="O92" s="5" t="s">
        <v>55</v>
      </c>
      <c r="P92" s="5" t="s">
        <v>239</v>
      </c>
      <c r="Q92" s="5" t="s">
        <v>224</v>
      </c>
      <c r="R92" s="5"/>
    </row>
    <row r="93" spans="1:31" x14ac:dyDescent="0.2">
      <c r="A93" s="5" t="s">
        <v>225</v>
      </c>
      <c r="B93" s="6">
        <v>15</v>
      </c>
      <c r="C93" s="6">
        <v>9</v>
      </c>
      <c r="D93" s="5">
        <v>1998</v>
      </c>
      <c r="E93" s="55">
        <f t="shared" si="2"/>
        <v>36053</v>
      </c>
      <c r="F93" s="7">
        <v>11</v>
      </c>
      <c r="G93" s="7">
        <v>5</v>
      </c>
      <c r="H93" s="5">
        <v>1999</v>
      </c>
      <c r="I93" s="56">
        <f t="shared" si="3"/>
        <v>36291</v>
      </c>
      <c r="J93" s="5">
        <v>68.321111110000004</v>
      </c>
      <c r="K93" s="5">
        <v>-42.8277</v>
      </c>
      <c r="L93" s="5">
        <v>2488</v>
      </c>
      <c r="M93" s="5">
        <v>186</v>
      </c>
      <c r="N93" s="9" t="s">
        <v>246</v>
      </c>
      <c r="O93" s="5" t="s">
        <v>55</v>
      </c>
      <c r="P93" s="5" t="s">
        <v>239</v>
      </c>
      <c r="Q93" s="5" t="s">
        <v>224</v>
      </c>
      <c r="R93" s="5"/>
    </row>
    <row r="94" spans="1:31" x14ac:dyDescent="0.2">
      <c r="A94" s="5" t="s">
        <v>225</v>
      </c>
      <c r="B94" s="6">
        <v>15</v>
      </c>
      <c r="C94" s="6">
        <v>9</v>
      </c>
      <c r="D94" s="5">
        <v>1999</v>
      </c>
      <c r="E94" s="55">
        <f t="shared" si="2"/>
        <v>36418</v>
      </c>
      <c r="F94" s="7">
        <v>11</v>
      </c>
      <c r="G94" s="7">
        <v>5</v>
      </c>
      <c r="H94" s="5">
        <v>2000</v>
      </c>
      <c r="I94" s="56">
        <f t="shared" si="3"/>
        <v>36657</v>
      </c>
      <c r="J94" s="5">
        <v>68.321111110000004</v>
      </c>
      <c r="K94" s="5">
        <v>-42.8277</v>
      </c>
      <c r="L94" s="5">
        <v>2488</v>
      </c>
      <c r="M94" s="5">
        <v>349</v>
      </c>
      <c r="N94" s="9" t="s">
        <v>246</v>
      </c>
      <c r="O94" s="5" t="s">
        <v>55</v>
      </c>
      <c r="P94" s="5" t="s">
        <v>239</v>
      </c>
      <c r="Q94" s="5" t="s">
        <v>224</v>
      </c>
      <c r="R94" s="5"/>
    </row>
    <row r="95" spans="1:31" x14ac:dyDescent="0.2">
      <c r="A95" s="5" t="s">
        <v>225</v>
      </c>
      <c r="B95" s="6">
        <v>15</v>
      </c>
      <c r="C95" s="6">
        <v>9</v>
      </c>
      <c r="D95" s="5">
        <v>2000</v>
      </c>
      <c r="E95" s="55">
        <f t="shared" si="2"/>
        <v>36784</v>
      </c>
      <c r="F95" s="7">
        <v>11</v>
      </c>
      <c r="G95" s="7">
        <v>5</v>
      </c>
      <c r="H95" s="5">
        <v>2001</v>
      </c>
      <c r="I95" s="56">
        <f t="shared" si="3"/>
        <v>37022</v>
      </c>
      <c r="J95" s="5">
        <v>68.321111110000004</v>
      </c>
      <c r="K95" s="5">
        <v>-42.8277</v>
      </c>
      <c r="L95" s="5">
        <v>2488</v>
      </c>
      <c r="M95" s="5">
        <v>575</v>
      </c>
      <c r="N95" s="9" t="s">
        <v>246</v>
      </c>
      <c r="O95" s="5" t="s">
        <v>55</v>
      </c>
      <c r="P95" s="5" t="s">
        <v>239</v>
      </c>
      <c r="Q95" s="5" t="s">
        <v>224</v>
      </c>
      <c r="R95" s="5"/>
    </row>
    <row r="96" spans="1:31" x14ac:dyDescent="0.2">
      <c r="A96" s="5" t="s">
        <v>225</v>
      </c>
      <c r="B96" s="6">
        <v>15</v>
      </c>
      <c r="C96" s="6">
        <v>9</v>
      </c>
      <c r="D96" s="5">
        <v>2001</v>
      </c>
      <c r="E96" s="55">
        <f t="shared" si="2"/>
        <v>37149</v>
      </c>
      <c r="F96" s="7">
        <v>11</v>
      </c>
      <c r="G96" s="7">
        <v>5</v>
      </c>
      <c r="H96" s="5">
        <v>2002</v>
      </c>
      <c r="I96" s="56">
        <f t="shared" si="3"/>
        <v>37387</v>
      </c>
      <c r="J96" s="5">
        <v>68.321111110000004</v>
      </c>
      <c r="K96" s="5">
        <v>-42.8277</v>
      </c>
      <c r="L96" s="5">
        <v>2488</v>
      </c>
      <c r="M96" s="5">
        <v>505</v>
      </c>
      <c r="N96" s="9" t="s">
        <v>246</v>
      </c>
      <c r="O96" s="5" t="s">
        <v>55</v>
      </c>
      <c r="P96" s="5" t="s">
        <v>239</v>
      </c>
      <c r="Q96" s="5" t="s">
        <v>224</v>
      </c>
      <c r="R96" s="5"/>
    </row>
    <row r="97" spans="1:18" x14ac:dyDescent="0.2">
      <c r="A97" s="5" t="s">
        <v>226</v>
      </c>
      <c r="B97" s="6">
        <v>15</v>
      </c>
      <c r="C97" s="6">
        <v>9</v>
      </c>
      <c r="D97" s="5">
        <v>1997</v>
      </c>
      <c r="E97" s="55">
        <f t="shared" si="2"/>
        <v>35688</v>
      </c>
      <c r="F97" s="7">
        <v>11</v>
      </c>
      <c r="G97" s="7">
        <v>5</v>
      </c>
      <c r="H97" s="5">
        <v>1998</v>
      </c>
      <c r="I97" s="56">
        <f t="shared" si="3"/>
        <v>35926</v>
      </c>
      <c r="J97" s="5">
        <v>62.306944440000002</v>
      </c>
      <c r="K97" s="5">
        <v>-46.3</v>
      </c>
      <c r="L97" s="5">
        <v>2330</v>
      </c>
      <c r="M97" s="5">
        <v>403</v>
      </c>
      <c r="N97" s="9" t="s">
        <v>246</v>
      </c>
      <c r="O97" s="5" t="s">
        <v>55</v>
      </c>
      <c r="P97" s="5" t="s">
        <v>239</v>
      </c>
      <c r="Q97" s="5" t="s">
        <v>224</v>
      </c>
      <c r="R97" s="5"/>
    </row>
    <row r="98" spans="1:18" x14ac:dyDescent="0.2">
      <c r="A98" s="5" t="s">
        <v>226</v>
      </c>
      <c r="B98" s="6">
        <v>15</v>
      </c>
      <c r="C98" s="6">
        <v>9</v>
      </c>
      <c r="D98" s="5">
        <v>1998</v>
      </c>
      <c r="E98" s="55">
        <f t="shared" si="2"/>
        <v>36053</v>
      </c>
      <c r="F98" s="7">
        <v>11</v>
      </c>
      <c r="G98" s="7">
        <v>5</v>
      </c>
      <c r="H98" s="5">
        <v>1999</v>
      </c>
      <c r="I98" s="56">
        <f t="shared" si="3"/>
        <v>36291</v>
      </c>
      <c r="J98" s="5">
        <v>62.306944440000002</v>
      </c>
      <c r="K98" s="5">
        <v>-46.3</v>
      </c>
      <c r="L98" s="5">
        <v>2330</v>
      </c>
      <c r="M98" s="5">
        <v>483</v>
      </c>
      <c r="N98" s="9" t="s">
        <v>246</v>
      </c>
      <c r="O98" s="5" t="s">
        <v>55</v>
      </c>
      <c r="P98" s="5" t="s">
        <v>239</v>
      </c>
      <c r="Q98" s="5" t="s">
        <v>224</v>
      </c>
      <c r="R98" s="5"/>
    </row>
    <row r="99" spans="1:18" x14ac:dyDescent="0.2">
      <c r="A99" s="5" t="s">
        <v>226</v>
      </c>
      <c r="B99" s="6">
        <v>15</v>
      </c>
      <c r="C99" s="6">
        <v>9</v>
      </c>
      <c r="D99" s="5">
        <v>1999</v>
      </c>
      <c r="E99" s="55">
        <f t="shared" si="2"/>
        <v>36418</v>
      </c>
      <c r="F99" s="7">
        <v>11</v>
      </c>
      <c r="G99" s="7">
        <v>5</v>
      </c>
      <c r="H99" s="5">
        <v>2000</v>
      </c>
      <c r="I99" s="56">
        <f t="shared" si="3"/>
        <v>36657</v>
      </c>
      <c r="J99" s="5">
        <v>62.306944440000002</v>
      </c>
      <c r="K99" s="5">
        <v>-46.3</v>
      </c>
      <c r="L99" s="5">
        <v>2330</v>
      </c>
      <c r="M99" s="5">
        <v>402</v>
      </c>
      <c r="N99" s="9" t="s">
        <v>246</v>
      </c>
      <c r="O99" s="5" t="s">
        <v>55</v>
      </c>
      <c r="P99" s="5" t="s">
        <v>239</v>
      </c>
      <c r="Q99" s="5" t="s">
        <v>224</v>
      </c>
      <c r="R99" s="5"/>
    </row>
    <row r="100" spans="1:18" x14ac:dyDescent="0.2">
      <c r="A100" s="5" t="s">
        <v>226</v>
      </c>
      <c r="B100" s="6">
        <v>15</v>
      </c>
      <c r="C100" s="6">
        <v>9</v>
      </c>
      <c r="D100" s="5">
        <v>2000</v>
      </c>
      <c r="E100" s="55">
        <f t="shared" si="2"/>
        <v>36784</v>
      </c>
      <c r="F100" s="7">
        <v>11</v>
      </c>
      <c r="G100" s="7">
        <v>5</v>
      </c>
      <c r="H100" s="5">
        <v>2001</v>
      </c>
      <c r="I100" s="56">
        <f t="shared" si="3"/>
        <v>37022</v>
      </c>
      <c r="J100" s="5">
        <v>62.306944440000002</v>
      </c>
      <c r="K100" s="5">
        <v>-46.3</v>
      </c>
      <c r="L100" s="5">
        <v>2330</v>
      </c>
      <c r="M100" s="5">
        <v>495</v>
      </c>
      <c r="N100" s="9" t="s">
        <v>246</v>
      </c>
      <c r="O100" s="5" t="s">
        <v>55</v>
      </c>
      <c r="P100" s="5" t="s">
        <v>239</v>
      </c>
      <c r="Q100" s="5" t="s">
        <v>224</v>
      </c>
      <c r="R100" s="5"/>
    </row>
    <row r="101" spans="1:18" x14ac:dyDescent="0.2">
      <c r="A101" s="5" t="s">
        <v>226</v>
      </c>
      <c r="B101" s="6">
        <v>15</v>
      </c>
      <c r="C101" s="6">
        <v>9</v>
      </c>
      <c r="D101" s="5">
        <v>2001</v>
      </c>
      <c r="E101" s="55">
        <f t="shared" si="2"/>
        <v>37149</v>
      </c>
      <c r="F101" s="7">
        <v>11</v>
      </c>
      <c r="G101" s="7">
        <v>5</v>
      </c>
      <c r="H101" s="5">
        <v>2002</v>
      </c>
      <c r="I101" s="56">
        <f t="shared" si="3"/>
        <v>37387</v>
      </c>
      <c r="J101" s="5">
        <v>62.306944440000002</v>
      </c>
      <c r="K101" s="5">
        <v>-46.3</v>
      </c>
      <c r="L101" s="5">
        <v>2330</v>
      </c>
      <c r="M101" s="5">
        <v>542</v>
      </c>
      <c r="N101" s="9" t="s">
        <v>246</v>
      </c>
      <c r="O101" s="5" t="s">
        <v>55</v>
      </c>
      <c r="P101" s="5" t="s">
        <v>239</v>
      </c>
      <c r="Q101" s="5" t="s">
        <v>224</v>
      </c>
      <c r="R101" s="5"/>
    </row>
    <row r="102" spans="1:18" x14ac:dyDescent="0.2">
      <c r="A102" s="5" t="s">
        <v>227</v>
      </c>
      <c r="B102" s="6">
        <v>15</v>
      </c>
      <c r="C102" s="6">
        <v>9</v>
      </c>
      <c r="D102" s="5">
        <v>1997</v>
      </c>
      <c r="E102" s="55">
        <f t="shared" si="2"/>
        <v>35688</v>
      </c>
      <c r="F102" s="7">
        <v>11</v>
      </c>
      <c r="G102" s="7">
        <v>5</v>
      </c>
      <c r="H102" s="5">
        <v>1998</v>
      </c>
      <c r="I102" s="56">
        <f t="shared" si="3"/>
        <v>35926</v>
      </c>
      <c r="J102" s="5">
        <v>63.93</v>
      </c>
      <c r="K102" s="5">
        <v>-42.35388889</v>
      </c>
      <c r="L102" s="5">
        <v>1875.75</v>
      </c>
      <c r="M102" s="5">
        <v>408</v>
      </c>
      <c r="N102" s="9" t="s">
        <v>246</v>
      </c>
      <c r="O102" s="5" t="s">
        <v>55</v>
      </c>
      <c r="P102" s="5" t="s">
        <v>239</v>
      </c>
      <c r="Q102" s="5" t="s">
        <v>224</v>
      </c>
      <c r="R102" s="5"/>
    </row>
    <row r="103" spans="1:18" x14ac:dyDescent="0.2">
      <c r="A103" s="5" t="s">
        <v>227</v>
      </c>
      <c r="B103" s="6">
        <v>15</v>
      </c>
      <c r="C103" s="6">
        <v>9</v>
      </c>
      <c r="D103" s="5">
        <v>1998</v>
      </c>
      <c r="E103" s="55">
        <f t="shared" si="2"/>
        <v>36053</v>
      </c>
      <c r="F103" s="7">
        <v>11</v>
      </c>
      <c r="G103" s="7">
        <v>5</v>
      </c>
      <c r="H103" s="5">
        <v>1999</v>
      </c>
      <c r="I103" s="56">
        <f t="shared" si="3"/>
        <v>36291</v>
      </c>
      <c r="J103" s="5">
        <v>63.93</v>
      </c>
      <c r="K103" s="5">
        <v>-42.35388889</v>
      </c>
      <c r="L103" s="5">
        <v>1875.75</v>
      </c>
      <c r="M103" s="5">
        <v>328</v>
      </c>
      <c r="N103" s="9" t="s">
        <v>246</v>
      </c>
      <c r="O103" s="5" t="s">
        <v>55</v>
      </c>
      <c r="P103" s="5" t="s">
        <v>239</v>
      </c>
      <c r="Q103" s="5" t="s">
        <v>224</v>
      </c>
      <c r="R103" s="5"/>
    </row>
    <row r="104" spans="1:18" x14ac:dyDescent="0.2">
      <c r="A104" s="5" t="s">
        <v>227</v>
      </c>
      <c r="B104" s="6">
        <v>15</v>
      </c>
      <c r="C104" s="6">
        <v>9</v>
      </c>
      <c r="D104" s="5">
        <v>1999</v>
      </c>
      <c r="E104" s="55">
        <f t="shared" si="2"/>
        <v>36418</v>
      </c>
      <c r="F104" s="7">
        <v>11</v>
      </c>
      <c r="G104" s="7">
        <v>5</v>
      </c>
      <c r="H104" s="5">
        <v>2000</v>
      </c>
      <c r="I104" s="56">
        <f t="shared" si="3"/>
        <v>36657</v>
      </c>
      <c r="J104" s="5">
        <v>63.93</v>
      </c>
      <c r="K104" s="5">
        <v>-42.35388889</v>
      </c>
      <c r="L104" s="5">
        <v>1875.75</v>
      </c>
      <c r="M104" s="5">
        <v>306</v>
      </c>
      <c r="N104" s="9" t="s">
        <v>246</v>
      </c>
      <c r="O104" s="5" t="s">
        <v>55</v>
      </c>
      <c r="P104" s="5" t="s">
        <v>239</v>
      </c>
      <c r="Q104" s="5" t="s">
        <v>224</v>
      </c>
      <c r="R104" s="5"/>
    </row>
    <row r="105" spans="1:18" x14ac:dyDescent="0.2">
      <c r="A105" s="5" t="s">
        <v>227</v>
      </c>
      <c r="B105" s="6">
        <v>15</v>
      </c>
      <c r="C105" s="6">
        <v>9</v>
      </c>
      <c r="D105" s="5">
        <v>2000</v>
      </c>
      <c r="E105" s="55">
        <f t="shared" si="2"/>
        <v>36784</v>
      </c>
      <c r="F105" s="7">
        <v>11</v>
      </c>
      <c r="G105" s="7">
        <v>5</v>
      </c>
      <c r="H105" s="5">
        <v>2001</v>
      </c>
      <c r="I105" s="56">
        <f t="shared" si="3"/>
        <v>37022</v>
      </c>
      <c r="J105" s="5">
        <v>63.93</v>
      </c>
      <c r="K105" s="5">
        <v>-42.35388889</v>
      </c>
      <c r="L105" s="5">
        <v>1875.75</v>
      </c>
      <c r="M105" s="5">
        <v>385</v>
      </c>
      <c r="N105" s="9" t="s">
        <v>246</v>
      </c>
      <c r="O105" s="5" t="s">
        <v>55</v>
      </c>
      <c r="P105" s="5" t="s">
        <v>239</v>
      </c>
      <c r="Q105" s="5" t="s">
        <v>224</v>
      </c>
      <c r="R105" s="5"/>
    </row>
    <row r="106" spans="1:18" x14ac:dyDescent="0.2">
      <c r="A106" s="5" t="s">
        <v>227</v>
      </c>
      <c r="B106" s="6">
        <v>15</v>
      </c>
      <c r="C106" s="6">
        <v>9</v>
      </c>
      <c r="D106" s="5">
        <v>2001</v>
      </c>
      <c r="E106" s="55">
        <f t="shared" si="2"/>
        <v>37149</v>
      </c>
      <c r="F106" s="7">
        <v>11</v>
      </c>
      <c r="G106" s="7">
        <v>5</v>
      </c>
      <c r="H106" s="5">
        <v>2002</v>
      </c>
      <c r="I106" s="56">
        <f t="shared" si="3"/>
        <v>37387</v>
      </c>
      <c r="J106" s="5">
        <v>63.93</v>
      </c>
      <c r="K106" s="5">
        <v>-42.35388889</v>
      </c>
      <c r="L106" s="5">
        <v>1875.75</v>
      </c>
      <c r="M106" s="5">
        <v>272</v>
      </c>
      <c r="N106" s="9" t="s">
        <v>246</v>
      </c>
      <c r="O106" s="5" t="s">
        <v>55</v>
      </c>
      <c r="P106" s="5" t="s">
        <v>239</v>
      </c>
      <c r="Q106" s="5" t="s">
        <v>224</v>
      </c>
      <c r="R106" s="5"/>
    </row>
    <row r="107" spans="1:18" x14ac:dyDescent="0.2">
      <c r="A107" s="5" t="s">
        <v>228</v>
      </c>
      <c r="B107" s="6">
        <v>15</v>
      </c>
      <c r="C107" s="6">
        <v>9</v>
      </c>
      <c r="D107" s="5">
        <v>1997</v>
      </c>
      <c r="E107" s="55">
        <f t="shared" si="2"/>
        <v>35688</v>
      </c>
      <c r="F107" s="7">
        <v>11</v>
      </c>
      <c r="G107" s="7">
        <v>5</v>
      </c>
      <c r="H107" s="5">
        <v>1998</v>
      </c>
      <c r="I107" s="56">
        <f t="shared" si="3"/>
        <v>35926</v>
      </c>
      <c r="J107" s="5">
        <v>66.963888890000007</v>
      </c>
      <c r="K107" s="5">
        <v>-42.748800000000003</v>
      </c>
      <c r="L107" s="5">
        <v>2519</v>
      </c>
      <c r="M107" s="5">
        <v>629</v>
      </c>
      <c r="N107" s="9" t="s">
        <v>246</v>
      </c>
      <c r="O107" s="5" t="s">
        <v>55</v>
      </c>
      <c r="P107" s="5" t="s">
        <v>239</v>
      </c>
      <c r="Q107" s="5" t="s">
        <v>224</v>
      </c>
      <c r="R107" s="5"/>
    </row>
    <row r="108" spans="1:18" x14ac:dyDescent="0.2">
      <c r="A108" s="5" t="s">
        <v>228</v>
      </c>
      <c r="B108" s="6">
        <v>15</v>
      </c>
      <c r="C108" s="6">
        <v>9</v>
      </c>
      <c r="D108" s="5">
        <v>1998</v>
      </c>
      <c r="E108" s="55">
        <f t="shared" si="2"/>
        <v>36053</v>
      </c>
      <c r="F108" s="7">
        <v>11</v>
      </c>
      <c r="G108" s="7">
        <v>5</v>
      </c>
      <c r="H108" s="5">
        <v>1999</v>
      </c>
      <c r="I108" s="56">
        <f t="shared" si="3"/>
        <v>36291</v>
      </c>
      <c r="J108" s="5">
        <v>66.963888890000007</v>
      </c>
      <c r="K108" s="5">
        <v>-42.748800000000003</v>
      </c>
      <c r="L108" s="5">
        <v>2519</v>
      </c>
      <c r="M108" s="5">
        <v>652</v>
      </c>
      <c r="N108" s="9" t="s">
        <v>246</v>
      </c>
      <c r="O108" s="5" t="s">
        <v>55</v>
      </c>
      <c r="P108" s="5" t="s">
        <v>239</v>
      </c>
      <c r="Q108" s="5" t="s">
        <v>224</v>
      </c>
      <c r="R108" s="5"/>
    </row>
    <row r="109" spans="1:18" x14ac:dyDescent="0.2">
      <c r="A109" s="5" t="s">
        <v>228</v>
      </c>
      <c r="B109" s="6">
        <v>15</v>
      </c>
      <c r="C109" s="6">
        <v>9</v>
      </c>
      <c r="D109" s="5">
        <v>1999</v>
      </c>
      <c r="E109" s="55">
        <f t="shared" si="2"/>
        <v>36418</v>
      </c>
      <c r="F109" s="7">
        <v>11</v>
      </c>
      <c r="G109" s="7">
        <v>5</v>
      </c>
      <c r="H109" s="5">
        <v>2000</v>
      </c>
      <c r="I109" s="56">
        <f t="shared" si="3"/>
        <v>36657</v>
      </c>
      <c r="J109" s="5">
        <v>66.963888890000007</v>
      </c>
      <c r="K109" s="5">
        <v>-42.748800000000003</v>
      </c>
      <c r="L109" s="5">
        <v>2519</v>
      </c>
      <c r="M109" s="5">
        <v>699</v>
      </c>
      <c r="N109" s="9" t="s">
        <v>246</v>
      </c>
      <c r="O109" s="5" t="s">
        <v>55</v>
      </c>
      <c r="P109" s="5" t="s">
        <v>239</v>
      </c>
      <c r="Q109" s="5" t="s">
        <v>224</v>
      </c>
      <c r="R109" s="5"/>
    </row>
    <row r="110" spans="1:18" x14ac:dyDescent="0.2">
      <c r="A110" s="5" t="s">
        <v>228</v>
      </c>
      <c r="B110" s="6">
        <v>15</v>
      </c>
      <c r="C110" s="6">
        <v>9</v>
      </c>
      <c r="D110" s="5">
        <v>2000</v>
      </c>
      <c r="E110" s="55">
        <f t="shared" si="2"/>
        <v>36784</v>
      </c>
      <c r="F110" s="7">
        <v>11</v>
      </c>
      <c r="G110" s="7">
        <v>5</v>
      </c>
      <c r="H110" s="5">
        <v>2001</v>
      </c>
      <c r="I110" s="56">
        <f t="shared" si="3"/>
        <v>37022</v>
      </c>
      <c r="J110" s="5">
        <v>66.963888890000007</v>
      </c>
      <c r="K110" s="5">
        <v>-42.748800000000003</v>
      </c>
      <c r="L110" s="5">
        <v>2519</v>
      </c>
      <c r="M110" s="5">
        <v>668</v>
      </c>
      <c r="N110" s="9" t="s">
        <v>246</v>
      </c>
      <c r="O110" s="5" t="s">
        <v>55</v>
      </c>
      <c r="P110" s="5" t="s">
        <v>239</v>
      </c>
      <c r="Q110" s="5" t="s">
        <v>224</v>
      </c>
      <c r="R110" s="5"/>
    </row>
    <row r="111" spans="1:18" x14ac:dyDescent="0.2">
      <c r="A111" s="5" t="s">
        <v>228</v>
      </c>
      <c r="B111" s="6">
        <v>15</v>
      </c>
      <c r="C111" s="6">
        <v>9</v>
      </c>
      <c r="D111" s="5">
        <v>2001</v>
      </c>
      <c r="E111" s="55">
        <f t="shared" si="2"/>
        <v>37149</v>
      </c>
      <c r="F111" s="7">
        <v>11</v>
      </c>
      <c r="G111" s="7">
        <v>5</v>
      </c>
      <c r="H111" s="5">
        <v>2002</v>
      </c>
      <c r="I111" s="56">
        <f t="shared" si="3"/>
        <v>37387</v>
      </c>
      <c r="J111" s="5">
        <v>66.963888890000007</v>
      </c>
      <c r="K111" s="5">
        <v>-42.748800000000003</v>
      </c>
      <c r="L111" s="5">
        <v>2519</v>
      </c>
      <c r="M111" s="5">
        <v>854</v>
      </c>
      <c r="N111" s="9" t="s">
        <v>246</v>
      </c>
      <c r="O111" s="5" t="s">
        <v>55</v>
      </c>
      <c r="P111" s="5" t="s">
        <v>239</v>
      </c>
      <c r="Q111" s="5" t="s">
        <v>224</v>
      </c>
      <c r="R111" s="5"/>
    </row>
    <row r="112" spans="1:18" x14ac:dyDescent="0.2">
      <c r="A112" s="5" t="s">
        <v>229</v>
      </c>
      <c r="B112" s="6">
        <v>15</v>
      </c>
      <c r="C112" s="6">
        <v>9</v>
      </c>
      <c r="D112" s="5">
        <v>1997</v>
      </c>
      <c r="E112" s="55">
        <f t="shared" si="2"/>
        <v>35688</v>
      </c>
      <c r="F112" s="7">
        <v>11</v>
      </c>
      <c r="G112" s="7">
        <v>5</v>
      </c>
      <c r="H112" s="5">
        <v>1998</v>
      </c>
      <c r="I112" s="56">
        <f t="shared" si="3"/>
        <v>35926</v>
      </c>
      <c r="J112" s="5">
        <v>67.52</v>
      </c>
      <c r="K112" s="5">
        <v>-42.406111109999998</v>
      </c>
      <c r="L112" s="5">
        <v>2550</v>
      </c>
      <c r="M112" s="5">
        <v>582</v>
      </c>
      <c r="N112" s="9" t="s">
        <v>246</v>
      </c>
      <c r="O112" s="5" t="s">
        <v>55</v>
      </c>
      <c r="P112" s="5" t="s">
        <v>239</v>
      </c>
      <c r="Q112" s="5" t="s">
        <v>224</v>
      </c>
      <c r="R112" s="5"/>
    </row>
    <row r="113" spans="1:20" x14ac:dyDescent="0.2">
      <c r="A113" s="5" t="s">
        <v>229</v>
      </c>
      <c r="B113" s="6">
        <v>15</v>
      </c>
      <c r="C113" s="6">
        <v>9</v>
      </c>
      <c r="D113" s="5">
        <v>1998</v>
      </c>
      <c r="E113" s="55">
        <f t="shared" si="2"/>
        <v>36053</v>
      </c>
      <c r="F113" s="7">
        <v>11</v>
      </c>
      <c r="G113" s="7">
        <v>5</v>
      </c>
      <c r="H113" s="5">
        <v>1999</v>
      </c>
      <c r="I113" s="56">
        <f t="shared" si="3"/>
        <v>36291</v>
      </c>
      <c r="J113" s="5">
        <v>67.52</v>
      </c>
      <c r="K113" s="5">
        <v>-42.406111109999998</v>
      </c>
      <c r="L113" s="5">
        <v>2550</v>
      </c>
      <c r="M113" s="5">
        <v>689</v>
      </c>
      <c r="N113" s="9" t="s">
        <v>246</v>
      </c>
      <c r="O113" s="5" t="s">
        <v>55</v>
      </c>
      <c r="P113" s="5" t="s">
        <v>239</v>
      </c>
      <c r="Q113" s="5" t="s">
        <v>224</v>
      </c>
      <c r="R113" s="5"/>
    </row>
    <row r="114" spans="1:20" x14ac:dyDescent="0.2">
      <c r="A114" s="5" t="s">
        <v>229</v>
      </c>
      <c r="B114" s="6">
        <v>15</v>
      </c>
      <c r="C114" s="6">
        <v>9</v>
      </c>
      <c r="D114" s="5">
        <v>1999</v>
      </c>
      <c r="E114" s="55">
        <f t="shared" si="2"/>
        <v>36418</v>
      </c>
      <c r="F114" s="7">
        <v>11</v>
      </c>
      <c r="G114" s="7">
        <v>5</v>
      </c>
      <c r="H114" s="5">
        <v>2000</v>
      </c>
      <c r="I114" s="56">
        <f t="shared" si="3"/>
        <v>36657</v>
      </c>
      <c r="J114" s="5">
        <v>67.52</v>
      </c>
      <c r="K114" s="5">
        <v>-42.406111109999998</v>
      </c>
      <c r="L114" s="5">
        <v>2550</v>
      </c>
      <c r="M114" s="5">
        <v>611</v>
      </c>
      <c r="N114" s="9" t="s">
        <v>246</v>
      </c>
      <c r="O114" s="5" t="s">
        <v>55</v>
      </c>
      <c r="P114" s="5" t="s">
        <v>239</v>
      </c>
      <c r="Q114" s="5" t="s">
        <v>224</v>
      </c>
      <c r="R114" s="5"/>
    </row>
    <row r="115" spans="1:20" x14ac:dyDescent="0.2">
      <c r="A115" s="5" t="s">
        <v>229</v>
      </c>
      <c r="B115" s="6">
        <v>15</v>
      </c>
      <c r="C115" s="6">
        <v>9</v>
      </c>
      <c r="D115" s="5">
        <v>2000</v>
      </c>
      <c r="E115" s="55">
        <f t="shared" si="2"/>
        <v>36784</v>
      </c>
      <c r="F115" s="7">
        <v>11</v>
      </c>
      <c r="G115" s="7">
        <v>5</v>
      </c>
      <c r="H115" s="5">
        <v>2001</v>
      </c>
      <c r="I115" s="56">
        <f t="shared" si="3"/>
        <v>37022</v>
      </c>
      <c r="J115" s="5">
        <v>67.52</v>
      </c>
      <c r="K115" s="5">
        <v>-42.406111109999998</v>
      </c>
      <c r="L115" s="5">
        <v>2550</v>
      </c>
      <c r="M115" s="5">
        <v>699</v>
      </c>
      <c r="N115" s="9" t="s">
        <v>246</v>
      </c>
      <c r="O115" s="5" t="s">
        <v>55</v>
      </c>
      <c r="P115" s="5" t="s">
        <v>239</v>
      </c>
      <c r="Q115" s="5" t="s">
        <v>224</v>
      </c>
      <c r="R115" s="5"/>
    </row>
    <row r="116" spans="1:20" x14ac:dyDescent="0.2">
      <c r="A116" s="5" t="s">
        <v>229</v>
      </c>
      <c r="B116" s="6">
        <v>15</v>
      </c>
      <c r="C116" s="6">
        <v>9</v>
      </c>
      <c r="D116" s="5">
        <v>2001</v>
      </c>
      <c r="E116" s="55">
        <f t="shared" si="2"/>
        <v>37149</v>
      </c>
      <c r="F116" s="7">
        <v>11</v>
      </c>
      <c r="G116" s="7">
        <v>5</v>
      </c>
      <c r="H116" s="5">
        <v>2002</v>
      </c>
      <c r="I116" s="56">
        <f t="shared" si="3"/>
        <v>37387</v>
      </c>
      <c r="J116" s="5">
        <v>67.52</v>
      </c>
      <c r="K116" s="5">
        <v>-42.406111109999998</v>
      </c>
      <c r="L116" s="5">
        <v>2550</v>
      </c>
      <c r="M116" s="5">
        <v>757</v>
      </c>
      <c r="N116" s="9" t="s">
        <v>246</v>
      </c>
      <c r="O116" s="5" t="s">
        <v>55</v>
      </c>
      <c r="P116" s="5" t="s">
        <v>239</v>
      </c>
      <c r="Q116" s="5" t="s">
        <v>224</v>
      </c>
      <c r="R116" s="5"/>
    </row>
    <row r="117" spans="1:20" x14ac:dyDescent="0.2">
      <c r="A117" s="5" t="s">
        <v>230</v>
      </c>
      <c r="B117" s="6">
        <v>15</v>
      </c>
      <c r="C117" s="6">
        <v>9</v>
      </c>
      <c r="D117" s="5">
        <v>1997</v>
      </c>
      <c r="E117" s="55">
        <f t="shared" si="2"/>
        <v>35688</v>
      </c>
      <c r="F117" s="7">
        <v>11</v>
      </c>
      <c r="G117" s="7">
        <v>5</v>
      </c>
      <c r="H117" s="5">
        <v>1998</v>
      </c>
      <c r="I117" s="56">
        <f t="shared" si="3"/>
        <v>35926</v>
      </c>
      <c r="J117" s="5">
        <v>69.838888890000007</v>
      </c>
      <c r="K117" s="5">
        <v>-36.4</v>
      </c>
      <c r="L117" s="5">
        <v>2976</v>
      </c>
      <c r="M117" s="5">
        <v>328</v>
      </c>
      <c r="N117" s="9" t="s">
        <v>246</v>
      </c>
      <c r="O117" s="5" t="s">
        <v>55</v>
      </c>
      <c r="P117" s="5" t="s">
        <v>239</v>
      </c>
      <c r="Q117" s="5" t="s">
        <v>224</v>
      </c>
      <c r="R117" s="5"/>
    </row>
    <row r="118" spans="1:20" x14ac:dyDescent="0.2">
      <c r="A118" s="5" t="s">
        <v>230</v>
      </c>
      <c r="B118" s="6">
        <v>15</v>
      </c>
      <c r="C118" s="6">
        <v>9</v>
      </c>
      <c r="D118" s="5">
        <v>1998</v>
      </c>
      <c r="E118" s="55">
        <f t="shared" si="2"/>
        <v>36053</v>
      </c>
      <c r="F118" s="7">
        <v>11</v>
      </c>
      <c r="G118" s="7">
        <v>5</v>
      </c>
      <c r="H118" s="5">
        <v>1999</v>
      </c>
      <c r="I118" s="56">
        <f t="shared" si="3"/>
        <v>36291</v>
      </c>
      <c r="J118" s="5">
        <v>69.838888890000007</v>
      </c>
      <c r="K118" s="5">
        <v>-36.4</v>
      </c>
      <c r="L118" s="5">
        <v>2976</v>
      </c>
      <c r="M118" s="5">
        <v>433</v>
      </c>
      <c r="N118" s="9" t="s">
        <v>246</v>
      </c>
      <c r="O118" s="5" t="s">
        <v>55</v>
      </c>
      <c r="P118" s="5" t="s">
        <v>239</v>
      </c>
      <c r="Q118" s="5" t="s">
        <v>224</v>
      </c>
      <c r="R118" s="5"/>
    </row>
    <row r="119" spans="1:20" x14ac:dyDescent="0.2">
      <c r="A119" s="5" t="s">
        <v>230</v>
      </c>
      <c r="B119" s="6">
        <v>15</v>
      </c>
      <c r="C119" s="6">
        <v>9</v>
      </c>
      <c r="D119" s="5">
        <v>1999</v>
      </c>
      <c r="E119" s="55">
        <f t="shared" si="2"/>
        <v>36418</v>
      </c>
      <c r="F119" s="7">
        <v>11</v>
      </c>
      <c r="G119" s="7">
        <v>5</v>
      </c>
      <c r="H119" s="5">
        <v>2000</v>
      </c>
      <c r="I119" s="56">
        <f t="shared" si="3"/>
        <v>36657</v>
      </c>
      <c r="J119" s="5">
        <v>69.838888890000007</v>
      </c>
      <c r="K119" s="5">
        <v>-36.4</v>
      </c>
      <c r="L119" s="5">
        <v>2976</v>
      </c>
      <c r="M119" s="5">
        <v>405</v>
      </c>
      <c r="N119" s="9" t="s">
        <v>246</v>
      </c>
      <c r="O119" s="5" t="s">
        <v>55</v>
      </c>
      <c r="P119" s="5" t="s">
        <v>239</v>
      </c>
      <c r="Q119" s="5" t="s">
        <v>224</v>
      </c>
      <c r="R119" s="5"/>
    </row>
    <row r="120" spans="1:20" x14ac:dyDescent="0.2">
      <c r="A120" s="5" t="s">
        <v>230</v>
      </c>
      <c r="B120" s="6">
        <v>15</v>
      </c>
      <c r="C120" s="6">
        <v>9</v>
      </c>
      <c r="D120" s="5">
        <v>2000</v>
      </c>
      <c r="E120" s="55">
        <f t="shared" si="2"/>
        <v>36784</v>
      </c>
      <c r="F120" s="7">
        <v>11</v>
      </c>
      <c r="G120" s="7">
        <v>5</v>
      </c>
      <c r="H120" s="5">
        <v>2001</v>
      </c>
      <c r="I120" s="56">
        <f t="shared" si="3"/>
        <v>37022</v>
      </c>
      <c r="J120" s="5">
        <v>69.838888890000007</v>
      </c>
      <c r="K120" s="5">
        <v>-36.4</v>
      </c>
      <c r="L120" s="5">
        <v>2976</v>
      </c>
      <c r="M120" s="5">
        <v>328</v>
      </c>
      <c r="N120" s="9" t="s">
        <v>246</v>
      </c>
      <c r="O120" s="5" t="s">
        <v>55</v>
      </c>
      <c r="P120" s="5" t="s">
        <v>239</v>
      </c>
      <c r="Q120" s="5" t="s">
        <v>224</v>
      </c>
      <c r="R120" s="5"/>
    </row>
    <row r="121" spans="1:20" x14ac:dyDescent="0.2">
      <c r="A121" s="5" t="s">
        <v>230</v>
      </c>
      <c r="B121" s="6">
        <v>15</v>
      </c>
      <c r="C121" s="6">
        <v>9</v>
      </c>
      <c r="D121" s="5">
        <v>2001</v>
      </c>
      <c r="E121" s="55">
        <f t="shared" si="2"/>
        <v>37149</v>
      </c>
      <c r="F121" s="7">
        <v>11</v>
      </c>
      <c r="G121" s="7">
        <v>5</v>
      </c>
      <c r="H121" s="5">
        <v>2002</v>
      </c>
      <c r="I121" s="56">
        <f t="shared" si="3"/>
        <v>37387</v>
      </c>
      <c r="J121" s="5">
        <v>69.838888890000007</v>
      </c>
      <c r="K121" s="5">
        <v>-36.4</v>
      </c>
      <c r="L121" s="5">
        <v>2976</v>
      </c>
      <c r="M121" s="5">
        <v>517</v>
      </c>
      <c r="N121" s="9" t="s">
        <v>246</v>
      </c>
      <c r="O121" s="5" t="s">
        <v>55</v>
      </c>
      <c r="P121" s="5" t="s">
        <v>239</v>
      </c>
      <c r="Q121" s="5" t="s">
        <v>224</v>
      </c>
      <c r="R121" s="5"/>
    </row>
    <row r="122" spans="1:20" x14ac:dyDescent="0.2">
      <c r="A122" s="5" t="s">
        <v>231</v>
      </c>
      <c r="B122" s="6">
        <v>15</v>
      </c>
      <c r="C122" s="6">
        <v>9</v>
      </c>
      <c r="D122" s="5">
        <v>1997</v>
      </c>
      <c r="E122" s="55">
        <f t="shared" si="2"/>
        <v>35688</v>
      </c>
      <c r="F122" s="7">
        <v>11</v>
      </c>
      <c r="G122" s="7">
        <v>5</v>
      </c>
      <c r="H122" s="5">
        <v>1998</v>
      </c>
      <c r="I122" s="56">
        <f t="shared" si="3"/>
        <v>35926</v>
      </c>
      <c r="J122" s="5">
        <v>65</v>
      </c>
      <c r="K122" s="5">
        <v>-44.9</v>
      </c>
      <c r="L122" s="5">
        <v>2603</v>
      </c>
      <c r="M122" s="5">
        <v>398</v>
      </c>
      <c r="N122" s="9" t="s">
        <v>246</v>
      </c>
      <c r="O122" s="5" t="s">
        <v>55</v>
      </c>
      <c r="P122" s="5" t="s">
        <v>239</v>
      </c>
      <c r="Q122" s="5" t="s">
        <v>224</v>
      </c>
      <c r="R122" s="5"/>
    </row>
    <row r="123" spans="1:20" x14ac:dyDescent="0.2">
      <c r="A123" s="5" t="s">
        <v>231</v>
      </c>
      <c r="B123" s="6">
        <v>15</v>
      </c>
      <c r="C123" s="6">
        <v>9</v>
      </c>
      <c r="D123" s="5">
        <v>1998</v>
      </c>
      <c r="E123" s="55">
        <f t="shared" si="2"/>
        <v>36053</v>
      </c>
      <c r="F123" s="7">
        <v>11</v>
      </c>
      <c r="G123" s="7">
        <v>5</v>
      </c>
      <c r="H123" s="5">
        <v>1999</v>
      </c>
      <c r="I123" s="56">
        <f t="shared" si="3"/>
        <v>36291</v>
      </c>
      <c r="J123" s="5">
        <v>65</v>
      </c>
      <c r="K123" s="5">
        <v>-44.9</v>
      </c>
      <c r="L123" s="5">
        <v>2603</v>
      </c>
      <c r="M123" s="5">
        <v>262</v>
      </c>
      <c r="N123" s="9" t="s">
        <v>246</v>
      </c>
      <c r="O123" s="5" t="s">
        <v>55</v>
      </c>
      <c r="P123" s="5" t="s">
        <v>239</v>
      </c>
      <c r="Q123" s="5" t="s">
        <v>224</v>
      </c>
      <c r="R123" s="5"/>
    </row>
    <row r="124" spans="1:20" x14ac:dyDescent="0.2">
      <c r="A124" s="5" t="s">
        <v>231</v>
      </c>
      <c r="B124" s="6">
        <v>15</v>
      </c>
      <c r="C124" s="6">
        <v>9</v>
      </c>
      <c r="D124" s="5">
        <v>1999</v>
      </c>
      <c r="E124" s="55">
        <f t="shared" si="2"/>
        <v>36418</v>
      </c>
      <c r="F124" s="7">
        <v>11</v>
      </c>
      <c r="G124" s="7">
        <v>5</v>
      </c>
      <c r="H124" s="5">
        <v>2000</v>
      </c>
      <c r="I124" s="56">
        <f t="shared" si="3"/>
        <v>36657</v>
      </c>
      <c r="J124" s="5">
        <v>65</v>
      </c>
      <c r="K124" s="5">
        <v>-44.9</v>
      </c>
      <c r="L124" s="5">
        <v>2603</v>
      </c>
      <c r="M124" s="5">
        <v>427</v>
      </c>
      <c r="N124" s="9" t="s">
        <v>246</v>
      </c>
      <c r="O124" s="5" t="s">
        <v>55</v>
      </c>
      <c r="P124" s="5" t="s">
        <v>239</v>
      </c>
      <c r="Q124" s="5" t="s">
        <v>224</v>
      </c>
      <c r="R124" s="5"/>
    </row>
    <row r="125" spans="1:20" x14ac:dyDescent="0.2">
      <c r="A125" s="5" t="s">
        <v>231</v>
      </c>
      <c r="B125" s="6">
        <v>15</v>
      </c>
      <c r="C125" s="6">
        <v>9</v>
      </c>
      <c r="D125" s="5">
        <v>2000</v>
      </c>
      <c r="E125" s="55">
        <f t="shared" si="2"/>
        <v>36784</v>
      </c>
      <c r="F125" s="7">
        <v>11</v>
      </c>
      <c r="G125" s="7">
        <v>5</v>
      </c>
      <c r="H125" s="5">
        <v>2001</v>
      </c>
      <c r="I125" s="56">
        <f t="shared" si="3"/>
        <v>37022</v>
      </c>
      <c r="J125" s="5">
        <v>65</v>
      </c>
      <c r="K125" s="5">
        <v>-44.9</v>
      </c>
      <c r="L125" s="5">
        <v>2603</v>
      </c>
      <c r="M125" s="5">
        <v>330</v>
      </c>
      <c r="N125" s="9" t="s">
        <v>246</v>
      </c>
      <c r="O125" s="5" t="s">
        <v>55</v>
      </c>
      <c r="P125" s="5" t="s">
        <v>239</v>
      </c>
      <c r="Q125" s="5" t="s">
        <v>224</v>
      </c>
      <c r="R125" s="5"/>
    </row>
    <row r="126" spans="1:20" x14ac:dyDescent="0.2">
      <c r="A126" s="5" t="s">
        <v>231</v>
      </c>
      <c r="B126" s="6">
        <v>15</v>
      </c>
      <c r="C126" s="6">
        <v>9</v>
      </c>
      <c r="D126" s="5">
        <v>2001</v>
      </c>
      <c r="E126" s="55">
        <f t="shared" si="2"/>
        <v>37149</v>
      </c>
      <c r="F126" s="7">
        <v>11</v>
      </c>
      <c r="G126" s="7">
        <v>5</v>
      </c>
      <c r="H126" s="5">
        <v>2002</v>
      </c>
      <c r="I126" s="56">
        <f t="shared" si="3"/>
        <v>37387</v>
      </c>
      <c r="J126" s="5">
        <v>65</v>
      </c>
      <c r="K126" s="5">
        <v>-44.9</v>
      </c>
      <c r="L126" s="5">
        <v>2603</v>
      </c>
      <c r="M126" s="5">
        <v>446</v>
      </c>
      <c r="N126" s="9" t="s">
        <v>246</v>
      </c>
      <c r="O126" s="5" t="s">
        <v>55</v>
      </c>
      <c r="P126" s="5" t="s">
        <v>239</v>
      </c>
      <c r="Q126" s="5" t="s">
        <v>224</v>
      </c>
      <c r="R126" s="5"/>
    </row>
    <row r="127" spans="1:20" x14ac:dyDescent="0.2">
      <c r="A127" s="22" t="s">
        <v>232</v>
      </c>
      <c r="B127" s="6">
        <v>15</v>
      </c>
      <c r="C127" s="6">
        <v>9</v>
      </c>
      <c r="D127" s="22">
        <v>1997</v>
      </c>
      <c r="E127" s="55">
        <f t="shared" si="2"/>
        <v>35688</v>
      </c>
      <c r="F127" s="7">
        <v>11</v>
      </c>
      <c r="G127" s="7">
        <v>5</v>
      </c>
      <c r="H127" s="22">
        <v>1998</v>
      </c>
      <c r="I127" s="56">
        <f t="shared" si="3"/>
        <v>35926</v>
      </c>
      <c r="J127" s="22">
        <v>71.400000000000006</v>
      </c>
      <c r="K127" s="22">
        <v>-43.9</v>
      </c>
      <c r="L127" s="22">
        <v>2728</v>
      </c>
      <c r="M127" s="22">
        <v>436</v>
      </c>
      <c r="N127" s="9" t="s">
        <v>246</v>
      </c>
      <c r="O127" s="5" t="s">
        <v>55</v>
      </c>
      <c r="P127" s="22" t="s">
        <v>233</v>
      </c>
      <c r="Q127" s="22" t="s">
        <v>233</v>
      </c>
      <c r="R127" s="22"/>
      <c r="S127" s="66"/>
      <c r="T127" s="66"/>
    </row>
    <row r="128" spans="1:20" x14ac:dyDescent="0.2">
      <c r="A128" s="22" t="s">
        <v>232</v>
      </c>
      <c r="B128" s="6">
        <v>15</v>
      </c>
      <c r="C128" s="6">
        <v>9</v>
      </c>
      <c r="D128" s="22">
        <v>1998</v>
      </c>
      <c r="E128" s="55">
        <f t="shared" si="2"/>
        <v>36053</v>
      </c>
      <c r="F128" s="7">
        <v>11</v>
      </c>
      <c r="G128" s="7">
        <v>5</v>
      </c>
      <c r="H128" s="22">
        <v>1999</v>
      </c>
      <c r="I128" s="56">
        <f t="shared" si="3"/>
        <v>36291</v>
      </c>
      <c r="J128" s="22">
        <v>71.400000000000006</v>
      </c>
      <c r="K128" s="22">
        <v>-43.9</v>
      </c>
      <c r="L128" s="22">
        <v>2728</v>
      </c>
      <c r="M128" s="22">
        <v>435</v>
      </c>
      <c r="N128" s="9" t="s">
        <v>246</v>
      </c>
      <c r="O128" s="5" t="s">
        <v>55</v>
      </c>
      <c r="P128" s="22" t="s">
        <v>233</v>
      </c>
      <c r="Q128" s="22" t="s">
        <v>233</v>
      </c>
      <c r="R128" s="22"/>
      <c r="S128" s="66"/>
      <c r="T128" s="66"/>
    </row>
    <row r="129" spans="1:31" x14ac:dyDescent="0.2">
      <c r="A129" s="22" t="s">
        <v>232</v>
      </c>
      <c r="B129" s="6">
        <v>15</v>
      </c>
      <c r="C129" s="6">
        <v>9</v>
      </c>
      <c r="D129" s="22">
        <v>1999</v>
      </c>
      <c r="E129" s="55">
        <f t="shared" si="2"/>
        <v>36418</v>
      </c>
      <c r="F129" s="7">
        <v>11</v>
      </c>
      <c r="G129" s="7">
        <v>5</v>
      </c>
      <c r="H129" s="22">
        <v>2000</v>
      </c>
      <c r="I129" s="56">
        <f t="shared" si="3"/>
        <v>36657</v>
      </c>
      <c r="J129" s="22">
        <v>71.400000000000006</v>
      </c>
      <c r="K129" s="22">
        <v>-43.9</v>
      </c>
      <c r="L129" s="22">
        <v>2728</v>
      </c>
      <c r="M129" s="22">
        <v>390</v>
      </c>
      <c r="N129" s="9" t="s">
        <v>246</v>
      </c>
      <c r="O129" s="5" t="s">
        <v>55</v>
      </c>
      <c r="P129" s="22" t="s">
        <v>233</v>
      </c>
      <c r="Q129" s="22" t="s">
        <v>233</v>
      </c>
      <c r="R129" s="22"/>
      <c r="S129" s="66"/>
      <c r="T129" s="66"/>
    </row>
    <row r="130" spans="1:31" ht="15" customHeight="1" x14ac:dyDescent="0.2">
      <c r="A130" s="22" t="s">
        <v>232</v>
      </c>
      <c r="B130" s="6">
        <v>15</v>
      </c>
      <c r="C130" s="6">
        <v>9</v>
      </c>
      <c r="D130" s="22">
        <v>2000</v>
      </c>
      <c r="E130" s="55">
        <f t="shared" ref="E130:E193" si="5">DATE(D130,C130,B130)</f>
        <v>36784</v>
      </c>
      <c r="F130" s="7">
        <v>11</v>
      </c>
      <c r="G130" s="7">
        <v>5</v>
      </c>
      <c r="H130" s="22">
        <v>2001</v>
      </c>
      <c r="I130" s="56">
        <f t="shared" ref="I130:I193" si="6">DATE(H130,G130,F130)</f>
        <v>37022</v>
      </c>
      <c r="J130" s="22">
        <v>71.400000000000006</v>
      </c>
      <c r="K130" s="22">
        <v>-43.9</v>
      </c>
      <c r="L130" s="22">
        <v>2728</v>
      </c>
      <c r="M130" s="22">
        <v>381</v>
      </c>
      <c r="N130" s="9" t="s">
        <v>246</v>
      </c>
      <c r="O130" s="5" t="s">
        <v>55</v>
      </c>
      <c r="P130" s="22" t="s">
        <v>233</v>
      </c>
      <c r="Q130" s="22" t="s">
        <v>233</v>
      </c>
      <c r="R130" s="22"/>
      <c r="S130" s="66"/>
      <c r="T130" s="66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5" customHeight="1" x14ac:dyDescent="0.2">
      <c r="A131" s="22" t="s">
        <v>232</v>
      </c>
      <c r="B131" s="6">
        <v>15</v>
      </c>
      <c r="C131" s="6">
        <v>9</v>
      </c>
      <c r="D131" s="22">
        <v>2001</v>
      </c>
      <c r="E131" s="55">
        <f t="shared" si="5"/>
        <v>37149</v>
      </c>
      <c r="F131" s="7">
        <v>11</v>
      </c>
      <c r="G131" s="7">
        <v>5</v>
      </c>
      <c r="H131" s="22">
        <v>2002</v>
      </c>
      <c r="I131" s="56">
        <f t="shared" si="6"/>
        <v>37387</v>
      </c>
      <c r="J131" s="22">
        <v>71.400000000000006</v>
      </c>
      <c r="K131" s="22">
        <v>-43.9</v>
      </c>
      <c r="L131" s="22">
        <v>2728</v>
      </c>
      <c r="M131" s="22">
        <v>363</v>
      </c>
      <c r="N131" s="9" t="s">
        <v>246</v>
      </c>
      <c r="O131" s="5" t="s">
        <v>55</v>
      </c>
      <c r="P131" s="22" t="s">
        <v>233</v>
      </c>
      <c r="Q131" s="22" t="s">
        <v>233</v>
      </c>
      <c r="R131" s="22"/>
      <c r="S131" s="66"/>
      <c r="T131" s="66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5" customHeight="1" x14ac:dyDescent="0.2">
      <c r="A132" s="22" t="s">
        <v>234</v>
      </c>
      <c r="B132" s="6">
        <v>15</v>
      </c>
      <c r="C132" s="6">
        <v>9</v>
      </c>
      <c r="D132" s="22">
        <v>1997</v>
      </c>
      <c r="E132" s="55">
        <f t="shared" si="5"/>
        <v>35688</v>
      </c>
      <c r="F132" s="7">
        <v>11</v>
      </c>
      <c r="G132" s="7">
        <v>5</v>
      </c>
      <c r="H132" s="22">
        <v>1998</v>
      </c>
      <c r="I132" s="56">
        <f t="shared" si="6"/>
        <v>35926</v>
      </c>
      <c r="J132" s="22">
        <v>68.5</v>
      </c>
      <c r="K132" s="22">
        <v>-42.9</v>
      </c>
      <c r="L132" s="22">
        <v>2474</v>
      </c>
      <c r="M132" s="22">
        <v>379</v>
      </c>
      <c r="N132" s="9" t="s">
        <v>246</v>
      </c>
      <c r="O132" s="5" t="s">
        <v>55</v>
      </c>
      <c r="P132" s="22" t="s">
        <v>233</v>
      </c>
      <c r="Q132" s="22" t="s">
        <v>233</v>
      </c>
      <c r="R132" s="22"/>
      <c r="S132" s="66"/>
      <c r="T132" s="66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5" customHeight="1" x14ac:dyDescent="0.2">
      <c r="A133" s="22" t="s">
        <v>234</v>
      </c>
      <c r="B133" s="6">
        <v>15</v>
      </c>
      <c r="C133" s="6">
        <v>9</v>
      </c>
      <c r="D133" s="22">
        <v>1998</v>
      </c>
      <c r="E133" s="55">
        <f t="shared" si="5"/>
        <v>36053</v>
      </c>
      <c r="F133" s="7">
        <v>11</v>
      </c>
      <c r="G133" s="7">
        <v>5</v>
      </c>
      <c r="H133" s="22">
        <v>1999</v>
      </c>
      <c r="I133" s="56">
        <f t="shared" si="6"/>
        <v>36291</v>
      </c>
      <c r="J133" s="22">
        <v>68.5</v>
      </c>
      <c r="K133" s="22">
        <v>-42.9</v>
      </c>
      <c r="L133" s="22">
        <v>2474</v>
      </c>
      <c r="M133" s="22">
        <v>417</v>
      </c>
      <c r="N133" s="9" t="s">
        <v>246</v>
      </c>
      <c r="O133" s="5" t="s">
        <v>55</v>
      </c>
      <c r="P133" s="22" t="s">
        <v>233</v>
      </c>
      <c r="Q133" s="22" t="s">
        <v>233</v>
      </c>
      <c r="R133" s="22"/>
      <c r="S133" s="66"/>
      <c r="T133" s="66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5" customHeight="1" x14ac:dyDescent="0.2">
      <c r="A134" s="22" t="s">
        <v>234</v>
      </c>
      <c r="B134" s="6">
        <v>15</v>
      </c>
      <c r="C134" s="6">
        <v>9</v>
      </c>
      <c r="D134" s="22">
        <v>1999</v>
      </c>
      <c r="E134" s="55">
        <f t="shared" si="5"/>
        <v>36418</v>
      </c>
      <c r="F134" s="7">
        <v>11</v>
      </c>
      <c r="G134" s="7">
        <v>5</v>
      </c>
      <c r="H134" s="22">
        <v>2000</v>
      </c>
      <c r="I134" s="56">
        <f t="shared" si="6"/>
        <v>36657</v>
      </c>
      <c r="J134" s="22">
        <v>68.5</v>
      </c>
      <c r="K134" s="22">
        <v>-42.9</v>
      </c>
      <c r="L134" s="22">
        <v>2474</v>
      </c>
      <c r="M134" s="22">
        <v>495</v>
      </c>
      <c r="N134" s="9" t="s">
        <v>246</v>
      </c>
      <c r="O134" s="5" t="s">
        <v>55</v>
      </c>
      <c r="P134" s="22" t="s">
        <v>233</v>
      </c>
      <c r="Q134" s="22" t="s">
        <v>233</v>
      </c>
      <c r="R134" s="22"/>
      <c r="S134" s="66"/>
      <c r="T134" s="66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5" customHeight="1" x14ac:dyDescent="0.2">
      <c r="A135" s="22" t="s">
        <v>234</v>
      </c>
      <c r="B135" s="6">
        <v>15</v>
      </c>
      <c r="C135" s="6">
        <v>9</v>
      </c>
      <c r="D135" s="22">
        <v>2000</v>
      </c>
      <c r="E135" s="55">
        <f t="shared" si="5"/>
        <v>36784</v>
      </c>
      <c r="F135" s="7">
        <v>11</v>
      </c>
      <c r="G135" s="7">
        <v>5</v>
      </c>
      <c r="H135" s="22">
        <v>2001</v>
      </c>
      <c r="I135" s="56">
        <f t="shared" si="6"/>
        <v>37022</v>
      </c>
      <c r="J135" s="22">
        <v>68.5</v>
      </c>
      <c r="K135" s="22">
        <v>-42.9</v>
      </c>
      <c r="L135" s="22">
        <v>2474</v>
      </c>
      <c r="M135" s="22">
        <v>320</v>
      </c>
      <c r="N135" s="9" t="s">
        <v>246</v>
      </c>
      <c r="O135" s="5" t="s">
        <v>55</v>
      </c>
      <c r="P135" s="22" t="s">
        <v>233</v>
      </c>
      <c r="Q135" s="22" t="s">
        <v>233</v>
      </c>
      <c r="R135" s="22"/>
      <c r="S135" s="66"/>
      <c r="T135" s="66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5" customHeight="1" x14ac:dyDescent="0.2">
      <c r="A136" s="22" t="s">
        <v>234</v>
      </c>
      <c r="B136" s="6">
        <v>15</v>
      </c>
      <c r="C136" s="6">
        <v>9</v>
      </c>
      <c r="D136" s="22">
        <v>2001</v>
      </c>
      <c r="E136" s="55">
        <f t="shared" si="5"/>
        <v>37149</v>
      </c>
      <c r="F136" s="7">
        <v>11</v>
      </c>
      <c r="G136" s="7">
        <v>5</v>
      </c>
      <c r="H136" s="22">
        <v>2002</v>
      </c>
      <c r="I136" s="56">
        <f t="shared" si="6"/>
        <v>37387</v>
      </c>
      <c r="J136" s="22">
        <v>68.5</v>
      </c>
      <c r="K136" s="22">
        <v>-42.9</v>
      </c>
      <c r="L136" s="22">
        <v>2474</v>
      </c>
      <c r="M136" s="22">
        <v>408</v>
      </c>
      <c r="N136" s="9" t="s">
        <v>246</v>
      </c>
      <c r="O136" s="5" t="s">
        <v>55</v>
      </c>
      <c r="P136" s="22" t="s">
        <v>233</v>
      </c>
      <c r="Q136" s="22" t="s">
        <v>233</v>
      </c>
      <c r="R136" s="22"/>
      <c r="S136" s="66"/>
      <c r="T136" s="66"/>
      <c r="V136" s="13"/>
      <c r="W136" s="13">
        <v>3</v>
      </c>
      <c r="X136" s="13">
        <v>6</v>
      </c>
      <c r="Y136" s="13"/>
      <c r="Z136" s="13"/>
      <c r="AA136" s="13"/>
      <c r="AB136" s="13"/>
      <c r="AC136" s="13"/>
      <c r="AD136" s="13"/>
      <c r="AE136" s="13"/>
    </row>
    <row r="137" spans="1:31" ht="15" customHeight="1" x14ac:dyDescent="0.2">
      <c r="A137" s="22" t="s">
        <v>235</v>
      </c>
      <c r="B137" s="6">
        <v>15</v>
      </c>
      <c r="C137" s="6">
        <v>9</v>
      </c>
      <c r="D137" s="22">
        <v>1997</v>
      </c>
      <c r="E137" s="55">
        <f t="shared" si="5"/>
        <v>35688</v>
      </c>
      <c r="F137" s="7">
        <v>11</v>
      </c>
      <c r="G137" s="7">
        <v>5</v>
      </c>
      <c r="H137" s="22">
        <v>1998</v>
      </c>
      <c r="I137" s="56">
        <f t="shared" si="6"/>
        <v>35926</v>
      </c>
      <c r="J137" s="22">
        <v>66</v>
      </c>
      <c r="K137" s="22">
        <v>-44</v>
      </c>
      <c r="L137" s="22">
        <v>2503</v>
      </c>
      <c r="M137" s="22">
        <v>605</v>
      </c>
      <c r="N137" s="9" t="s">
        <v>246</v>
      </c>
      <c r="O137" s="5" t="s">
        <v>55</v>
      </c>
      <c r="P137" s="22" t="s">
        <v>233</v>
      </c>
      <c r="Q137" s="22" t="s">
        <v>233</v>
      </c>
      <c r="R137" s="22"/>
      <c r="S137" s="66"/>
      <c r="T137" s="66"/>
      <c r="V137" s="13"/>
      <c r="W137" s="13">
        <v>6</v>
      </c>
      <c r="X137" s="13">
        <v>9</v>
      </c>
      <c r="Y137" s="13"/>
      <c r="Z137" s="13"/>
      <c r="AA137" s="13"/>
      <c r="AB137" s="13"/>
      <c r="AC137" s="13"/>
      <c r="AD137" s="13"/>
      <c r="AE137" s="13"/>
    </row>
    <row r="138" spans="1:31" ht="15" customHeight="1" x14ac:dyDescent="0.2">
      <c r="A138" s="22" t="s">
        <v>235</v>
      </c>
      <c r="B138" s="6">
        <v>15</v>
      </c>
      <c r="C138" s="6">
        <v>9</v>
      </c>
      <c r="D138" s="22">
        <v>1998</v>
      </c>
      <c r="E138" s="55">
        <f t="shared" si="5"/>
        <v>36053</v>
      </c>
      <c r="F138" s="7">
        <v>11</v>
      </c>
      <c r="G138" s="7">
        <v>5</v>
      </c>
      <c r="H138" s="22">
        <v>1999</v>
      </c>
      <c r="I138" s="56">
        <f t="shared" si="6"/>
        <v>36291</v>
      </c>
      <c r="J138" s="22">
        <v>66</v>
      </c>
      <c r="K138" s="22">
        <v>-44</v>
      </c>
      <c r="L138" s="22">
        <v>2503</v>
      </c>
      <c r="M138" s="22">
        <v>519</v>
      </c>
      <c r="N138" s="9" t="s">
        <v>246</v>
      </c>
      <c r="O138" s="5" t="s">
        <v>55</v>
      </c>
      <c r="P138" s="22" t="s">
        <v>233</v>
      </c>
      <c r="Q138" s="22" t="s">
        <v>233</v>
      </c>
      <c r="R138" s="22"/>
      <c r="S138" s="66"/>
      <c r="T138" s="66"/>
      <c r="V138" s="13"/>
      <c r="W138" s="13">
        <v>9</v>
      </c>
      <c r="X138" s="13">
        <v>12</v>
      </c>
      <c r="Y138" s="13"/>
      <c r="Z138" s="13"/>
      <c r="AA138" s="13"/>
      <c r="AB138" s="13"/>
      <c r="AC138" s="13"/>
      <c r="AD138" s="13"/>
      <c r="AE138" s="13"/>
    </row>
    <row r="139" spans="1:31" ht="15" customHeight="1" x14ac:dyDescent="0.2">
      <c r="A139" s="22" t="s">
        <v>235</v>
      </c>
      <c r="B139" s="6">
        <v>15</v>
      </c>
      <c r="C139" s="6">
        <v>9</v>
      </c>
      <c r="D139" s="22">
        <v>1999</v>
      </c>
      <c r="E139" s="55">
        <f t="shared" si="5"/>
        <v>36418</v>
      </c>
      <c r="F139" s="7">
        <v>11</v>
      </c>
      <c r="G139" s="7">
        <v>5</v>
      </c>
      <c r="H139" s="22">
        <v>2000</v>
      </c>
      <c r="I139" s="56">
        <f t="shared" si="6"/>
        <v>36657</v>
      </c>
      <c r="J139" s="22">
        <v>66</v>
      </c>
      <c r="K139" s="22">
        <v>-44</v>
      </c>
      <c r="L139" s="22">
        <v>2503</v>
      </c>
      <c r="M139" s="22">
        <v>698</v>
      </c>
      <c r="N139" s="9" t="s">
        <v>246</v>
      </c>
      <c r="O139" s="5" t="s">
        <v>55</v>
      </c>
      <c r="P139" s="22" t="s">
        <v>233</v>
      </c>
      <c r="Q139" s="22" t="s">
        <v>233</v>
      </c>
      <c r="R139" s="22"/>
      <c r="S139" s="66"/>
      <c r="T139" s="66"/>
      <c r="V139" s="13"/>
      <c r="W139" s="13">
        <v>12</v>
      </c>
      <c r="X139" s="13">
        <v>15</v>
      </c>
      <c r="Y139" s="13"/>
      <c r="Z139" s="13"/>
      <c r="AA139" s="13"/>
      <c r="AB139" s="13"/>
      <c r="AC139" s="13"/>
      <c r="AD139" s="13"/>
      <c r="AE139" s="13"/>
    </row>
    <row r="140" spans="1:31" ht="15" customHeight="1" x14ac:dyDescent="0.2">
      <c r="A140" s="22" t="s">
        <v>235</v>
      </c>
      <c r="B140" s="6">
        <v>15</v>
      </c>
      <c r="C140" s="6">
        <v>9</v>
      </c>
      <c r="D140" s="22">
        <v>2000</v>
      </c>
      <c r="E140" s="55">
        <f t="shared" si="5"/>
        <v>36784</v>
      </c>
      <c r="F140" s="7">
        <v>11</v>
      </c>
      <c r="G140" s="7">
        <v>5</v>
      </c>
      <c r="H140" s="22">
        <v>2001</v>
      </c>
      <c r="I140" s="56">
        <f t="shared" si="6"/>
        <v>37022</v>
      </c>
      <c r="J140" s="22">
        <v>66</v>
      </c>
      <c r="K140" s="22">
        <v>-44</v>
      </c>
      <c r="L140" s="22">
        <v>2503</v>
      </c>
      <c r="M140" s="22">
        <v>574</v>
      </c>
      <c r="N140" s="9" t="s">
        <v>246</v>
      </c>
      <c r="O140" s="5" t="s">
        <v>55</v>
      </c>
      <c r="P140" s="22" t="s">
        <v>233</v>
      </c>
      <c r="Q140" s="22" t="s">
        <v>233</v>
      </c>
      <c r="R140" s="22"/>
      <c r="S140" s="66"/>
      <c r="T140" s="66"/>
      <c r="V140" s="13"/>
      <c r="W140" s="13">
        <v>15</v>
      </c>
      <c r="X140" s="13">
        <v>18</v>
      </c>
      <c r="Y140" s="13"/>
      <c r="Z140" s="13"/>
      <c r="AA140" s="13"/>
      <c r="AB140" s="13"/>
      <c r="AC140" s="13"/>
      <c r="AD140" s="13"/>
      <c r="AE140" s="13"/>
    </row>
    <row r="141" spans="1:31" ht="15" customHeight="1" x14ac:dyDescent="0.2">
      <c r="A141" s="22" t="s">
        <v>235</v>
      </c>
      <c r="B141" s="6">
        <v>15</v>
      </c>
      <c r="C141" s="6">
        <v>9</v>
      </c>
      <c r="D141" s="22">
        <v>2001</v>
      </c>
      <c r="E141" s="55">
        <f t="shared" si="5"/>
        <v>37149</v>
      </c>
      <c r="F141" s="7">
        <v>11</v>
      </c>
      <c r="G141" s="7">
        <v>5</v>
      </c>
      <c r="H141" s="22">
        <v>2002</v>
      </c>
      <c r="I141" s="56">
        <f t="shared" si="6"/>
        <v>37387</v>
      </c>
      <c r="J141" s="22">
        <v>66</v>
      </c>
      <c r="K141" s="22">
        <v>-44</v>
      </c>
      <c r="L141" s="22">
        <v>2503</v>
      </c>
      <c r="M141" s="22">
        <v>706</v>
      </c>
      <c r="N141" s="9" t="s">
        <v>246</v>
      </c>
      <c r="O141" s="5" t="s">
        <v>55</v>
      </c>
      <c r="P141" s="22" t="s">
        <v>233</v>
      </c>
      <c r="Q141" s="22" t="s">
        <v>233</v>
      </c>
      <c r="R141" s="22"/>
      <c r="S141" s="66"/>
      <c r="T141" s="66"/>
      <c r="V141" s="13"/>
      <c r="W141" s="13">
        <v>18</v>
      </c>
      <c r="X141" s="13">
        <v>21</v>
      </c>
      <c r="Y141" s="13"/>
      <c r="Z141" s="13"/>
      <c r="AA141" s="13"/>
      <c r="AB141" s="13"/>
      <c r="AC141" s="13"/>
      <c r="AD141" s="13"/>
      <c r="AE141" s="13"/>
    </row>
    <row r="142" spans="1:31" ht="15" customHeight="1" x14ac:dyDescent="0.2">
      <c r="A142" s="22" t="s">
        <v>236</v>
      </c>
      <c r="B142" s="6">
        <v>15</v>
      </c>
      <c r="C142" s="6">
        <v>9</v>
      </c>
      <c r="D142" s="22">
        <v>1997</v>
      </c>
      <c r="E142" s="55">
        <f t="shared" si="5"/>
        <v>35688</v>
      </c>
      <c r="F142" s="7">
        <v>11</v>
      </c>
      <c r="G142" s="7">
        <v>5</v>
      </c>
      <c r="H142" s="22">
        <v>1998</v>
      </c>
      <c r="I142" s="56">
        <f t="shared" si="6"/>
        <v>35926</v>
      </c>
      <c r="J142" s="22">
        <v>67.5</v>
      </c>
      <c r="K142" s="22">
        <v>-36.1</v>
      </c>
      <c r="L142" s="22">
        <v>2954</v>
      </c>
      <c r="M142" s="22">
        <v>811</v>
      </c>
      <c r="N142" s="9" t="s">
        <v>246</v>
      </c>
      <c r="O142" s="5" t="s">
        <v>55</v>
      </c>
      <c r="P142" s="22" t="s">
        <v>233</v>
      </c>
      <c r="Q142" s="22" t="s">
        <v>233</v>
      </c>
      <c r="R142" s="22"/>
      <c r="S142" s="66"/>
      <c r="T142" s="66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5" customHeight="1" x14ac:dyDescent="0.2">
      <c r="A143" s="22" t="s">
        <v>236</v>
      </c>
      <c r="B143" s="6">
        <v>15</v>
      </c>
      <c r="C143" s="6">
        <v>9</v>
      </c>
      <c r="D143" s="22">
        <v>1998</v>
      </c>
      <c r="E143" s="55">
        <f t="shared" si="5"/>
        <v>36053</v>
      </c>
      <c r="F143" s="7">
        <v>11</v>
      </c>
      <c r="G143" s="7">
        <v>5</v>
      </c>
      <c r="H143" s="22">
        <v>1999</v>
      </c>
      <c r="I143" s="56">
        <f t="shared" si="6"/>
        <v>36291</v>
      </c>
      <c r="J143" s="22">
        <v>67.5</v>
      </c>
      <c r="K143" s="22">
        <v>-36.1</v>
      </c>
      <c r="L143" s="22">
        <v>2954</v>
      </c>
      <c r="M143" s="22">
        <v>783</v>
      </c>
      <c r="N143" s="9" t="s">
        <v>246</v>
      </c>
      <c r="O143" s="5" t="s">
        <v>55</v>
      </c>
      <c r="P143" s="22" t="s">
        <v>233</v>
      </c>
      <c r="Q143" s="22" t="s">
        <v>233</v>
      </c>
      <c r="R143" s="22"/>
      <c r="S143" s="66"/>
      <c r="T143" s="66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5" customHeight="1" x14ac:dyDescent="0.2">
      <c r="A144" s="22" t="s">
        <v>236</v>
      </c>
      <c r="B144" s="6">
        <v>15</v>
      </c>
      <c r="C144" s="6">
        <v>9</v>
      </c>
      <c r="D144" s="22">
        <v>1999</v>
      </c>
      <c r="E144" s="55">
        <f t="shared" si="5"/>
        <v>36418</v>
      </c>
      <c r="F144" s="7">
        <v>11</v>
      </c>
      <c r="G144" s="7">
        <v>5</v>
      </c>
      <c r="H144" s="22">
        <v>2000</v>
      </c>
      <c r="I144" s="56">
        <f t="shared" si="6"/>
        <v>36657</v>
      </c>
      <c r="J144" s="22">
        <v>67.5</v>
      </c>
      <c r="K144" s="22">
        <v>-36.1</v>
      </c>
      <c r="L144" s="22">
        <v>2954</v>
      </c>
      <c r="M144" s="22">
        <v>880</v>
      </c>
      <c r="N144" s="9" t="s">
        <v>246</v>
      </c>
      <c r="O144" s="5" t="s">
        <v>55</v>
      </c>
      <c r="P144" s="22" t="s">
        <v>233</v>
      </c>
      <c r="Q144" s="22" t="s">
        <v>233</v>
      </c>
      <c r="R144" s="22"/>
      <c r="S144" s="66"/>
      <c r="T144" s="66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5" customHeight="1" x14ac:dyDescent="0.2">
      <c r="A145" s="22" t="s">
        <v>236</v>
      </c>
      <c r="B145" s="6">
        <v>15</v>
      </c>
      <c r="C145" s="6">
        <v>9</v>
      </c>
      <c r="D145" s="22">
        <v>2000</v>
      </c>
      <c r="E145" s="55">
        <f t="shared" si="5"/>
        <v>36784</v>
      </c>
      <c r="F145" s="7">
        <v>11</v>
      </c>
      <c r="G145" s="7">
        <v>5</v>
      </c>
      <c r="H145" s="22">
        <v>2001</v>
      </c>
      <c r="I145" s="56">
        <f t="shared" si="6"/>
        <v>37022</v>
      </c>
      <c r="J145" s="22">
        <v>67.5</v>
      </c>
      <c r="K145" s="22">
        <v>-36.1</v>
      </c>
      <c r="L145" s="22">
        <v>2954</v>
      </c>
      <c r="M145" s="22">
        <v>643</v>
      </c>
      <c r="N145" s="9" t="s">
        <v>246</v>
      </c>
      <c r="O145" s="5" t="s">
        <v>55</v>
      </c>
      <c r="P145" s="22" t="s">
        <v>233</v>
      </c>
      <c r="Q145" s="22" t="s">
        <v>233</v>
      </c>
      <c r="R145" s="22"/>
      <c r="S145" s="66"/>
      <c r="T145" s="66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5" customHeight="1" x14ac:dyDescent="0.2">
      <c r="A146" s="22" t="s">
        <v>236</v>
      </c>
      <c r="B146" s="6">
        <v>15</v>
      </c>
      <c r="C146" s="6">
        <v>9</v>
      </c>
      <c r="D146" s="22">
        <v>2001</v>
      </c>
      <c r="E146" s="55">
        <f t="shared" si="5"/>
        <v>37149</v>
      </c>
      <c r="F146" s="7">
        <v>11</v>
      </c>
      <c r="G146" s="7">
        <v>5</v>
      </c>
      <c r="H146" s="22">
        <v>2002</v>
      </c>
      <c r="I146" s="56">
        <f t="shared" si="6"/>
        <v>37387</v>
      </c>
      <c r="J146" s="22">
        <v>67.5</v>
      </c>
      <c r="K146" s="22">
        <v>-36.1</v>
      </c>
      <c r="L146" s="22">
        <v>2954</v>
      </c>
      <c r="M146" s="22">
        <v>978</v>
      </c>
      <c r="N146" s="9" t="s">
        <v>246</v>
      </c>
      <c r="O146" s="5" t="s">
        <v>55</v>
      </c>
      <c r="P146" s="22" t="s">
        <v>233</v>
      </c>
      <c r="Q146" s="22" t="s">
        <v>233</v>
      </c>
      <c r="R146" s="22"/>
      <c r="S146" s="66"/>
      <c r="T146" s="66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5" customHeight="1" x14ac:dyDescent="0.2">
      <c r="A147" s="30" t="s">
        <v>52</v>
      </c>
      <c r="B147" s="6">
        <v>15</v>
      </c>
      <c r="C147" s="6">
        <v>9</v>
      </c>
      <c r="D147" s="6">
        <f>H147-1</f>
        <v>2003</v>
      </c>
      <c r="E147" s="55">
        <f t="shared" si="5"/>
        <v>37879</v>
      </c>
      <c r="F147" s="30">
        <v>11</v>
      </c>
      <c r="G147" s="30">
        <v>5</v>
      </c>
      <c r="H147" s="30">
        <v>2004</v>
      </c>
      <c r="I147" s="56">
        <f t="shared" si="6"/>
        <v>38118</v>
      </c>
      <c r="J147" s="31">
        <f>62+10.18/60</f>
        <v>62.169666666666664</v>
      </c>
      <c r="K147" s="31">
        <f>-(42+24.38/60)</f>
        <v>-42.406333333333336</v>
      </c>
      <c r="L147" s="32">
        <v>714</v>
      </c>
      <c r="M147" s="33">
        <v>4240</v>
      </c>
      <c r="N147" s="9" t="s">
        <v>246</v>
      </c>
      <c r="O147" s="5" t="s">
        <v>55</v>
      </c>
      <c r="P147" s="32" t="s">
        <v>53</v>
      </c>
      <c r="Q147" s="32" t="s">
        <v>53</v>
      </c>
      <c r="R147" s="30" t="s">
        <v>54</v>
      </c>
      <c r="S147" s="69" t="s">
        <v>55</v>
      </c>
      <c r="T147" s="12">
        <v>43452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5" customHeight="1" x14ac:dyDescent="0.2">
      <c r="A148" s="30" t="s">
        <v>52</v>
      </c>
      <c r="B148" s="6">
        <v>15</v>
      </c>
      <c r="C148" s="6">
        <v>9</v>
      </c>
      <c r="D148" s="6">
        <f>H148-1</f>
        <v>2004</v>
      </c>
      <c r="E148" s="55">
        <f t="shared" si="5"/>
        <v>38245</v>
      </c>
      <c r="F148" s="30">
        <v>15</v>
      </c>
      <c r="G148" s="30">
        <v>7</v>
      </c>
      <c r="H148" s="30">
        <v>2005</v>
      </c>
      <c r="I148" s="56">
        <f t="shared" si="6"/>
        <v>38548</v>
      </c>
      <c r="J148" s="31">
        <f>62+10.18/60</f>
        <v>62.169666666666664</v>
      </c>
      <c r="K148" s="31">
        <f>-(42+24.38/60)</f>
        <v>-42.406333333333336</v>
      </c>
      <c r="L148" s="32">
        <v>714</v>
      </c>
      <c r="M148" s="32">
        <v>3280</v>
      </c>
      <c r="N148" s="9" t="s">
        <v>246</v>
      </c>
      <c r="O148" s="5" t="s">
        <v>55</v>
      </c>
      <c r="P148" s="32" t="s">
        <v>53</v>
      </c>
      <c r="Q148" s="32" t="s">
        <v>53</v>
      </c>
      <c r="R148" s="30" t="s">
        <v>54</v>
      </c>
      <c r="S148" s="69" t="s">
        <v>55</v>
      </c>
      <c r="T148" s="12">
        <v>43452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5" customHeight="1" x14ac:dyDescent="0.2">
      <c r="A149" s="22" t="s">
        <v>237</v>
      </c>
      <c r="B149" s="6">
        <v>15</v>
      </c>
      <c r="C149" s="6">
        <v>9</v>
      </c>
      <c r="D149" s="22">
        <v>1997</v>
      </c>
      <c r="E149" s="55">
        <f t="shared" si="5"/>
        <v>35688</v>
      </c>
      <c r="F149" s="7">
        <v>11</v>
      </c>
      <c r="G149" s="7">
        <v>5</v>
      </c>
      <c r="H149" s="22">
        <v>1998</v>
      </c>
      <c r="I149" s="56">
        <f t="shared" si="6"/>
        <v>35926</v>
      </c>
      <c r="J149" s="22">
        <v>72.548000000000002</v>
      </c>
      <c r="K149" s="22">
        <v>-38.311999999999998</v>
      </c>
      <c r="L149" s="22">
        <v>3211</v>
      </c>
      <c r="M149" s="22">
        <v>217</v>
      </c>
      <c r="N149" s="9" t="s">
        <v>246</v>
      </c>
      <c r="O149" s="5" t="s">
        <v>55</v>
      </c>
      <c r="P149" s="22" t="s">
        <v>233</v>
      </c>
      <c r="Q149" s="22" t="s">
        <v>233</v>
      </c>
      <c r="R149" s="22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5" customHeight="1" x14ac:dyDescent="0.2">
      <c r="A150" s="22" t="s">
        <v>237</v>
      </c>
      <c r="B150" s="6">
        <v>15</v>
      </c>
      <c r="C150" s="6">
        <v>9</v>
      </c>
      <c r="D150" s="22">
        <v>1998</v>
      </c>
      <c r="E150" s="55">
        <f t="shared" si="5"/>
        <v>36053</v>
      </c>
      <c r="F150" s="7">
        <v>11</v>
      </c>
      <c r="G150" s="7">
        <v>5</v>
      </c>
      <c r="H150" s="22">
        <v>1999</v>
      </c>
      <c r="I150" s="56">
        <f t="shared" si="6"/>
        <v>36291</v>
      </c>
      <c r="J150" s="22">
        <v>72.548000000000002</v>
      </c>
      <c r="K150" s="22">
        <v>-38.311999999999998</v>
      </c>
      <c r="L150" s="22">
        <v>3211</v>
      </c>
      <c r="M150" s="22">
        <v>57</v>
      </c>
      <c r="N150" s="9" t="s">
        <v>246</v>
      </c>
      <c r="O150" s="5" t="s">
        <v>55</v>
      </c>
      <c r="P150" s="22" t="s">
        <v>233</v>
      </c>
      <c r="Q150" s="22" t="s">
        <v>233</v>
      </c>
      <c r="R150" s="22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5" customHeight="1" x14ac:dyDescent="0.2">
      <c r="A151" s="5" t="s">
        <v>238</v>
      </c>
      <c r="B151" s="6">
        <v>15</v>
      </c>
      <c r="C151" s="6">
        <v>9</v>
      </c>
      <c r="D151" s="5">
        <v>1997</v>
      </c>
      <c r="E151" s="55">
        <f t="shared" si="5"/>
        <v>35688</v>
      </c>
      <c r="F151" s="7">
        <v>11</v>
      </c>
      <c r="G151" s="7">
        <v>5</v>
      </c>
      <c r="H151" s="5">
        <v>1998</v>
      </c>
      <c r="I151" s="56">
        <f t="shared" si="6"/>
        <v>35926</v>
      </c>
      <c r="J151" s="5">
        <v>72.599999999999994</v>
      </c>
      <c r="K151" s="5">
        <v>-38.299999999999997</v>
      </c>
      <c r="L151" s="5">
        <v>3209</v>
      </c>
      <c r="M151" s="5">
        <v>165</v>
      </c>
      <c r="N151" s="9" t="s">
        <v>246</v>
      </c>
      <c r="O151" s="5" t="s">
        <v>55</v>
      </c>
      <c r="P151" s="5" t="s">
        <v>239</v>
      </c>
      <c r="Q151" s="5" t="s">
        <v>239</v>
      </c>
      <c r="R151" s="5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5" customHeight="1" x14ac:dyDescent="0.2">
      <c r="A152" s="5" t="s">
        <v>238</v>
      </c>
      <c r="B152" s="6">
        <v>15</v>
      </c>
      <c r="C152" s="6">
        <v>9</v>
      </c>
      <c r="D152" s="5">
        <v>1998</v>
      </c>
      <c r="E152" s="55">
        <f t="shared" si="5"/>
        <v>36053</v>
      </c>
      <c r="F152" s="7">
        <v>11</v>
      </c>
      <c r="G152" s="7">
        <v>5</v>
      </c>
      <c r="H152" s="5">
        <v>1999</v>
      </c>
      <c r="I152" s="56">
        <f t="shared" si="6"/>
        <v>36291</v>
      </c>
      <c r="J152" s="5">
        <v>72.599999999999994</v>
      </c>
      <c r="K152" s="5">
        <v>-38.299999999999997</v>
      </c>
      <c r="L152" s="5">
        <v>3209</v>
      </c>
      <c r="M152" s="5">
        <v>252</v>
      </c>
      <c r="N152" s="9" t="s">
        <v>246</v>
      </c>
      <c r="O152" s="5" t="s">
        <v>55</v>
      </c>
      <c r="P152" s="5" t="s">
        <v>239</v>
      </c>
      <c r="Q152" s="5" t="s">
        <v>239</v>
      </c>
      <c r="R152" s="5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x14ac:dyDescent="0.2">
      <c r="A153" s="5" t="s">
        <v>238</v>
      </c>
      <c r="B153" s="6">
        <v>15</v>
      </c>
      <c r="C153" s="6">
        <v>9</v>
      </c>
      <c r="D153" s="5">
        <v>1999</v>
      </c>
      <c r="E153" s="55">
        <f t="shared" si="5"/>
        <v>36418</v>
      </c>
      <c r="F153" s="7">
        <v>11</v>
      </c>
      <c r="G153" s="7">
        <v>5</v>
      </c>
      <c r="H153" s="5">
        <v>2000</v>
      </c>
      <c r="I153" s="56">
        <f t="shared" si="6"/>
        <v>36657</v>
      </c>
      <c r="J153" s="5">
        <v>72.599999999999994</v>
      </c>
      <c r="K153" s="5">
        <v>-38.299999999999997</v>
      </c>
      <c r="L153" s="5">
        <v>3209</v>
      </c>
      <c r="M153" s="5">
        <v>262</v>
      </c>
      <c r="N153" s="9" t="s">
        <v>246</v>
      </c>
      <c r="O153" s="5" t="s">
        <v>55</v>
      </c>
      <c r="P153" s="5" t="s">
        <v>239</v>
      </c>
      <c r="Q153" s="5" t="s">
        <v>239</v>
      </c>
      <c r="R153" s="5"/>
      <c r="S153" s="91"/>
      <c r="T153" s="91"/>
    </row>
    <row r="154" spans="1:31" x14ac:dyDescent="0.2">
      <c r="A154" s="5" t="s">
        <v>238</v>
      </c>
      <c r="B154" s="6">
        <v>15</v>
      </c>
      <c r="C154" s="6">
        <v>9</v>
      </c>
      <c r="D154" s="5">
        <v>2000</v>
      </c>
      <c r="E154" s="55">
        <f t="shared" si="5"/>
        <v>36784</v>
      </c>
      <c r="F154" s="7">
        <v>11</v>
      </c>
      <c r="G154" s="7">
        <v>5</v>
      </c>
      <c r="H154" s="5">
        <v>2001</v>
      </c>
      <c r="I154" s="56">
        <f t="shared" si="6"/>
        <v>37022</v>
      </c>
      <c r="J154" s="5">
        <v>72.599999999999994</v>
      </c>
      <c r="K154" s="5">
        <v>-38.299999999999997</v>
      </c>
      <c r="L154" s="5">
        <v>3209</v>
      </c>
      <c r="M154" s="5">
        <v>223</v>
      </c>
      <c r="N154" s="9" t="s">
        <v>246</v>
      </c>
      <c r="O154" s="5" t="s">
        <v>55</v>
      </c>
      <c r="P154" s="5" t="s">
        <v>239</v>
      </c>
      <c r="Q154" s="5" t="s">
        <v>239</v>
      </c>
      <c r="R154" s="5"/>
      <c r="S154" s="91"/>
      <c r="T154" s="91"/>
    </row>
    <row r="155" spans="1:31" x14ac:dyDescent="0.2">
      <c r="A155" s="5" t="s">
        <v>238</v>
      </c>
      <c r="B155" s="6">
        <v>15</v>
      </c>
      <c r="C155" s="6">
        <v>9</v>
      </c>
      <c r="D155" s="5">
        <v>2001</v>
      </c>
      <c r="E155" s="55">
        <f t="shared" si="5"/>
        <v>37149</v>
      </c>
      <c r="F155" s="7">
        <v>11</v>
      </c>
      <c r="G155" s="7">
        <v>5</v>
      </c>
      <c r="H155" s="5">
        <v>2002</v>
      </c>
      <c r="I155" s="56">
        <f t="shared" si="6"/>
        <v>37387</v>
      </c>
      <c r="J155" s="5">
        <v>72.599999999999994</v>
      </c>
      <c r="K155" s="5">
        <v>-38.299999999999997</v>
      </c>
      <c r="L155" s="5">
        <v>3209</v>
      </c>
      <c r="M155" s="5">
        <v>214</v>
      </c>
      <c r="N155" s="9" t="s">
        <v>246</v>
      </c>
      <c r="O155" s="5" t="s">
        <v>55</v>
      </c>
      <c r="P155" s="5" t="s">
        <v>239</v>
      </c>
      <c r="Q155" s="5" t="s">
        <v>239</v>
      </c>
      <c r="R155" s="5"/>
      <c r="S155" s="91"/>
      <c r="T155" s="91"/>
    </row>
    <row r="156" spans="1:31" x14ac:dyDescent="0.2">
      <c r="A156" s="22" t="s">
        <v>240</v>
      </c>
      <c r="B156" s="6">
        <v>15</v>
      </c>
      <c r="C156" s="6">
        <v>9</v>
      </c>
      <c r="D156" s="22">
        <v>1997</v>
      </c>
      <c r="E156" s="55">
        <f t="shared" si="5"/>
        <v>35688</v>
      </c>
      <c r="F156" s="7">
        <v>11</v>
      </c>
      <c r="G156" s="7">
        <v>5</v>
      </c>
      <c r="H156" s="22">
        <v>1998</v>
      </c>
      <c r="I156" s="56">
        <f t="shared" si="6"/>
        <v>35926</v>
      </c>
      <c r="J156" s="22">
        <v>72.58</v>
      </c>
      <c r="K156" s="22">
        <v>-38.46</v>
      </c>
      <c r="L156" s="22">
        <v>3208</v>
      </c>
      <c r="M156" s="22">
        <v>288.5</v>
      </c>
      <c r="N156" s="9" t="s">
        <v>246</v>
      </c>
      <c r="O156" s="22" t="s">
        <v>55</v>
      </c>
      <c r="P156" s="22" t="s">
        <v>241</v>
      </c>
      <c r="Q156" s="22" t="s">
        <v>241</v>
      </c>
      <c r="R156" s="22"/>
      <c r="S156" s="91"/>
      <c r="T156" s="91"/>
    </row>
    <row r="157" spans="1:31" x14ac:dyDescent="0.2">
      <c r="A157" s="22" t="s">
        <v>240</v>
      </c>
      <c r="B157" s="6">
        <v>15</v>
      </c>
      <c r="C157" s="6">
        <v>9</v>
      </c>
      <c r="D157" s="22">
        <v>1998</v>
      </c>
      <c r="E157" s="55">
        <f t="shared" si="5"/>
        <v>36053</v>
      </c>
      <c r="F157" s="7">
        <v>11</v>
      </c>
      <c r="G157" s="7">
        <v>5</v>
      </c>
      <c r="H157" s="22">
        <v>1999</v>
      </c>
      <c r="I157" s="56">
        <f t="shared" si="6"/>
        <v>36291</v>
      </c>
      <c r="J157" s="22">
        <v>72.58</v>
      </c>
      <c r="K157" s="22">
        <v>-38.46</v>
      </c>
      <c r="L157" s="22">
        <v>3208</v>
      </c>
      <c r="M157" s="22">
        <v>253.9</v>
      </c>
      <c r="N157" s="9" t="s">
        <v>246</v>
      </c>
      <c r="O157" s="22" t="s">
        <v>55</v>
      </c>
      <c r="P157" s="22" t="s">
        <v>241</v>
      </c>
      <c r="Q157" s="22" t="s">
        <v>241</v>
      </c>
      <c r="R157" s="22"/>
      <c r="S157" s="91"/>
      <c r="T157" s="91"/>
    </row>
    <row r="158" spans="1:31" x14ac:dyDescent="0.2">
      <c r="A158" s="22" t="s">
        <v>240</v>
      </c>
      <c r="B158" s="6">
        <v>15</v>
      </c>
      <c r="C158" s="6">
        <v>9</v>
      </c>
      <c r="D158" s="22">
        <v>1999</v>
      </c>
      <c r="E158" s="55">
        <f t="shared" si="5"/>
        <v>36418</v>
      </c>
      <c r="F158" s="7">
        <v>11</v>
      </c>
      <c r="G158" s="7">
        <v>5</v>
      </c>
      <c r="H158" s="22">
        <v>2000</v>
      </c>
      <c r="I158" s="56">
        <f t="shared" si="6"/>
        <v>36657</v>
      </c>
      <c r="J158" s="22">
        <v>72.58</v>
      </c>
      <c r="K158" s="22">
        <v>-38.46</v>
      </c>
      <c r="L158" s="22">
        <v>3208</v>
      </c>
      <c r="M158" s="22">
        <v>188.5</v>
      </c>
      <c r="N158" s="9" t="s">
        <v>246</v>
      </c>
      <c r="O158" s="22" t="s">
        <v>55</v>
      </c>
      <c r="P158" s="22" t="s">
        <v>241</v>
      </c>
      <c r="Q158" s="22" t="s">
        <v>241</v>
      </c>
      <c r="R158" s="22"/>
      <c r="S158" s="91"/>
      <c r="T158" s="91"/>
    </row>
    <row r="159" spans="1:31" x14ac:dyDescent="0.2">
      <c r="A159" s="22" t="s">
        <v>240</v>
      </c>
      <c r="B159" s="6">
        <v>15</v>
      </c>
      <c r="C159" s="6">
        <v>9</v>
      </c>
      <c r="D159" s="22">
        <v>2000</v>
      </c>
      <c r="E159" s="55">
        <f t="shared" si="5"/>
        <v>36784</v>
      </c>
      <c r="F159" s="7">
        <v>11</v>
      </c>
      <c r="G159" s="7">
        <v>5</v>
      </c>
      <c r="H159" s="22">
        <v>2001</v>
      </c>
      <c r="I159" s="56">
        <f t="shared" si="6"/>
        <v>37022</v>
      </c>
      <c r="J159" s="22">
        <v>72.58</v>
      </c>
      <c r="K159" s="22">
        <v>-38.46</v>
      </c>
      <c r="L159" s="22">
        <v>3208</v>
      </c>
      <c r="M159" s="22">
        <v>280.60000000000002</v>
      </c>
      <c r="N159" s="9" t="s">
        <v>246</v>
      </c>
      <c r="O159" s="22" t="s">
        <v>55</v>
      </c>
      <c r="P159" s="22" t="s">
        <v>241</v>
      </c>
      <c r="Q159" s="22" t="s">
        <v>241</v>
      </c>
      <c r="R159" s="22"/>
      <c r="S159" s="91"/>
      <c r="T159" s="91"/>
    </row>
    <row r="160" spans="1:31" x14ac:dyDescent="0.2">
      <c r="A160" s="22" t="s">
        <v>240</v>
      </c>
      <c r="B160" s="6">
        <v>15</v>
      </c>
      <c r="C160" s="6">
        <v>9</v>
      </c>
      <c r="D160" s="22">
        <v>2001</v>
      </c>
      <c r="E160" s="55">
        <f t="shared" si="5"/>
        <v>37149</v>
      </c>
      <c r="F160" s="7">
        <v>11</v>
      </c>
      <c r="G160" s="7">
        <v>5</v>
      </c>
      <c r="H160" s="22">
        <v>2002</v>
      </c>
      <c r="I160" s="56">
        <f t="shared" si="6"/>
        <v>37387</v>
      </c>
      <c r="J160" s="22">
        <v>72.58</v>
      </c>
      <c r="K160" s="22">
        <v>-38.46</v>
      </c>
      <c r="L160" s="22">
        <v>3208</v>
      </c>
      <c r="M160" s="22">
        <v>250</v>
      </c>
      <c r="N160" s="9" t="s">
        <v>246</v>
      </c>
      <c r="O160" s="22" t="s">
        <v>55</v>
      </c>
      <c r="P160" s="22" t="s">
        <v>241</v>
      </c>
      <c r="Q160" s="22" t="s">
        <v>241</v>
      </c>
      <c r="R160" s="22"/>
      <c r="S160" s="91"/>
      <c r="T160" s="91"/>
    </row>
    <row r="161" spans="1:31" x14ac:dyDescent="0.2">
      <c r="A161" s="22" t="s">
        <v>240</v>
      </c>
      <c r="B161" s="6">
        <v>15</v>
      </c>
      <c r="C161" s="6">
        <v>9</v>
      </c>
      <c r="D161" s="22">
        <v>2002</v>
      </c>
      <c r="E161" s="55">
        <f t="shared" si="5"/>
        <v>37514</v>
      </c>
      <c r="F161" s="7">
        <v>11</v>
      </c>
      <c r="G161" s="7">
        <v>5</v>
      </c>
      <c r="H161" s="22">
        <v>2003</v>
      </c>
      <c r="I161" s="56">
        <f t="shared" si="6"/>
        <v>37752</v>
      </c>
      <c r="J161" s="22">
        <v>72.58</v>
      </c>
      <c r="K161" s="22">
        <v>-38.46</v>
      </c>
      <c r="L161" s="22">
        <v>3208</v>
      </c>
      <c r="M161" s="22">
        <v>288.5</v>
      </c>
      <c r="N161" s="9" t="s">
        <v>246</v>
      </c>
      <c r="O161" s="22" t="s">
        <v>55</v>
      </c>
      <c r="P161" s="22" t="s">
        <v>241</v>
      </c>
      <c r="Q161" s="22" t="s">
        <v>241</v>
      </c>
      <c r="R161" s="22"/>
      <c r="S161" s="91"/>
      <c r="T161" s="91"/>
    </row>
    <row r="162" spans="1:31" x14ac:dyDescent="0.2">
      <c r="A162" s="22" t="s">
        <v>240</v>
      </c>
      <c r="B162" s="6">
        <v>15</v>
      </c>
      <c r="C162" s="6">
        <v>9</v>
      </c>
      <c r="D162" s="22">
        <v>2003</v>
      </c>
      <c r="E162" s="55">
        <f t="shared" si="5"/>
        <v>37879</v>
      </c>
      <c r="F162" s="7">
        <v>11</v>
      </c>
      <c r="G162" s="7">
        <v>5</v>
      </c>
      <c r="H162" s="22">
        <v>2004</v>
      </c>
      <c r="I162" s="56">
        <f t="shared" si="6"/>
        <v>38118</v>
      </c>
      <c r="J162" s="22">
        <v>72.58</v>
      </c>
      <c r="K162" s="22">
        <v>-38.46</v>
      </c>
      <c r="L162" s="22">
        <v>3208</v>
      </c>
      <c r="M162" s="22">
        <v>192.3</v>
      </c>
      <c r="N162" s="9" t="s">
        <v>246</v>
      </c>
      <c r="O162" s="22" t="s">
        <v>55</v>
      </c>
      <c r="P162" s="22" t="s">
        <v>241</v>
      </c>
      <c r="Q162" s="22" t="s">
        <v>241</v>
      </c>
      <c r="R162" s="22"/>
      <c r="S162" s="91"/>
      <c r="T162" s="91"/>
    </row>
    <row r="163" spans="1:31" x14ac:dyDescent="0.2">
      <c r="A163" s="22" t="s">
        <v>240</v>
      </c>
      <c r="B163" s="6">
        <v>15</v>
      </c>
      <c r="C163" s="6">
        <v>9</v>
      </c>
      <c r="D163" s="22">
        <v>2004</v>
      </c>
      <c r="E163" s="55">
        <f t="shared" si="5"/>
        <v>38245</v>
      </c>
      <c r="F163" s="7">
        <v>11</v>
      </c>
      <c r="G163" s="7">
        <v>5</v>
      </c>
      <c r="H163" s="22">
        <v>2005</v>
      </c>
      <c r="I163" s="56">
        <f t="shared" si="6"/>
        <v>38483</v>
      </c>
      <c r="J163" s="22">
        <v>72.58</v>
      </c>
      <c r="K163" s="22">
        <v>-38.46</v>
      </c>
      <c r="L163" s="22">
        <v>3208</v>
      </c>
      <c r="M163" s="22">
        <v>227</v>
      </c>
      <c r="N163" s="9" t="s">
        <v>246</v>
      </c>
      <c r="O163" s="22" t="s">
        <v>55</v>
      </c>
      <c r="P163" s="22" t="s">
        <v>241</v>
      </c>
      <c r="Q163" s="22" t="s">
        <v>241</v>
      </c>
      <c r="R163" s="22"/>
      <c r="S163" s="91"/>
      <c r="T163" s="91"/>
    </row>
    <row r="164" spans="1:31" x14ac:dyDescent="0.2">
      <c r="A164" s="22" t="s">
        <v>240</v>
      </c>
      <c r="B164" s="6">
        <v>15</v>
      </c>
      <c r="C164" s="6">
        <v>9</v>
      </c>
      <c r="D164" s="22">
        <v>2005</v>
      </c>
      <c r="E164" s="55">
        <f t="shared" si="5"/>
        <v>38610</v>
      </c>
      <c r="F164" s="7">
        <v>11</v>
      </c>
      <c r="G164" s="7">
        <v>5</v>
      </c>
      <c r="H164" s="22">
        <v>2006</v>
      </c>
      <c r="I164" s="56">
        <f t="shared" si="6"/>
        <v>38848</v>
      </c>
      <c r="J164" s="22">
        <v>72.58</v>
      </c>
      <c r="K164" s="22">
        <v>-38.46</v>
      </c>
      <c r="L164" s="22">
        <v>3208</v>
      </c>
      <c r="M164" s="22">
        <v>230.8</v>
      </c>
      <c r="N164" s="9" t="s">
        <v>246</v>
      </c>
      <c r="O164" s="22" t="s">
        <v>55</v>
      </c>
      <c r="P164" s="22" t="s">
        <v>241</v>
      </c>
      <c r="Q164" s="22" t="s">
        <v>241</v>
      </c>
      <c r="R164" s="22"/>
      <c r="S164" s="91"/>
      <c r="T164" s="91"/>
    </row>
    <row r="165" spans="1:31" x14ac:dyDescent="0.2">
      <c r="A165" s="22" t="s">
        <v>240</v>
      </c>
      <c r="B165" s="6">
        <v>15</v>
      </c>
      <c r="C165" s="6">
        <v>9</v>
      </c>
      <c r="D165" s="22">
        <v>2006</v>
      </c>
      <c r="E165" s="55">
        <f t="shared" si="5"/>
        <v>38975</v>
      </c>
      <c r="F165" s="7">
        <v>11</v>
      </c>
      <c r="G165" s="7">
        <v>5</v>
      </c>
      <c r="H165" s="22">
        <v>2007</v>
      </c>
      <c r="I165" s="56">
        <f t="shared" si="6"/>
        <v>39213</v>
      </c>
      <c r="J165" s="22">
        <v>72.58</v>
      </c>
      <c r="K165" s="22">
        <v>-38.46</v>
      </c>
      <c r="L165" s="22">
        <v>3208</v>
      </c>
      <c r="M165" s="22">
        <v>192.39999999999901</v>
      </c>
      <c r="N165" s="9" t="s">
        <v>246</v>
      </c>
      <c r="O165" s="22" t="s">
        <v>55</v>
      </c>
      <c r="P165" s="22" t="s">
        <v>241</v>
      </c>
      <c r="Q165" s="22" t="s">
        <v>241</v>
      </c>
      <c r="R165" s="22"/>
      <c r="S165" s="91"/>
      <c r="T165" s="91"/>
    </row>
    <row r="166" spans="1:31" x14ac:dyDescent="0.2">
      <c r="A166" s="22" t="s">
        <v>240</v>
      </c>
      <c r="B166" s="6">
        <v>15</v>
      </c>
      <c r="C166" s="6">
        <v>9</v>
      </c>
      <c r="D166" s="22">
        <v>2007</v>
      </c>
      <c r="E166" s="55">
        <f t="shared" si="5"/>
        <v>39340</v>
      </c>
      <c r="F166" s="7">
        <v>11</v>
      </c>
      <c r="G166" s="7">
        <v>5</v>
      </c>
      <c r="H166" s="22">
        <v>2008</v>
      </c>
      <c r="I166" s="56">
        <f t="shared" si="6"/>
        <v>39579</v>
      </c>
      <c r="J166" s="22">
        <v>72.58</v>
      </c>
      <c r="K166" s="22">
        <v>-38.46</v>
      </c>
      <c r="L166" s="22">
        <v>3208</v>
      </c>
      <c r="M166" s="22">
        <v>147.9</v>
      </c>
      <c r="N166" s="9" t="s">
        <v>246</v>
      </c>
      <c r="O166" s="22" t="s">
        <v>55</v>
      </c>
      <c r="P166" s="22" t="s">
        <v>241</v>
      </c>
      <c r="Q166" s="22" t="s">
        <v>241</v>
      </c>
      <c r="R166" s="22"/>
      <c r="S166" s="91"/>
      <c r="T166" s="91"/>
    </row>
    <row r="167" spans="1:31" x14ac:dyDescent="0.2">
      <c r="A167" s="22" t="s">
        <v>191</v>
      </c>
      <c r="B167" s="6">
        <v>1</v>
      </c>
      <c r="C167" s="6">
        <v>8</v>
      </c>
      <c r="D167" s="6">
        <v>2015</v>
      </c>
      <c r="E167" s="55">
        <f t="shared" si="5"/>
        <v>42217</v>
      </c>
      <c r="F167" s="83">
        <v>1</v>
      </c>
      <c r="G167" s="83">
        <v>8</v>
      </c>
      <c r="H167" s="83">
        <v>2016</v>
      </c>
      <c r="I167" s="56">
        <f t="shared" si="6"/>
        <v>42583</v>
      </c>
      <c r="J167" s="43">
        <v>74.3391666666666</v>
      </c>
      <c r="K167" s="43">
        <v>-39.425277777777701</v>
      </c>
      <c r="L167" s="86">
        <v>2958</v>
      </c>
      <c r="M167" s="23">
        <v>161</v>
      </c>
      <c r="N167" s="9" t="s">
        <v>246</v>
      </c>
      <c r="O167" s="22" t="s">
        <v>55</v>
      </c>
      <c r="P167" s="86" t="s">
        <v>272</v>
      </c>
      <c r="Q167" s="86" t="s">
        <v>193</v>
      </c>
      <c r="R167" s="22" t="s">
        <v>41</v>
      </c>
      <c r="S167" s="76"/>
      <c r="T167" s="93"/>
      <c r="U167" s="13"/>
    </row>
    <row r="168" spans="1:31" x14ac:dyDescent="0.2">
      <c r="A168" s="22" t="s">
        <v>196</v>
      </c>
      <c r="B168" s="6">
        <v>1</v>
      </c>
      <c r="C168" s="6">
        <v>8</v>
      </c>
      <c r="D168" s="6">
        <v>2015</v>
      </c>
      <c r="E168" s="55">
        <f t="shared" si="5"/>
        <v>42217</v>
      </c>
      <c r="F168" s="83">
        <v>1</v>
      </c>
      <c r="G168" s="83">
        <v>8</v>
      </c>
      <c r="H168" s="83">
        <v>2016</v>
      </c>
      <c r="I168" s="56">
        <f t="shared" si="6"/>
        <v>42583</v>
      </c>
      <c r="J168" s="43">
        <v>75.265277777777698</v>
      </c>
      <c r="K168" s="43">
        <v>-37.028055555555497</v>
      </c>
      <c r="L168" s="86">
        <v>2756</v>
      </c>
      <c r="M168" s="23">
        <v>140</v>
      </c>
      <c r="N168" s="9" t="s">
        <v>246</v>
      </c>
      <c r="O168" s="22" t="s">
        <v>55</v>
      </c>
      <c r="P168" s="86" t="s">
        <v>272</v>
      </c>
      <c r="Q168" s="86" t="s">
        <v>193</v>
      </c>
      <c r="R168" s="22" t="s">
        <v>41</v>
      </c>
      <c r="S168" s="76"/>
      <c r="T168" s="93"/>
      <c r="U168" s="13"/>
    </row>
    <row r="169" spans="1:31" x14ac:dyDescent="0.2">
      <c r="A169" s="22" t="s">
        <v>195</v>
      </c>
      <c r="B169" s="6">
        <v>1</v>
      </c>
      <c r="C169" s="6">
        <v>8</v>
      </c>
      <c r="D169" s="6">
        <v>2015</v>
      </c>
      <c r="E169" s="55">
        <f t="shared" si="5"/>
        <v>42217</v>
      </c>
      <c r="F169" s="83">
        <v>1</v>
      </c>
      <c r="G169" s="83">
        <v>8</v>
      </c>
      <c r="H169" s="83">
        <v>2016</v>
      </c>
      <c r="I169" s="56">
        <f t="shared" si="6"/>
        <v>42583</v>
      </c>
      <c r="J169" s="43">
        <v>74.518506388888895</v>
      </c>
      <c r="K169" s="43">
        <v>-38.919744444444397</v>
      </c>
      <c r="L169" s="86">
        <v>2925</v>
      </c>
      <c r="M169" s="23">
        <v>154</v>
      </c>
      <c r="N169" s="9" t="s">
        <v>246</v>
      </c>
      <c r="O169" s="22" t="s">
        <v>55</v>
      </c>
      <c r="P169" s="86" t="s">
        <v>272</v>
      </c>
      <c r="Q169" s="86" t="s">
        <v>193</v>
      </c>
      <c r="R169" s="22" t="s">
        <v>41</v>
      </c>
      <c r="S169" s="76"/>
      <c r="T169" s="93"/>
      <c r="U169" s="13"/>
    </row>
    <row r="170" spans="1:31" x14ac:dyDescent="0.2">
      <c r="A170" s="22" t="s">
        <v>190</v>
      </c>
      <c r="B170" s="6">
        <v>1</v>
      </c>
      <c r="C170" s="6">
        <v>8</v>
      </c>
      <c r="D170" s="6">
        <v>2015</v>
      </c>
      <c r="E170" s="55">
        <f t="shared" si="5"/>
        <v>42217</v>
      </c>
      <c r="F170" s="83">
        <v>1</v>
      </c>
      <c r="G170" s="83">
        <v>8</v>
      </c>
      <c r="H170" s="83">
        <v>2016</v>
      </c>
      <c r="I170" s="56">
        <f t="shared" si="6"/>
        <v>42583</v>
      </c>
      <c r="J170" s="84">
        <v>74.146133333333296</v>
      </c>
      <c r="K170" s="84">
        <v>-39.867150000000002</v>
      </c>
      <c r="L170" s="86">
        <v>2990</v>
      </c>
      <c r="M170" s="88">
        <v>161</v>
      </c>
      <c r="N170" s="9" t="s">
        <v>246</v>
      </c>
      <c r="O170" s="22" t="s">
        <v>55</v>
      </c>
      <c r="P170" s="86" t="s">
        <v>272</v>
      </c>
      <c r="Q170" s="86" t="s">
        <v>193</v>
      </c>
      <c r="R170" s="22" t="s">
        <v>41</v>
      </c>
      <c r="S170" s="76"/>
      <c r="T170" s="93"/>
      <c r="U170" s="13"/>
    </row>
    <row r="171" spans="1:31" x14ac:dyDescent="0.2">
      <c r="A171" s="22" t="s">
        <v>194</v>
      </c>
      <c r="B171" s="6">
        <v>1</v>
      </c>
      <c r="C171" s="6">
        <v>8</v>
      </c>
      <c r="D171" s="6">
        <v>2015</v>
      </c>
      <c r="E171" s="55">
        <f t="shared" si="5"/>
        <v>42217</v>
      </c>
      <c r="F171" s="83">
        <v>1</v>
      </c>
      <c r="G171" s="83">
        <v>8</v>
      </c>
      <c r="H171" s="83">
        <v>2016</v>
      </c>
      <c r="I171" s="56">
        <f t="shared" si="6"/>
        <v>42583</v>
      </c>
      <c r="J171" s="84">
        <v>73.730833333333294</v>
      </c>
      <c r="K171" s="84">
        <v>-40.4294444444444</v>
      </c>
      <c r="L171" s="86">
        <v>3037</v>
      </c>
      <c r="M171" s="88">
        <v>179</v>
      </c>
      <c r="N171" s="9" t="s">
        <v>246</v>
      </c>
      <c r="O171" s="22" t="s">
        <v>55</v>
      </c>
      <c r="P171" s="86" t="s">
        <v>272</v>
      </c>
      <c r="Q171" s="86" t="s">
        <v>193</v>
      </c>
      <c r="R171" s="22" t="s">
        <v>41</v>
      </c>
      <c r="S171" s="76"/>
      <c r="T171" s="93"/>
      <c r="U171" s="13"/>
    </row>
    <row r="172" spans="1:31" x14ac:dyDescent="0.2">
      <c r="A172" s="22" t="s">
        <v>188</v>
      </c>
      <c r="B172" s="6">
        <v>1</v>
      </c>
      <c r="C172" s="6">
        <v>8</v>
      </c>
      <c r="D172" s="6">
        <v>2015</v>
      </c>
      <c r="E172" s="55">
        <f t="shared" si="5"/>
        <v>42217</v>
      </c>
      <c r="F172" s="83">
        <v>1</v>
      </c>
      <c r="G172" s="83">
        <v>8</v>
      </c>
      <c r="H172" s="83">
        <v>2016</v>
      </c>
      <c r="I172" s="56">
        <f t="shared" si="6"/>
        <v>42583</v>
      </c>
      <c r="J172" s="84">
        <v>73.009266666666605</v>
      </c>
      <c r="K172" s="84">
        <v>-40.563888888888798</v>
      </c>
      <c r="L172" s="86">
        <v>3101</v>
      </c>
      <c r="M172" s="88">
        <v>245</v>
      </c>
      <c r="N172" s="9" t="s">
        <v>246</v>
      </c>
      <c r="O172" s="22" t="s">
        <v>55</v>
      </c>
      <c r="P172" s="86" t="s">
        <v>272</v>
      </c>
      <c r="Q172" s="86" t="s">
        <v>193</v>
      </c>
      <c r="R172" s="22" t="s">
        <v>41</v>
      </c>
      <c r="S172" s="76"/>
      <c r="T172" s="93"/>
      <c r="U172" s="13"/>
    </row>
    <row r="173" spans="1:31" ht="15" customHeight="1" x14ac:dyDescent="0.2">
      <c r="A173" s="22" t="s">
        <v>189</v>
      </c>
      <c r="B173" s="6">
        <v>1</v>
      </c>
      <c r="C173" s="6">
        <v>8</v>
      </c>
      <c r="D173" s="6">
        <v>2015</v>
      </c>
      <c r="E173" s="55">
        <f t="shared" si="5"/>
        <v>42217</v>
      </c>
      <c r="F173" s="83">
        <v>1</v>
      </c>
      <c r="G173" s="83">
        <v>8</v>
      </c>
      <c r="H173" s="83">
        <v>2016</v>
      </c>
      <c r="I173" s="56">
        <f t="shared" si="6"/>
        <v>42583</v>
      </c>
      <c r="J173" s="84">
        <v>73.927873333333295</v>
      </c>
      <c r="K173" s="84">
        <v>-40.152499999999897</v>
      </c>
      <c r="L173" s="86">
        <v>3017</v>
      </c>
      <c r="M173" s="88">
        <v>186</v>
      </c>
      <c r="N173" s="9" t="s">
        <v>246</v>
      </c>
      <c r="O173" s="22" t="s">
        <v>55</v>
      </c>
      <c r="P173" s="86" t="s">
        <v>272</v>
      </c>
      <c r="Q173" s="86" t="s">
        <v>193</v>
      </c>
      <c r="R173" s="22" t="s">
        <v>41</v>
      </c>
      <c r="S173" s="13"/>
      <c r="T173" s="12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5" customHeight="1" x14ac:dyDescent="0.2">
      <c r="A174" s="22" t="s">
        <v>192</v>
      </c>
      <c r="B174" s="6">
        <v>1</v>
      </c>
      <c r="C174" s="6">
        <v>8</v>
      </c>
      <c r="D174" s="6">
        <v>2015</v>
      </c>
      <c r="E174" s="55">
        <f t="shared" si="5"/>
        <v>42217</v>
      </c>
      <c r="F174" s="83">
        <v>1</v>
      </c>
      <c r="G174" s="83">
        <v>8</v>
      </c>
      <c r="H174" s="83">
        <v>2016</v>
      </c>
      <c r="I174" s="56">
        <f t="shared" si="6"/>
        <v>42583</v>
      </c>
      <c r="J174" s="43">
        <v>74.716527777777699</v>
      </c>
      <c r="K174" s="43">
        <v>-38.522444444444403</v>
      </c>
      <c r="L174" s="86">
        <v>2891</v>
      </c>
      <c r="M174" s="23">
        <v>151</v>
      </c>
      <c r="N174" s="9" t="s">
        <v>246</v>
      </c>
      <c r="O174" s="22" t="s">
        <v>55</v>
      </c>
      <c r="P174" s="86" t="s">
        <v>272</v>
      </c>
      <c r="Q174" s="86" t="s">
        <v>193</v>
      </c>
      <c r="R174" s="22" t="s">
        <v>41</v>
      </c>
      <c r="S174" s="13"/>
      <c r="T174" s="12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5" customHeight="1" x14ac:dyDescent="0.2">
      <c r="A175" s="5" t="s">
        <v>13</v>
      </c>
      <c r="B175" s="6">
        <v>15</v>
      </c>
      <c r="C175" s="6">
        <v>9</v>
      </c>
      <c r="D175" s="6">
        <f t="shared" ref="D175:D208" si="7">H175-1</f>
        <v>2015</v>
      </c>
      <c r="E175" s="55">
        <f t="shared" si="5"/>
        <v>42262</v>
      </c>
      <c r="F175" s="7">
        <v>11</v>
      </c>
      <c r="G175" s="7">
        <v>5</v>
      </c>
      <c r="H175" s="5">
        <v>2016</v>
      </c>
      <c r="I175" s="56">
        <f t="shared" si="6"/>
        <v>42501</v>
      </c>
      <c r="J175" s="8">
        <v>66.4726</v>
      </c>
      <c r="K175" s="8">
        <v>-46.282983000000002</v>
      </c>
      <c r="L175" s="5">
        <v>2165</v>
      </c>
      <c r="M175" s="9">
        <v>304</v>
      </c>
      <c r="N175" s="9" t="s">
        <v>246</v>
      </c>
      <c r="O175" s="9" t="s">
        <v>248</v>
      </c>
      <c r="P175" s="9" t="s">
        <v>13</v>
      </c>
      <c r="Q175" s="5" t="s">
        <v>13</v>
      </c>
      <c r="R175" s="10" t="s">
        <v>16</v>
      </c>
      <c r="S175" s="14" t="s">
        <v>17</v>
      </c>
      <c r="T175" s="12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5" customHeight="1" x14ac:dyDescent="0.2">
      <c r="A176" s="5" t="s">
        <v>13</v>
      </c>
      <c r="B176" s="6">
        <v>15</v>
      </c>
      <c r="C176" s="6">
        <v>9</v>
      </c>
      <c r="D176" s="6">
        <f t="shared" si="7"/>
        <v>2015</v>
      </c>
      <c r="E176" s="55">
        <f t="shared" si="5"/>
        <v>42262</v>
      </c>
      <c r="F176" s="7">
        <v>11</v>
      </c>
      <c r="G176" s="7">
        <v>5</v>
      </c>
      <c r="H176" s="5">
        <v>2016</v>
      </c>
      <c r="I176" s="56">
        <f t="shared" si="6"/>
        <v>42501</v>
      </c>
      <c r="J176" s="8">
        <v>66.976439999999997</v>
      </c>
      <c r="K176" s="8">
        <v>-44.394109999999998</v>
      </c>
      <c r="L176" s="5">
        <v>2351</v>
      </c>
      <c r="M176" s="9">
        <v>331</v>
      </c>
      <c r="N176" s="9" t="s">
        <v>246</v>
      </c>
      <c r="O176" s="9" t="s">
        <v>248</v>
      </c>
      <c r="P176" s="9" t="s">
        <v>13</v>
      </c>
      <c r="Q176" s="5" t="s">
        <v>13</v>
      </c>
      <c r="R176" s="10" t="s">
        <v>14</v>
      </c>
      <c r="S176" s="11" t="s">
        <v>15</v>
      </c>
      <c r="T176" s="12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5" customHeight="1" x14ac:dyDescent="0.2">
      <c r="A177" s="5" t="s">
        <v>13</v>
      </c>
      <c r="B177" s="6">
        <v>15</v>
      </c>
      <c r="C177" s="6">
        <v>9</v>
      </c>
      <c r="D177" s="6">
        <f t="shared" si="7"/>
        <v>2015</v>
      </c>
      <c r="E177" s="55">
        <f t="shared" si="5"/>
        <v>42262</v>
      </c>
      <c r="F177" s="7">
        <v>11</v>
      </c>
      <c r="G177" s="7">
        <v>5</v>
      </c>
      <c r="H177" s="5">
        <v>2016</v>
      </c>
      <c r="I177" s="56">
        <f t="shared" si="6"/>
        <v>42501</v>
      </c>
      <c r="J177" s="8">
        <v>66.994399999999999</v>
      </c>
      <c r="K177" s="8">
        <v>-44.393799999999999</v>
      </c>
      <c r="L177" s="5">
        <v>2351</v>
      </c>
      <c r="M177" s="9">
        <v>327</v>
      </c>
      <c r="N177" s="9" t="s">
        <v>246</v>
      </c>
      <c r="O177" s="9" t="s">
        <v>248</v>
      </c>
      <c r="P177" s="9" t="s">
        <v>13</v>
      </c>
      <c r="Q177" s="5" t="s">
        <v>13</v>
      </c>
      <c r="R177" s="10" t="s">
        <v>18</v>
      </c>
      <c r="S177" s="15" t="s">
        <v>19</v>
      </c>
      <c r="T177" s="12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5" customHeight="1" x14ac:dyDescent="0.2">
      <c r="A178" s="22" t="s">
        <v>42</v>
      </c>
      <c r="B178" s="6">
        <v>15</v>
      </c>
      <c r="C178" s="6">
        <v>9</v>
      </c>
      <c r="D178" s="6">
        <f t="shared" si="7"/>
        <v>1994</v>
      </c>
      <c r="E178" s="55">
        <f t="shared" si="5"/>
        <v>34592</v>
      </c>
      <c r="F178" s="7">
        <v>11</v>
      </c>
      <c r="G178" s="7">
        <v>5</v>
      </c>
      <c r="H178" s="22">
        <v>1995</v>
      </c>
      <c r="I178" s="56">
        <f t="shared" si="6"/>
        <v>34830</v>
      </c>
      <c r="J178" s="43">
        <v>69.878333330000004</v>
      </c>
      <c r="K178" s="43">
        <v>-46.996666670000003</v>
      </c>
      <c r="L178" s="22">
        <v>2022</v>
      </c>
      <c r="M178" s="23">
        <v>597.15373699999998</v>
      </c>
      <c r="N178" s="9" t="s">
        <v>246</v>
      </c>
      <c r="O178" s="9" t="s">
        <v>248</v>
      </c>
      <c r="P178" s="9" t="s">
        <v>244</v>
      </c>
      <c r="Q178" s="21" t="s">
        <v>40</v>
      </c>
      <c r="R178" s="22" t="s">
        <v>41</v>
      </c>
      <c r="S178" s="13"/>
      <c r="T178" s="12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5" customHeight="1" x14ac:dyDescent="0.2">
      <c r="A179" s="22" t="s">
        <v>42</v>
      </c>
      <c r="B179" s="6">
        <v>15</v>
      </c>
      <c r="C179" s="6">
        <v>9</v>
      </c>
      <c r="D179" s="6">
        <f t="shared" si="7"/>
        <v>1995</v>
      </c>
      <c r="E179" s="55">
        <f t="shared" si="5"/>
        <v>34957</v>
      </c>
      <c r="F179" s="7">
        <v>11</v>
      </c>
      <c r="G179" s="7">
        <v>5</v>
      </c>
      <c r="H179" s="22">
        <v>1996</v>
      </c>
      <c r="I179" s="56">
        <f t="shared" si="6"/>
        <v>35196</v>
      </c>
      <c r="J179" s="43">
        <v>69.878333330000004</v>
      </c>
      <c r="K179" s="43">
        <v>-46.996666670000003</v>
      </c>
      <c r="L179" s="22">
        <v>2022</v>
      </c>
      <c r="M179" s="23">
        <v>288.50799999999998</v>
      </c>
      <c r="N179" s="9" t="s">
        <v>246</v>
      </c>
      <c r="O179" s="9" t="s">
        <v>248</v>
      </c>
      <c r="P179" s="9" t="s">
        <v>244</v>
      </c>
      <c r="Q179" s="21" t="s">
        <v>40</v>
      </c>
      <c r="R179" s="22" t="s">
        <v>41</v>
      </c>
      <c r="S179" s="13"/>
      <c r="T179" s="12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5" customHeight="1" x14ac:dyDescent="0.2">
      <c r="A180" s="22" t="s">
        <v>42</v>
      </c>
      <c r="B180" s="6">
        <v>15</v>
      </c>
      <c r="C180" s="6">
        <v>9</v>
      </c>
      <c r="D180" s="6">
        <f t="shared" si="7"/>
        <v>1996</v>
      </c>
      <c r="E180" s="55">
        <f t="shared" si="5"/>
        <v>35323</v>
      </c>
      <c r="F180" s="7">
        <v>11</v>
      </c>
      <c r="G180" s="7">
        <v>5</v>
      </c>
      <c r="H180" s="22">
        <v>1997</v>
      </c>
      <c r="I180" s="56">
        <f t="shared" si="6"/>
        <v>35561</v>
      </c>
      <c r="J180" s="43">
        <v>69.878333330000004</v>
      </c>
      <c r="K180" s="43">
        <v>-46.996666670000003</v>
      </c>
      <c r="L180" s="22">
        <v>2022</v>
      </c>
      <c r="M180" s="23">
        <v>474.76</v>
      </c>
      <c r="N180" s="9" t="s">
        <v>246</v>
      </c>
      <c r="O180" s="9" t="s">
        <v>248</v>
      </c>
      <c r="P180" s="9" t="s">
        <v>244</v>
      </c>
      <c r="Q180" s="21" t="s">
        <v>40</v>
      </c>
      <c r="R180" s="22" t="s">
        <v>41</v>
      </c>
      <c r="S180" s="13"/>
      <c r="T180" s="12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5" customHeight="1" x14ac:dyDescent="0.2">
      <c r="A181" s="22" t="s">
        <v>42</v>
      </c>
      <c r="B181" s="6">
        <v>15</v>
      </c>
      <c r="C181" s="6">
        <v>9</v>
      </c>
      <c r="D181" s="6">
        <f t="shared" si="7"/>
        <v>1997</v>
      </c>
      <c r="E181" s="55">
        <f t="shared" si="5"/>
        <v>35688</v>
      </c>
      <c r="F181" s="7">
        <v>11</v>
      </c>
      <c r="G181" s="7">
        <v>5</v>
      </c>
      <c r="H181" s="22">
        <v>1998</v>
      </c>
      <c r="I181" s="56">
        <f t="shared" si="6"/>
        <v>35926</v>
      </c>
      <c r="J181" s="43">
        <v>69.878333330000004</v>
      </c>
      <c r="K181" s="43">
        <v>-46.996666670000003</v>
      </c>
      <c r="L181" s="22">
        <v>2022</v>
      </c>
      <c r="M181" s="23">
        <v>491.35</v>
      </c>
      <c r="N181" s="9" t="s">
        <v>246</v>
      </c>
      <c r="O181" s="9" t="s">
        <v>248</v>
      </c>
      <c r="P181" s="9" t="s">
        <v>244</v>
      </c>
      <c r="Q181" s="21" t="s">
        <v>40</v>
      </c>
      <c r="R181" s="22" t="s">
        <v>41</v>
      </c>
      <c r="S181" s="76"/>
      <c r="T181" s="12"/>
      <c r="U181" s="13" t="s">
        <v>43</v>
      </c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5" customHeight="1" x14ac:dyDescent="0.2">
      <c r="A182" s="24" t="s">
        <v>42</v>
      </c>
      <c r="B182" s="6">
        <v>15</v>
      </c>
      <c r="C182" s="6">
        <v>9</v>
      </c>
      <c r="D182" s="6">
        <f t="shared" si="7"/>
        <v>1998</v>
      </c>
      <c r="E182" s="55">
        <f t="shared" si="5"/>
        <v>36053</v>
      </c>
      <c r="F182" s="24">
        <v>26</v>
      </c>
      <c r="G182" s="24">
        <v>5</v>
      </c>
      <c r="H182" s="24">
        <v>1999</v>
      </c>
      <c r="I182" s="56">
        <f t="shared" si="6"/>
        <v>36306</v>
      </c>
      <c r="J182" s="34">
        <v>69.878333330000004</v>
      </c>
      <c r="K182" s="34">
        <v>-46.996666670000003</v>
      </c>
      <c r="L182" s="21">
        <v>2022</v>
      </c>
      <c r="M182" s="75">
        <v>429.9</v>
      </c>
      <c r="N182" s="9" t="s">
        <v>246</v>
      </c>
      <c r="O182" s="9" t="s">
        <v>248</v>
      </c>
      <c r="P182" s="9" t="s">
        <v>244</v>
      </c>
      <c r="Q182" s="21" t="s">
        <v>40</v>
      </c>
      <c r="R182" s="22" t="s">
        <v>41</v>
      </c>
      <c r="S182" s="13"/>
      <c r="T182" s="12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5" customHeight="1" x14ac:dyDescent="0.2">
      <c r="A183" s="22" t="s">
        <v>42</v>
      </c>
      <c r="B183" s="6">
        <v>15</v>
      </c>
      <c r="C183" s="6">
        <v>9</v>
      </c>
      <c r="D183" s="6">
        <f t="shared" si="7"/>
        <v>1999</v>
      </c>
      <c r="E183" s="55">
        <f t="shared" si="5"/>
        <v>36418</v>
      </c>
      <c r="F183" s="7">
        <v>11</v>
      </c>
      <c r="G183" s="7">
        <v>5</v>
      </c>
      <c r="H183" s="22">
        <v>2000</v>
      </c>
      <c r="I183" s="56">
        <f t="shared" si="6"/>
        <v>36657</v>
      </c>
      <c r="J183" s="43">
        <v>69.878333330000004</v>
      </c>
      <c r="K183" s="43">
        <v>-46.996666670000003</v>
      </c>
      <c r="L183" s="22">
        <v>2022</v>
      </c>
      <c r="M183" s="23">
        <v>467.45600000000002</v>
      </c>
      <c r="N183" s="9" t="s">
        <v>246</v>
      </c>
      <c r="O183" s="9" t="s">
        <v>248</v>
      </c>
      <c r="P183" s="9" t="s">
        <v>244</v>
      </c>
      <c r="Q183" s="21" t="s">
        <v>40</v>
      </c>
      <c r="R183" s="22" t="s">
        <v>41</v>
      </c>
      <c r="S183" s="13"/>
      <c r="T183" s="12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5" customHeight="1" x14ac:dyDescent="0.2">
      <c r="A184" s="22" t="s">
        <v>42</v>
      </c>
      <c r="B184" s="6">
        <v>15</v>
      </c>
      <c r="C184" s="6">
        <v>9</v>
      </c>
      <c r="D184" s="6">
        <f t="shared" si="7"/>
        <v>2000</v>
      </c>
      <c r="E184" s="55">
        <f t="shared" si="5"/>
        <v>36784</v>
      </c>
      <c r="F184" s="22">
        <v>28</v>
      </c>
      <c r="G184" s="22">
        <v>5</v>
      </c>
      <c r="H184" s="22">
        <v>2001</v>
      </c>
      <c r="I184" s="56">
        <f t="shared" si="6"/>
        <v>37039</v>
      </c>
      <c r="J184" s="43">
        <v>69.878333330000004</v>
      </c>
      <c r="K184" s="43">
        <v>-46.996666670000003</v>
      </c>
      <c r="L184" s="22">
        <v>2022</v>
      </c>
      <c r="M184" s="23">
        <v>335.98399999999998</v>
      </c>
      <c r="N184" s="9" t="s">
        <v>246</v>
      </c>
      <c r="O184" s="9" t="s">
        <v>248</v>
      </c>
      <c r="P184" s="9" t="s">
        <v>244</v>
      </c>
      <c r="Q184" s="21" t="s">
        <v>40</v>
      </c>
      <c r="R184" s="22" t="s">
        <v>41</v>
      </c>
      <c r="S184" s="13"/>
      <c r="T184" s="12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5" customHeight="1" x14ac:dyDescent="0.2">
      <c r="A185" s="22" t="s">
        <v>42</v>
      </c>
      <c r="B185" s="6">
        <v>15</v>
      </c>
      <c r="C185" s="6">
        <v>9</v>
      </c>
      <c r="D185" s="6">
        <f t="shared" si="7"/>
        <v>2001</v>
      </c>
      <c r="E185" s="55">
        <f t="shared" si="5"/>
        <v>37149</v>
      </c>
      <c r="F185" s="22">
        <v>8</v>
      </c>
      <c r="G185" s="22">
        <v>5</v>
      </c>
      <c r="H185" s="22">
        <v>2002</v>
      </c>
      <c r="I185" s="56">
        <f t="shared" si="6"/>
        <v>37384</v>
      </c>
      <c r="J185" s="43">
        <v>69.878333330000004</v>
      </c>
      <c r="K185" s="43">
        <v>-46.996666670000003</v>
      </c>
      <c r="L185" s="22">
        <v>2022</v>
      </c>
      <c r="M185" s="23">
        <v>340</v>
      </c>
      <c r="N185" s="9" t="s">
        <v>246</v>
      </c>
      <c r="O185" s="9" t="s">
        <v>248</v>
      </c>
      <c r="P185" s="9" t="s">
        <v>244</v>
      </c>
      <c r="Q185" s="21" t="s">
        <v>40</v>
      </c>
      <c r="R185" s="22" t="s">
        <v>41</v>
      </c>
      <c r="S185" s="13"/>
      <c r="T185" s="12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5" customHeight="1" x14ac:dyDescent="0.2">
      <c r="A186" s="22" t="s">
        <v>42</v>
      </c>
      <c r="B186" s="6">
        <v>15</v>
      </c>
      <c r="C186" s="6">
        <v>9</v>
      </c>
      <c r="D186" s="6">
        <f t="shared" si="7"/>
        <v>2002</v>
      </c>
      <c r="E186" s="55">
        <f t="shared" si="5"/>
        <v>37514</v>
      </c>
      <c r="F186" s="7">
        <v>11</v>
      </c>
      <c r="G186" s="7">
        <v>5</v>
      </c>
      <c r="H186" s="22">
        <v>2003</v>
      </c>
      <c r="I186" s="56">
        <f t="shared" si="6"/>
        <v>37752</v>
      </c>
      <c r="J186" s="43">
        <v>69.878333330000004</v>
      </c>
      <c r="K186" s="43">
        <v>-46.996666670000003</v>
      </c>
      <c r="L186" s="22">
        <v>2022</v>
      </c>
      <c r="M186" s="23">
        <v>471.108</v>
      </c>
      <c r="N186" s="9" t="s">
        <v>246</v>
      </c>
      <c r="O186" s="9" t="s">
        <v>248</v>
      </c>
      <c r="P186" s="9" t="s">
        <v>244</v>
      </c>
      <c r="Q186" s="21" t="s">
        <v>40</v>
      </c>
      <c r="R186" s="22" t="s">
        <v>41</v>
      </c>
      <c r="S186" s="13"/>
      <c r="T186" s="12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5" customHeight="1" x14ac:dyDescent="0.2">
      <c r="A187" s="22" t="s">
        <v>42</v>
      </c>
      <c r="B187" s="6">
        <v>15</v>
      </c>
      <c r="C187" s="6">
        <v>9</v>
      </c>
      <c r="D187" s="6">
        <f t="shared" si="7"/>
        <v>2003</v>
      </c>
      <c r="E187" s="55">
        <f t="shared" si="5"/>
        <v>37879</v>
      </c>
      <c r="F187" s="7">
        <v>11</v>
      </c>
      <c r="G187" s="7">
        <v>5</v>
      </c>
      <c r="H187" s="22">
        <v>2004</v>
      </c>
      <c r="I187" s="56">
        <f t="shared" si="6"/>
        <v>38118</v>
      </c>
      <c r="J187" s="43">
        <v>69.878333330000004</v>
      </c>
      <c r="K187" s="43">
        <v>-46.996666670000003</v>
      </c>
      <c r="L187" s="22">
        <v>2022</v>
      </c>
      <c r="M187" s="23">
        <v>562.40800000000002</v>
      </c>
      <c r="N187" s="9" t="s">
        <v>246</v>
      </c>
      <c r="O187" s="9" t="s">
        <v>248</v>
      </c>
      <c r="P187" s="9" t="s">
        <v>244</v>
      </c>
      <c r="Q187" s="21" t="s">
        <v>40</v>
      </c>
      <c r="R187" s="22" t="s">
        <v>41</v>
      </c>
      <c r="S187" s="13"/>
      <c r="T187" s="12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5" customHeight="1" x14ac:dyDescent="0.2">
      <c r="A188" s="24" t="s">
        <v>42</v>
      </c>
      <c r="B188" s="6">
        <v>15</v>
      </c>
      <c r="C188" s="6">
        <v>9</v>
      </c>
      <c r="D188" s="6">
        <f t="shared" si="7"/>
        <v>2007</v>
      </c>
      <c r="E188" s="55">
        <f t="shared" si="5"/>
        <v>39340</v>
      </c>
      <c r="F188" s="24">
        <v>5</v>
      </c>
      <c r="G188" s="24">
        <v>5</v>
      </c>
      <c r="H188" s="24">
        <v>2008</v>
      </c>
      <c r="I188" s="56">
        <f t="shared" si="6"/>
        <v>39573</v>
      </c>
      <c r="J188" s="43">
        <v>69.878333330000004</v>
      </c>
      <c r="K188" s="43">
        <v>-46.996666670000003</v>
      </c>
      <c r="L188" s="22">
        <v>2022</v>
      </c>
      <c r="M188" s="25">
        <v>500.82769230000002</v>
      </c>
      <c r="N188" s="9" t="s">
        <v>246</v>
      </c>
      <c r="O188" s="9" t="s">
        <v>248</v>
      </c>
      <c r="P188" s="9" t="s">
        <v>244</v>
      </c>
      <c r="Q188" s="21" t="s">
        <v>40</v>
      </c>
      <c r="R188" s="22" t="s">
        <v>41</v>
      </c>
      <c r="S188" s="13"/>
      <c r="T188" s="12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5" customHeight="1" x14ac:dyDescent="0.2">
      <c r="A189" s="24" t="s">
        <v>42</v>
      </c>
      <c r="B189" s="6">
        <v>15</v>
      </c>
      <c r="C189" s="6">
        <v>9</v>
      </c>
      <c r="D189" s="6">
        <f t="shared" si="7"/>
        <v>2009</v>
      </c>
      <c r="E189" s="55">
        <f t="shared" si="5"/>
        <v>40071</v>
      </c>
      <c r="F189" s="24">
        <v>9</v>
      </c>
      <c r="G189" s="24">
        <v>5</v>
      </c>
      <c r="H189" s="24">
        <v>2010</v>
      </c>
      <c r="I189" s="56">
        <f t="shared" si="6"/>
        <v>40307</v>
      </c>
      <c r="J189" s="43">
        <v>69.878333330000004</v>
      </c>
      <c r="K189" s="43">
        <v>-46.996666670000003</v>
      </c>
      <c r="L189" s="22">
        <v>2022</v>
      </c>
      <c r="M189" s="25">
        <v>362.35399999999998</v>
      </c>
      <c r="N189" s="9" t="s">
        <v>246</v>
      </c>
      <c r="O189" s="9" t="s">
        <v>248</v>
      </c>
      <c r="P189" s="9" t="s">
        <v>244</v>
      </c>
      <c r="Q189" s="21" t="s">
        <v>40</v>
      </c>
      <c r="R189" s="22" t="s">
        <v>41</v>
      </c>
      <c r="S189" s="13"/>
      <c r="T189" s="12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5" customHeight="1" x14ac:dyDescent="0.2">
      <c r="A190" s="22" t="s">
        <v>44</v>
      </c>
      <c r="B190" s="6">
        <v>15</v>
      </c>
      <c r="C190" s="6">
        <v>9</v>
      </c>
      <c r="D190" s="6">
        <f t="shared" si="7"/>
        <v>1996</v>
      </c>
      <c r="E190" s="55">
        <f t="shared" si="5"/>
        <v>35323</v>
      </c>
      <c r="F190" s="7">
        <v>11</v>
      </c>
      <c r="G190" s="7">
        <v>5</v>
      </c>
      <c r="H190" s="22">
        <v>1997</v>
      </c>
      <c r="I190" s="56">
        <f t="shared" si="6"/>
        <v>35561</v>
      </c>
      <c r="J190" s="43">
        <v>69.913330000000002</v>
      </c>
      <c r="K190" s="43">
        <v>-46.85472</v>
      </c>
      <c r="L190" s="22">
        <v>1990</v>
      </c>
      <c r="M190" s="23">
        <v>529.54</v>
      </c>
      <c r="N190" s="9" t="s">
        <v>246</v>
      </c>
      <c r="O190" s="9" t="s">
        <v>248</v>
      </c>
      <c r="P190" s="9" t="s">
        <v>244</v>
      </c>
      <c r="Q190" s="21" t="s">
        <v>40</v>
      </c>
      <c r="R190" s="22" t="s">
        <v>41</v>
      </c>
      <c r="S190" s="13"/>
      <c r="T190" s="12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5" customHeight="1" x14ac:dyDescent="0.2">
      <c r="A191" s="22" t="s">
        <v>44</v>
      </c>
      <c r="B191" s="6">
        <v>15</v>
      </c>
      <c r="C191" s="6">
        <v>9</v>
      </c>
      <c r="D191" s="6">
        <f t="shared" si="7"/>
        <v>1997</v>
      </c>
      <c r="E191" s="55">
        <f t="shared" si="5"/>
        <v>35688</v>
      </c>
      <c r="F191" s="7">
        <v>11</v>
      </c>
      <c r="G191" s="7">
        <v>5</v>
      </c>
      <c r="H191" s="22">
        <v>1998</v>
      </c>
      <c r="I191" s="56">
        <f t="shared" si="6"/>
        <v>35926</v>
      </c>
      <c r="J191" s="43">
        <v>69.913330000000002</v>
      </c>
      <c r="K191" s="43">
        <v>-46.85472</v>
      </c>
      <c r="L191" s="22">
        <v>1990</v>
      </c>
      <c r="M191" s="23">
        <v>376.15600000000001</v>
      </c>
      <c r="N191" s="9" t="s">
        <v>246</v>
      </c>
      <c r="O191" s="9" t="s">
        <v>248</v>
      </c>
      <c r="P191" s="9" t="s">
        <v>244</v>
      </c>
      <c r="Q191" s="21" t="s">
        <v>40</v>
      </c>
      <c r="R191" s="22" t="s">
        <v>41</v>
      </c>
      <c r="S191" s="13"/>
      <c r="T191" s="12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5" customHeight="1" x14ac:dyDescent="0.2">
      <c r="A192" s="24" t="s">
        <v>44</v>
      </c>
      <c r="B192" s="6">
        <v>15</v>
      </c>
      <c r="C192" s="6">
        <v>9</v>
      </c>
      <c r="D192" s="6">
        <f t="shared" si="7"/>
        <v>1998</v>
      </c>
      <c r="E192" s="55">
        <f t="shared" si="5"/>
        <v>36053</v>
      </c>
      <c r="F192" s="24">
        <v>28</v>
      </c>
      <c r="G192" s="24">
        <v>5</v>
      </c>
      <c r="H192" s="24">
        <v>1999</v>
      </c>
      <c r="I192" s="56">
        <f t="shared" si="6"/>
        <v>36308</v>
      </c>
      <c r="J192" s="43">
        <v>69.913330000000002</v>
      </c>
      <c r="K192" s="43">
        <v>-46.85472</v>
      </c>
      <c r="L192" s="22">
        <v>1990</v>
      </c>
      <c r="M192" s="25">
        <v>539.9</v>
      </c>
      <c r="N192" s="9" t="s">
        <v>246</v>
      </c>
      <c r="O192" s="9" t="s">
        <v>248</v>
      </c>
      <c r="P192" s="9" t="s">
        <v>244</v>
      </c>
      <c r="Q192" s="21" t="s">
        <v>40</v>
      </c>
      <c r="R192" s="22" t="s">
        <v>41</v>
      </c>
      <c r="S192" s="13"/>
      <c r="T192" s="12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5" customHeight="1" x14ac:dyDescent="0.2">
      <c r="A193" s="22" t="s">
        <v>44</v>
      </c>
      <c r="B193" s="6">
        <v>15</v>
      </c>
      <c r="C193" s="6">
        <v>9</v>
      </c>
      <c r="D193" s="6">
        <f t="shared" si="7"/>
        <v>1999</v>
      </c>
      <c r="E193" s="55">
        <f t="shared" si="5"/>
        <v>36418</v>
      </c>
      <c r="F193" s="7">
        <v>11</v>
      </c>
      <c r="G193" s="7">
        <v>5</v>
      </c>
      <c r="H193" s="22">
        <v>2000</v>
      </c>
      <c r="I193" s="56">
        <f t="shared" si="6"/>
        <v>36657</v>
      </c>
      <c r="J193" s="43">
        <v>69.913330000000002</v>
      </c>
      <c r="K193" s="43">
        <v>-46.85472</v>
      </c>
      <c r="L193" s="22">
        <v>1990</v>
      </c>
      <c r="M193" s="23">
        <v>664.66399999999999</v>
      </c>
      <c r="N193" s="9" t="s">
        <v>246</v>
      </c>
      <c r="O193" s="9" t="s">
        <v>248</v>
      </c>
      <c r="P193" s="9" t="s">
        <v>244</v>
      </c>
      <c r="Q193" s="21" t="s">
        <v>40</v>
      </c>
      <c r="R193" s="22" t="s">
        <v>41</v>
      </c>
      <c r="S193" s="13"/>
      <c r="T193" s="12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5" customHeight="1" x14ac:dyDescent="0.2">
      <c r="A194" s="22" t="s">
        <v>44</v>
      </c>
      <c r="B194" s="6">
        <v>15</v>
      </c>
      <c r="C194" s="6">
        <v>9</v>
      </c>
      <c r="D194" s="6">
        <f t="shared" si="7"/>
        <v>2000</v>
      </c>
      <c r="E194" s="55">
        <f t="shared" ref="E194:E256" si="8">DATE(D194,C194,B194)</f>
        <v>36784</v>
      </c>
      <c r="F194" s="22">
        <v>29</v>
      </c>
      <c r="G194" s="22">
        <v>5</v>
      </c>
      <c r="H194" s="22">
        <v>2001</v>
      </c>
      <c r="I194" s="56">
        <f t="shared" ref="I194:I256" si="9">DATE(H194,G194,F194)</f>
        <v>37040</v>
      </c>
      <c r="J194" s="43">
        <v>69.913330000000002</v>
      </c>
      <c r="K194" s="43">
        <v>-46.85472</v>
      </c>
      <c r="L194" s="22">
        <v>1990</v>
      </c>
      <c r="M194" s="23">
        <v>529.54</v>
      </c>
      <c r="N194" s="9" t="s">
        <v>246</v>
      </c>
      <c r="O194" s="9" t="s">
        <v>248</v>
      </c>
      <c r="P194" s="9" t="s">
        <v>244</v>
      </c>
      <c r="Q194" s="21" t="s">
        <v>40</v>
      </c>
      <c r="R194" s="22" t="s">
        <v>41</v>
      </c>
      <c r="S194" s="13"/>
      <c r="T194" s="12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5" customHeight="1" x14ac:dyDescent="0.2">
      <c r="A195" s="28" t="s">
        <v>45</v>
      </c>
      <c r="B195" s="6">
        <v>15</v>
      </c>
      <c r="C195" s="6">
        <v>9</v>
      </c>
      <c r="D195" s="6">
        <f t="shared" si="7"/>
        <v>2017</v>
      </c>
      <c r="E195" s="55">
        <f t="shared" si="8"/>
        <v>42993</v>
      </c>
      <c r="F195" s="28">
        <v>5</v>
      </c>
      <c r="G195" s="28">
        <v>5</v>
      </c>
      <c r="H195" s="28">
        <v>2018</v>
      </c>
      <c r="I195" s="56">
        <f t="shared" si="9"/>
        <v>43225</v>
      </c>
      <c r="J195" s="26">
        <v>61.7466333333333</v>
      </c>
      <c r="K195" s="26">
        <v>-46.853166666666702</v>
      </c>
      <c r="L195" s="28">
        <v>1816</v>
      </c>
      <c r="M195" s="27">
        <v>549.09606849991803</v>
      </c>
      <c r="N195" s="9" t="s">
        <v>246</v>
      </c>
      <c r="O195" s="9" t="s">
        <v>248</v>
      </c>
      <c r="P195" s="27" t="s">
        <v>252</v>
      </c>
      <c r="Q195" s="28" t="s">
        <v>46</v>
      </c>
      <c r="R195" s="28" t="s">
        <v>41</v>
      </c>
      <c r="S195" s="13"/>
      <c r="T195" s="12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5" customHeight="1" x14ac:dyDescent="0.2">
      <c r="A196" s="28" t="s">
        <v>47</v>
      </c>
      <c r="B196" s="6">
        <v>15</v>
      </c>
      <c r="C196" s="6">
        <v>9</v>
      </c>
      <c r="D196" s="6">
        <f t="shared" si="7"/>
        <v>2017</v>
      </c>
      <c r="E196" s="55">
        <f t="shared" si="8"/>
        <v>42993</v>
      </c>
      <c r="F196" s="28">
        <v>5</v>
      </c>
      <c r="G196" s="28">
        <v>5</v>
      </c>
      <c r="H196" s="28">
        <v>2018</v>
      </c>
      <c r="I196" s="56">
        <f t="shared" si="9"/>
        <v>43225</v>
      </c>
      <c r="J196" s="26">
        <v>61.7466333333333</v>
      </c>
      <c r="K196" s="26">
        <v>-46.853166666666702</v>
      </c>
      <c r="L196" s="28">
        <v>1816</v>
      </c>
      <c r="M196" s="29">
        <v>544.47500000000002</v>
      </c>
      <c r="N196" s="9" t="s">
        <v>246</v>
      </c>
      <c r="O196" s="9" t="s">
        <v>248</v>
      </c>
      <c r="P196" s="27" t="s">
        <v>252</v>
      </c>
      <c r="Q196" s="28" t="s">
        <v>46</v>
      </c>
      <c r="R196" s="28" t="s">
        <v>41</v>
      </c>
      <c r="S196" s="13"/>
      <c r="T196" s="12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5" customHeight="1" x14ac:dyDescent="0.2">
      <c r="A197" s="28" t="s">
        <v>48</v>
      </c>
      <c r="B197" s="6">
        <v>15</v>
      </c>
      <c r="C197" s="6">
        <v>9</v>
      </c>
      <c r="D197" s="6">
        <f t="shared" si="7"/>
        <v>2017</v>
      </c>
      <c r="E197" s="55">
        <f t="shared" si="8"/>
        <v>42993</v>
      </c>
      <c r="F197" s="28">
        <v>18</v>
      </c>
      <c r="G197" s="28">
        <v>4</v>
      </c>
      <c r="H197" s="28">
        <v>2018</v>
      </c>
      <c r="I197" s="56">
        <f t="shared" si="9"/>
        <v>43208</v>
      </c>
      <c r="J197" s="26">
        <v>61.752448333330001</v>
      </c>
      <c r="K197" s="26">
        <v>-46.809658333329999</v>
      </c>
      <c r="L197" s="28">
        <v>1845.5</v>
      </c>
      <c r="M197" s="29">
        <v>575.43009523809496</v>
      </c>
      <c r="N197" s="9" t="s">
        <v>246</v>
      </c>
      <c r="O197" s="9" t="s">
        <v>248</v>
      </c>
      <c r="P197" s="27" t="s">
        <v>252</v>
      </c>
      <c r="Q197" s="28" t="s">
        <v>49</v>
      </c>
      <c r="R197" s="28" t="s">
        <v>41</v>
      </c>
      <c r="S197" s="13"/>
      <c r="T197" s="12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5" customHeight="1" x14ac:dyDescent="0.2">
      <c r="A198" s="28" t="s">
        <v>50</v>
      </c>
      <c r="B198" s="6">
        <v>15</v>
      </c>
      <c r="C198" s="6">
        <v>9</v>
      </c>
      <c r="D198" s="6">
        <f t="shared" si="7"/>
        <v>2017</v>
      </c>
      <c r="E198" s="55">
        <f t="shared" si="8"/>
        <v>42993</v>
      </c>
      <c r="F198" s="28">
        <v>29</v>
      </c>
      <c r="G198" s="28">
        <v>4</v>
      </c>
      <c r="H198" s="28">
        <v>2018</v>
      </c>
      <c r="I198" s="56">
        <f t="shared" si="9"/>
        <v>43219</v>
      </c>
      <c r="J198" s="26">
        <v>61.744199999999999</v>
      </c>
      <c r="K198" s="26">
        <v>-46.871879999999997</v>
      </c>
      <c r="L198" s="28">
        <v>1815</v>
      </c>
      <c r="M198" s="29">
        <v>537.24239999999998</v>
      </c>
      <c r="N198" s="9" t="s">
        <v>246</v>
      </c>
      <c r="O198" s="9" t="s">
        <v>248</v>
      </c>
      <c r="P198" s="27" t="s">
        <v>252</v>
      </c>
      <c r="Q198" s="28" t="s">
        <v>49</v>
      </c>
      <c r="R198" s="28" t="s">
        <v>41</v>
      </c>
      <c r="S198" s="13"/>
      <c r="T198" s="12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5" customHeight="1" x14ac:dyDescent="0.2">
      <c r="A199" s="28" t="s">
        <v>51</v>
      </c>
      <c r="B199" s="6">
        <v>15</v>
      </c>
      <c r="C199" s="6">
        <v>9</v>
      </c>
      <c r="D199" s="6">
        <f t="shared" si="7"/>
        <v>2017</v>
      </c>
      <c r="E199" s="55">
        <f t="shared" si="8"/>
        <v>42993</v>
      </c>
      <c r="F199" s="28">
        <v>18</v>
      </c>
      <c r="G199" s="28">
        <v>4</v>
      </c>
      <c r="H199" s="28">
        <v>2018</v>
      </c>
      <c r="I199" s="56">
        <f t="shared" si="9"/>
        <v>43208</v>
      </c>
      <c r="J199" s="26">
        <v>61.746291666669997</v>
      </c>
      <c r="K199" s="26">
        <v>-46.830563333329998</v>
      </c>
      <c r="L199" s="28">
        <v>1829</v>
      </c>
      <c r="M199" s="29">
        <v>379.44450000000001</v>
      </c>
      <c r="N199" s="9" t="s">
        <v>246</v>
      </c>
      <c r="O199" s="9" t="s">
        <v>248</v>
      </c>
      <c r="P199" s="27" t="s">
        <v>252</v>
      </c>
      <c r="Q199" s="28" t="s">
        <v>49</v>
      </c>
      <c r="R199" s="28" t="s">
        <v>41</v>
      </c>
      <c r="S199" s="13"/>
      <c r="T199" s="12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5" customHeight="1" x14ac:dyDescent="0.2">
      <c r="A200" s="28" t="s">
        <v>51</v>
      </c>
      <c r="B200" s="6">
        <v>15</v>
      </c>
      <c r="C200" s="6">
        <v>9</v>
      </c>
      <c r="D200" s="6">
        <f t="shared" si="7"/>
        <v>2017</v>
      </c>
      <c r="E200" s="55">
        <f t="shared" si="8"/>
        <v>42993</v>
      </c>
      <c r="F200" s="28">
        <v>23</v>
      </c>
      <c r="G200" s="28">
        <v>4</v>
      </c>
      <c r="H200" s="28">
        <v>2018</v>
      </c>
      <c r="I200" s="56">
        <f t="shared" si="9"/>
        <v>43213</v>
      </c>
      <c r="J200" s="26">
        <v>61.746291666669997</v>
      </c>
      <c r="K200" s="26">
        <v>-46.830563333329998</v>
      </c>
      <c r="L200" s="28">
        <v>1829</v>
      </c>
      <c r="M200" s="29">
        <v>479.81559747639801</v>
      </c>
      <c r="N200" s="9" t="s">
        <v>246</v>
      </c>
      <c r="O200" s="9" t="s">
        <v>248</v>
      </c>
      <c r="P200" s="27" t="s">
        <v>252</v>
      </c>
      <c r="Q200" s="28" t="s">
        <v>49</v>
      </c>
      <c r="R200" s="28" t="s">
        <v>41</v>
      </c>
      <c r="S200" s="13"/>
      <c r="T200" s="12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5" customHeight="1" x14ac:dyDescent="0.2">
      <c r="A201" s="24" t="s">
        <v>56</v>
      </c>
      <c r="B201" s="6">
        <v>15</v>
      </c>
      <c r="C201" s="6">
        <v>9</v>
      </c>
      <c r="D201" s="6">
        <f t="shared" si="7"/>
        <v>1998</v>
      </c>
      <c r="E201" s="55">
        <f t="shared" si="8"/>
        <v>36053</v>
      </c>
      <c r="F201" s="24">
        <v>18</v>
      </c>
      <c r="G201" s="24">
        <v>4</v>
      </c>
      <c r="H201" s="24">
        <v>1999</v>
      </c>
      <c r="I201" s="56">
        <f t="shared" si="9"/>
        <v>36268</v>
      </c>
      <c r="J201" s="34">
        <v>66.480959999999996</v>
      </c>
      <c r="K201" s="34">
        <v>-46.279949999999999</v>
      </c>
      <c r="L201" s="21">
        <v>2100</v>
      </c>
      <c r="M201" s="75">
        <v>334.2</v>
      </c>
      <c r="N201" s="9" t="s">
        <v>246</v>
      </c>
      <c r="O201" s="9" t="s">
        <v>248</v>
      </c>
      <c r="P201" s="9" t="s">
        <v>244</v>
      </c>
      <c r="Q201" s="21" t="s">
        <v>40</v>
      </c>
      <c r="R201" s="22" t="s">
        <v>41</v>
      </c>
      <c r="S201" s="76" t="s">
        <v>57</v>
      </c>
      <c r="T201" s="12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5" customHeight="1" x14ac:dyDescent="0.2">
      <c r="A202" s="24" t="s">
        <v>56</v>
      </c>
      <c r="B202" s="6">
        <v>15</v>
      </c>
      <c r="C202" s="6">
        <v>9</v>
      </c>
      <c r="D202" s="6">
        <f t="shared" si="7"/>
        <v>1999</v>
      </c>
      <c r="E202" s="55">
        <f t="shared" si="8"/>
        <v>36418</v>
      </c>
      <c r="F202" s="24">
        <v>12</v>
      </c>
      <c r="G202" s="24">
        <v>5</v>
      </c>
      <c r="H202" s="24">
        <v>2000</v>
      </c>
      <c r="I202" s="56">
        <f t="shared" si="9"/>
        <v>36658</v>
      </c>
      <c r="J202" s="34">
        <v>66.480959999999996</v>
      </c>
      <c r="K202" s="34">
        <v>-46.279949999999999</v>
      </c>
      <c r="L202" s="21">
        <v>2100</v>
      </c>
      <c r="M202" s="25">
        <v>292.63636359999998</v>
      </c>
      <c r="N202" s="9" t="s">
        <v>246</v>
      </c>
      <c r="O202" s="9" t="s">
        <v>248</v>
      </c>
      <c r="P202" s="9" t="s">
        <v>244</v>
      </c>
      <c r="Q202" s="21" t="s">
        <v>40</v>
      </c>
      <c r="R202" s="22" t="s">
        <v>41</v>
      </c>
      <c r="S202" s="13"/>
      <c r="T202" s="12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5" customHeight="1" x14ac:dyDescent="0.2">
      <c r="A203" s="24" t="s">
        <v>56</v>
      </c>
      <c r="B203" s="6">
        <v>15</v>
      </c>
      <c r="C203" s="6">
        <v>9</v>
      </c>
      <c r="D203" s="6">
        <f t="shared" si="7"/>
        <v>2001</v>
      </c>
      <c r="E203" s="55">
        <f t="shared" si="8"/>
        <v>37149</v>
      </c>
      <c r="F203" s="24">
        <v>26</v>
      </c>
      <c r="G203" s="24">
        <v>5</v>
      </c>
      <c r="H203" s="24">
        <v>2002</v>
      </c>
      <c r="I203" s="56">
        <f t="shared" si="9"/>
        <v>37402</v>
      </c>
      <c r="J203" s="34">
        <v>66.480959999999996</v>
      </c>
      <c r="K203" s="34">
        <v>-46.279949999999999</v>
      </c>
      <c r="L203" s="21">
        <v>2100</v>
      </c>
      <c r="M203" s="25">
        <v>449.6</v>
      </c>
      <c r="N203" s="9" t="s">
        <v>246</v>
      </c>
      <c r="O203" s="9" t="s">
        <v>248</v>
      </c>
      <c r="P203" s="9" t="s">
        <v>244</v>
      </c>
      <c r="Q203" s="21" t="s">
        <v>40</v>
      </c>
      <c r="R203" s="22" t="s">
        <v>41</v>
      </c>
      <c r="S203" s="13"/>
      <c r="T203" s="12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5" customHeight="1" x14ac:dyDescent="0.2">
      <c r="A204" s="24" t="s">
        <v>56</v>
      </c>
      <c r="B204" s="6">
        <v>15</v>
      </c>
      <c r="C204" s="6">
        <v>9</v>
      </c>
      <c r="D204" s="6">
        <f t="shared" si="7"/>
        <v>2007</v>
      </c>
      <c r="E204" s="55">
        <f t="shared" si="8"/>
        <v>39340</v>
      </c>
      <c r="F204" s="24">
        <v>3</v>
      </c>
      <c r="G204" s="24">
        <v>5</v>
      </c>
      <c r="H204" s="24">
        <v>2008</v>
      </c>
      <c r="I204" s="56">
        <f t="shared" si="9"/>
        <v>39571</v>
      </c>
      <c r="J204" s="34">
        <v>66.480959999999996</v>
      </c>
      <c r="K204" s="34">
        <v>-46.279949999999999</v>
      </c>
      <c r="L204" s="21">
        <v>2100</v>
      </c>
      <c r="M204" s="25">
        <v>341.22222219999998</v>
      </c>
      <c r="N204" s="9" t="s">
        <v>246</v>
      </c>
      <c r="O204" s="9" t="s">
        <v>248</v>
      </c>
      <c r="P204" s="9" t="s">
        <v>244</v>
      </c>
      <c r="Q204" s="21" t="s">
        <v>40</v>
      </c>
      <c r="R204" s="22" t="s">
        <v>41</v>
      </c>
      <c r="S204" s="13"/>
      <c r="T204" s="12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5" customHeight="1" x14ac:dyDescent="0.2">
      <c r="A205" s="24" t="s">
        <v>56</v>
      </c>
      <c r="B205" s="6">
        <v>15</v>
      </c>
      <c r="C205" s="6">
        <v>9</v>
      </c>
      <c r="D205" s="6">
        <f t="shared" si="7"/>
        <v>2008</v>
      </c>
      <c r="E205" s="55">
        <f t="shared" si="8"/>
        <v>39706</v>
      </c>
      <c r="F205" s="24">
        <v>16</v>
      </c>
      <c r="G205" s="24">
        <v>5</v>
      </c>
      <c r="H205" s="24">
        <v>2009</v>
      </c>
      <c r="I205" s="56">
        <f t="shared" si="9"/>
        <v>39949</v>
      </c>
      <c r="J205" s="34">
        <v>66.480959999999996</v>
      </c>
      <c r="K205" s="34">
        <v>-46.279949999999999</v>
      </c>
      <c r="L205" s="21">
        <v>2100</v>
      </c>
      <c r="M205" s="25">
        <v>452.87555559999998</v>
      </c>
      <c r="N205" s="9" t="s">
        <v>246</v>
      </c>
      <c r="O205" s="9" t="s">
        <v>248</v>
      </c>
      <c r="P205" s="9" t="s">
        <v>244</v>
      </c>
      <c r="Q205" s="21" t="s">
        <v>40</v>
      </c>
      <c r="R205" s="22" t="s">
        <v>41</v>
      </c>
      <c r="S205" s="13"/>
      <c r="T205" s="12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5" customHeight="1" x14ac:dyDescent="0.2">
      <c r="A206" s="24" t="s">
        <v>56</v>
      </c>
      <c r="B206" s="6">
        <v>15</v>
      </c>
      <c r="C206" s="6">
        <v>9</v>
      </c>
      <c r="D206" s="6">
        <f t="shared" si="7"/>
        <v>2009</v>
      </c>
      <c r="E206" s="55">
        <f t="shared" si="8"/>
        <v>40071</v>
      </c>
      <c r="F206" s="24">
        <v>1</v>
      </c>
      <c r="G206" s="24">
        <v>5</v>
      </c>
      <c r="H206" s="24">
        <v>2010</v>
      </c>
      <c r="I206" s="56">
        <f t="shared" si="9"/>
        <v>40299</v>
      </c>
      <c r="J206" s="34">
        <v>66.480959999999996</v>
      </c>
      <c r="K206" s="34">
        <v>-46.279949999999999</v>
      </c>
      <c r="L206" s="21">
        <v>2100</v>
      </c>
      <c r="M206" s="25">
        <v>172.43166669999999</v>
      </c>
      <c r="N206" s="9" t="s">
        <v>246</v>
      </c>
      <c r="O206" s="9" t="s">
        <v>248</v>
      </c>
      <c r="P206" s="9" t="s">
        <v>244</v>
      </c>
      <c r="Q206" s="21" t="s">
        <v>40</v>
      </c>
      <c r="R206" s="22" t="s">
        <v>41</v>
      </c>
      <c r="S206" s="13"/>
      <c r="T206" s="12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5" customHeight="1" x14ac:dyDescent="0.2">
      <c r="A207" s="24" t="s">
        <v>56</v>
      </c>
      <c r="B207" s="6">
        <v>15</v>
      </c>
      <c r="C207" s="6">
        <v>9</v>
      </c>
      <c r="D207" s="6">
        <f t="shared" si="7"/>
        <v>2012</v>
      </c>
      <c r="E207" s="55">
        <f t="shared" si="8"/>
        <v>41167</v>
      </c>
      <c r="F207" s="24">
        <v>22</v>
      </c>
      <c r="G207" s="24">
        <v>5</v>
      </c>
      <c r="H207" s="24">
        <v>2013</v>
      </c>
      <c r="I207" s="56">
        <f t="shared" si="9"/>
        <v>41416</v>
      </c>
      <c r="J207" s="34">
        <v>66.480959999999996</v>
      </c>
      <c r="K207" s="34">
        <v>-46.279949999999999</v>
      </c>
      <c r="L207" s="21">
        <v>2100</v>
      </c>
      <c r="M207" s="25">
        <v>217.1</v>
      </c>
      <c r="N207" s="9" t="s">
        <v>246</v>
      </c>
      <c r="O207" s="9" t="s">
        <v>248</v>
      </c>
      <c r="P207" s="9" t="s">
        <v>244</v>
      </c>
      <c r="Q207" s="21" t="s">
        <v>40</v>
      </c>
      <c r="R207" s="22" t="s">
        <v>41</v>
      </c>
      <c r="S207" s="77">
        <v>60</v>
      </c>
      <c r="T207" s="12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5" customHeight="1" x14ac:dyDescent="0.2">
      <c r="A208" s="24" t="s">
        <v>56</v>
      </c>
      <c r="B208" s="6">
        <v>15</v>
      </c>
      <c r="C208" s="6">
        <v>9</v>
      </c>
      <c r="D208" s="6">
        <f t="shared" si="7"/>
        <v>2015</v>
      </c>
      <c r="E208" s="55">
        <f t="shared" si="8"/>
        <v>42262</v>
      </c>
      <c r="F208" s="24">
        <v>1</v>
      </c>
      <c r="G208" s="24">
        <v>10</v>
      </c>
      <c r="H208" s="24">
        <v>2016</v>
      </c>
      <c r="I208" s="56">
        <f t="shared" si="9"/>
        <v>42644</v>
      </c>
      <c r="J208" s="34">
        <f>J207</f>
        <v>66.480959999999996</v>
      </c>
      <c r="K208" s="34">
        <f>K207</f>
        <v>-46.279949999999999</v>
      </c>
      <c r="L208" s="21">
        <f>L207</f>
        <v>2100</v>
      </c>
      <c r="M208" s="57" t="s">
        <v>186</v>
      </c>
      <c r="N208" s="9" t="s">
        <v>246</v>
      </c>
      <c r="O208" s="9" t="s">
        <v>248</v>
      </c>
      <c r="P208" s="9" t="s">
        <v>244</v>
      </c>
      <c r="Q208" s="21" t="s">
        <v>40</v>
      </c>
      <c r="R208" s="22" t="s">
        <v>41</v>
      </c>
      <c r="S208" s="78">
        <f>AVERAGE(M201:M207)</f>
        <v>322.86654401428575</v>
      </c>
      <c r="T208" s="79">
        <f>S208/S207</f>
        <v>5.3811090669047621</v>
      </c>
      <c r="U208" s="58" t="s">
        <v>183</v>
      </c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5" customHeight="1" x14ac:dyDescent="0.2">
      <c r="A209" s="24" t="s">
        <v>215</v>
      </c>
      <c r="B209" s="6">
        <v>1</v>
      </c>
      <c r="C209" s="6">
        <v>8</v>
      </c>
      <c r="D209" s="6">
        <v>2011</v>
      </c>
      <c r="E209" s="55">
        <f t="shared" si="8"/>
        <v>40756</v>
      </c>
      <c r="F209" s="24">
        <v>1</v>
      </c>
      <c r="G209" s="24">
        <v>8</v>
      </c>
      <c r="H209" s="24">
        <v>2012</v>
      </c>
      <c r="I209" s="56">
        <f t="shared" si="9"/>
        <v>41122</v>
      </c>
      <c r="J209" s="34">
        <v>75.629343000000006</v>
      </c>
      <c r="K209" s="34">
        <v>-35.985618000000002</v>
      </c>
      <c r="L209" s="21">
        <v>2666</v>
      </c>
      <c r="M209" s="25">
        <v>139.57</v>
      </c>
      <c r="N209" s="9" t="s">
        <v>246</v>
      </c>
      <c r="O209" s="9" t="s">
        <v>248</v>
      </c>
      <c r="P209" s="21" t="s">
        <v>197</v>
      </c>
      <c r="Q209" s="21" t="s">
        <v>197</v>
      </c>
      <c r="R209" s="22"/>
      <c r="S209" s="13"/>
      <c r="T209" s="12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5" customHeight="1" x14ac:dyDescent="0.2">
      <c r="A210" s="22" t="s">
        <v>58</v>
      </c>
      <c r="B210" s="6">
        <v>15</v>
      </c>
      <c r="C210" s="6">
        <v>9</v>
      </c>
      <c r="D210" s="6">
        <f t="shared" ref="D210:D233" si="10">H210-1</f>
        <v>1989</v>
      </c>
      <c r="E210" s="55">
        <f t="shared" si="8"/>
        <v>32766</v>
      </c>
      <c r="F210" s="7">
        <v>11</v>
      </c>
      <c r="G210" s="7">
        <v>5</v>
      </c>
      <c r="H210" s="22">
        <v>1990</v>
      </c>
      <c r="I210" s="56">
        <f t="shared" si="9"/>
        <v>33004</v>
      </c>
      <c r="J210" s="43">
        <v>69.564722219999993</v>
      </c>
      <c r="K210" s="43">
        <v>-49.330833329999997</v>
      </c>
      <c r="L210" s="22">
        <v>1149</v>
      </c>
      <c r="M210" s="23">
        <v>561</v>
      </c>
      <c r="N210" s="23" t="s">
        <v>245</v>
      </c>
      <c r="O210" s="9" t="s">
        <v>248</v>
      </c>
      <c r="P210" s="9" t="s">
        <v>244</v>
      </c>
      <c r="Q210" s="21" t="s">
        <v>40</v>
      </c>
      <c r="R210" s="22" t="s">
        <v>41</v>
      </c>
      <c r="S210" s="13"/>
      <c r="T210" s="12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5" customHeight="1" x14ac:dyDescent="0.2">
      <c r="A211" s="22" t="s">
        <v>58</v>
      </c>
      <c r="B211" s="6">
        <v>15</v>
      </c>
      <c r="C211" s="6">
        <v>9</v>
      </c>
      <c r="D211" s="6">
        <f t="shared" si="10"/>
        <v>1990</v>
      </c>
      <c r="E211" s="55">
        <f t="shared" si="8"/>
        <v>33131</v>
      </c>
      <c r="F211" s="7">
        <v>11</v>
      </c>
      <c r="G211" s="7">
        <v>5</v>
      </c>
      <c r="H211" s="22">
        <v>1991</v>
      </c>
      <c r="I211" s="56">
        <f t="shared" si="9"/>
        <v>33369</v>
      </c>
      <c r="J211" s="43">
        <v>69.564722219999993</v>
      </c>
      <c r="K211" s="43">
        <v>-49.330833329999997</v>
      </c>
      <c r="L211" s="22">
        <v>1149</v>
      </c>
      <c r="M211" s="23">
        <v>622</v>
      </c>
      <c r="N211" s="23" t="s">
        <v>245</v>
      </c>
      <c r="O211" s="9" t="s">
        <v>248</v>
      </c>
      <c r="P211" s="9" t="s">
        <v>244</v>
      </c>
      <c r="Q211" s="21" t="s">
        <v>40</v>
      </c>
      <c r="R211" s="22" t="s">
        <v>41</v>
      </c>
      <c r="S211" s="13"/>
      <c r="T211" s="12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5" customHeight="1" x14ac:dyDescent="0.2">
      <c r="A212" s="22" t="s">
        <v>58</v>
      </c>
      <c r="B212" s="6">
        <v>15</v>
      </c>
      <c r="C212" s="6">
        <v>9</v>
      </c>
      <c r="D212" s="6">
        <f t="shared" si="10"/>
        <v>1991</v>
      </c>
      <c r="E212" s="55">
        <f t="shared" si="8"/>
        <v>33496</v>
      </c>
      <c r="F212" s="7">
        <v>11</v>
      </c>
      <c r="G212" s="7">
        <v>5</v>
      </c>
      <c r="H212" s="22">
        <v>1992</v>
      </c>
      <c r="I212" s="56">
        <f t="shared" si="9"/>
        <v>33735</v>
      </c>
      <c r="J212" s="43">
        <v>69.564722219999993</v>
      </c>
      <c r="K212" s="43">
        <v>-49.330833329999997</v>
      </c>
      <c r="L212" s="22">
        <v>1149</v>
      </c>
      <c r="M212" s="23">
        <v>358.892</v>
      </c>
      <c r="N212" s="23" t="s">
        <v>245</v>
      </c>
      <c r="O212" s="9" t="s">
        <v>248</v>
      </c>
      <c r="P212" s="9" t="s">
        <v>244</v>
      </c>
      <c r="Q212" s="21" t="s">
        <v>40</v>
      </c>
      <c r="R212" s="22" t="s">
        <v>41</v>
      </c>
      <c r="S212" s="13"/>
      <c r="T212" s="12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5" customHeight="1" x14ac:dyDescent="0.2">
      <c r="A213" s="22" t="s">
        <v>58</v>
      </c>
      <c r="B213" s="6">
        <v>15</v>
      </c>
      <c r="C213" s="6">
        <v>9</v>
      </c>
      <c r="D213" s="6">
        <f t="shared" si="10"/>
        <v>1992</v>
      </c>
      <c r="E213" s="55">
        <f t="shared" si="8"/>
        <v>33862</v>
      </c>
      <c r="F213" s="7">
        <v>11</v>
      </c>
      <c r="G213" s="7">
        <v>5</v>
      </c>
      <c r="H213" s="22">
        <v>1993</v>
      </c>
      <c r="I213" s="56">
        <f t="shared" si="9"/>
        <v>34100</v>
      </c>
      <c r="J213" s="43">
        <v>69.564722219999993</v>
      </c>
      <c r="K213" s="43">
        <v>-49.330833329999997</v>
      </c>
      <c r="L213" s="22">
        <v>1149</v>
      </c>
      <c r="M213" s="23">
        <v>283.02999999999997</v>
      </c>
      <c r="N213" s="23" t="s">
        <v>245</v>
      </c>
      <c r="O213" s="9" t="s">
        <v>248</v>
      </c>
      <c r="P213" s="9" t="s">
        <v>244</v>
      </c>
      <c r="Q213" s="21" t="s">
        <v>40</v>
      </c>
      <c r="R213" s="22" t="s">
        <v>41</v>
      </c>
      <c r="S213" s="13"/>
      <c r="T213" s="12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5" customHeight="1" x14ac:dyDescent="0.2">
      <c r="A214" s="22" t="s">
        <v>58</v>
      </c>
      <c r="B214" s="6">
        <v>15</v>
      </c>
      <c r="C214" s="6">
        <v>9</v>
      </c>
      <c r="D214" s="6">
        <f t="shared" si="10"/>
        <v>1993</v>
      </c>
      <c r="E214" s="55">
        <f t="shared" si="8"/>
        <v>34227</v>
      </c>
      <c r="F214" s="7">
        <v>11</v>
      </c>
      <c r="G214" s="7">
        <v>5</v>
      </c>
      <c r="H214" s="22">
        <v>1994</v>
      </c>
      <c r="I214" s="56">
        <f t="shared" si="9"/>
        <v>34465</v>
      </c>
      <c r="J214" s="43">
        <v>69.564722219999993</v>
      </c>
      <c r="K214" s="43">
        <v>-49.330833329999997</v>
      </c>
      <c r="L214" s="22">
        <v>1149</v>
      </c>
      <c r="M214" s="23">
        <v>326.24533300000002</v>
      </c>
      <c r="N214" s="23" t="s">
        <v>245</v>
      </c>
      <c r="O214" s="9" t="s">
        <v>248</v>
      </c>
      <c r="P214" s="9" t="s">
        <v>244</v>
      </c>
      <c r="Q214" s="21" t="s">
        <v>40</v>
      </c>
      <c r="R214" s="22" t="s">
        <v>41</v>
      </c>
      <c r="S214" s="13"/>
      <c r="T214" s="12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5" customHeight="1" x14ac:dyDescent="0.2">
      <c r="A215" s="22" t="s">
        <v>58</v>
      </c>
      <c r="B215" s="6">
        <v>15</v>
      </c>
      <c r="C215" s="6">
        <v>9</v>
      </c>
      <c r="D215" s="6">
        <f t="shared" si="10"/>
        <v>1994</v>
      </c>
      <c r="E215" s="55">
        <f t="shared" si="8"/>
        <v>34592</v>
      </c>
      <c r="F215" s="7">
        <v>11</v>
      </c>
      <c r="G215" s="7">
        <v>5</v>
      </c>
      <c r="H215" s="22">
        <v>1995</v>
      </c>
      <c r="I215" s="56">
        <f t="shared" si="9"/>
        <v>34830</v>
      </c>
      <c r="J215" s="43">
        <v>69.564722219999993</v>
      </c>
      <c r="K215" s="43">
        <v>-49.330833329999997</v>
      </c>
      <c r="L215" s="22">
        <v>1149</v>
      </c>
      <c r="M215" s="23">
        <v>196.12899999999999</v>
      </c>
      <c r="N215" s="23" t="s">
        <v>245</v>
      </c>
      <c r="O215" s="9" t="s">
        <v>248</v>
      </c>
      <c r="P215" s="9" t="s">
        <v>244</v>
      </c>
      <c r="Q215" s="21" t="s">
        <v>40</v>
      </c>
      <c r="R215" s="22" t="s">
        <v>41</v>
      </c>
      <c r="S215" s="13"/>
      <c r="T215" s="12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5" customHeight="1" x14ac:dyDescent="0.2">
      <c r="A216" s="22" t="s">
        <v>58</v>
      </c>
      <c r="B216" s="6">
        <v>15</v>
      </c>
      <c r="C216" s="6">
        <v>9</v>
      </c>
      <c r="D216" s="6">
        <f t="shared" si="10"/>
        <v>1995</v>
      </c>
      <c r="E216" s="55">
        <f t="shared" si="8"/>
        <v>34957</v>
      </c>
      <c r="F216" s="7">
        <v>11</v>
      </c>
      <c r="G216" s="7">
        <v>5</v>
      </c>
      <c r="H216" s="22">
        <v>1996</v>
      </c>
      <c r="I216" s="56">
        <f t="shared" si="9"/>
        <v>35196</v>
      </c>
      <c r="J216" s="43">
        <v>69.564722219999993</v>
      </c>
      <c r="K216" s="43">
        <v>-49.330833329999997</v>
      </c>
      <c r="L216" s="22">
        <v>1149</v>
      </c>
      <c r="M216" s="23">
        <v>630</v>
      </c>
      <c r="N216" s="23" t="s">
        <v>245</v>
      </c>
      <c r="O216" s="9" t="s">
        <v>248</v>
      </c>
      <c r="P216" s="9" t="s">
        <v>244</v>
      </c>
      <c r="Q216" s="21" t="s">
        <v>40</v>
      </c>
      <c r="R216" s="22" t="s">
        <v>41</v>
      </c>
      <c r="S216" s="13"/>
      <c r="T216" s="12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5" customHeight="1" x14ac:dyDescent="0.2">
      <c r="A217" s="22" t="s">
        <v>58</v>
      </c>
      <c r="B217" s="6">
        <v>15</v>
      </c>
      <c r="C217" s="6">
        <v>9</v>
      </c>
      <c r="D217" s="6">
        <f t="shared" si="10"/>
        <v>1996</v>
      </c>
      <c r="E217" s="55">
        <f t="shared" si="8"/>
        <v>35323</v>
      </c>
      <c r="F217" s="7">
        <v>11</v>
      </c>
      <c r="G217" s="7">
        <v>5</v>
      </c>
      <c r="H217" s="22">
        <v>1997</v>
      </c>
      <c r="I217" s="56">
        <f t="shared" si="9"/>
        <v>35561</v>
      </c>
      <c r="J217" s="43">
        <v>69.564722219999993</v>
      </c>
      <c r="K217" s="43">
        <v>-49.330833329999997</v>
      </c>
      <c r="L217" s="22">
        <v>1149</v>
      </c>
      <c r="M217" s="23">
        <v>383.46</v>
      </c>
      <c r="N217" s="23" t="s">
        <v>245</v>
      </c>
      <c r="O217" s="9" t="s">
        <v>248</v>
      </c>
      <c r="P217" s="9" t="s">
        <v>244</v>
      </c>
      <c r="Q217" s="21" t="s">
        <v>40</v>
      </c>
      <c r="R217" s="22" t="s">
        <v>41</v>
      </c>
      <c r="S217" s="13"/>
      <c r="T217" s="12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5" customHeight="1" x14ac:dyDescent="0.2">
      <c r="A218" s="22" t="s">
        <v>58</v>
      </c>
      <c r="B218" s="6">
        <v>15</v>
      </c>
      <c r="C218" s="6">
        <v>9</v>
      </c>
      <c r="D218" s="6">
        <f t="shared" si="10"/>
        <v>1997</v>
      </c>
      <c r="E218" s="55">
        <f t="shared" si="8"/>
        <v>35688</v>
      </c>
      <c r="F218" s="7">
        <v>11</v>
      </c>
      <c r="G218" s="7">
        <v>5</v>
      </c>
      <c r="H218" s="22">
        <v>1998</v>
      </c>
      <c r="I218" s="56">
        <f t="shared" si="9"/>
        <v>35926</v>
      </c>
      <c r="J218" s="43">
        <v>69.564722219999993</v>
      </c>
      <c r="K218" s="43">
        <v>-49.330833329999997</v>
      </c>
      <c r="L218" s="22">
        <v>1149</v>
      </c>
      <c r="M218" s="23">
        <v>373.18570699999998</v>
      </c>
      <c r="N218" s="23" t="s">
        <v>245</v>
      </c>
      <c r="O218" s="9" t="s">
        <v>248</v>
      </c>
      <c r="P218" s="9" t="s">
        <v>244</v>
      </c>
      <c r="Q218" s="21" t="s">
        <v>40</v>
      </c>
      <c r="R218" s="22" t="s">
        <v>41</v>
      </c>
      <c r="S218" s="13"/>
      <c r="T218" s="12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5" customHeight="1" x14ac:dyDescent="0.2">
      <c r="A219" s="24" t="s">
        <v>58</v>
      </c>
      <c r="B219" s="6">
        <v>15</v>
      </c>
      <c r="C219" s="6">
        <v>9</v>
      </c>
      <c r="D219" s="6">
        <f t="shared" si="10"/>
        <v>1998</v>
      </c>
      <c r="E219" s="55">
        <f t="shared" si="8"/>
        <v>36053</v>
      </c>
      <c r="F219" s="24">
        <v>3</v>
      </c>
      <c r="G219" s="24">
        <v>4</v>
      </c>
      <c r="H219" s="24">
        <v>1999</v>
      </c>
      <c r="I219" s="56">
        <f t="shared" si="9"/>
        <v>36253</v>
      </c>
      <c r="J219" s="34">
        <f>J218</f>
        <v>69.564722219999993</v>
      </c>
      <c r="K219" s="34">
        <f>K218</f>
        <v>-49.330833329999997</v>
      </c>
      <c r="L219" s="21">
        <f>L218</f>
        <v>1149</v>
      </c>
      <c r="M219" s="25">
        <v>212.5</v>
      </c>
      <c r="N219" s="23" t="s">
        <v>245</v>
      </c>
      <c r="O219" s="9" t="s">
        <v>248</v>
      </c>
      <c r="P219" s="9" t="s">
        <v>244</v>
      </c>
      <c r="Q219" s="21" t="s">
        <v>40</v>
      </c>
      <c r="R219" s="22" t="s">
        <v>41</v>
      </c>
      <c r="S219" s="13"/>
      <c r="T219" s="12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5" customHeight="1" x14ac:dyDescent="0.2">
      <c r="A220" s="24" t="s">
        <v>58</v>
      </c>
      <c r="B220" s="6">
        <v>15</v>
      </c>
      <c r="C220" s="6">
        <v>9</v>
      </c>
      <c r="D220" s="6">
        <f t="shared" si="10"/>
        <v>1999</v>
      </c>
      <c r="E220" s="55">
        <f t="shared" si="8"/>
        <v>36418</v>
      </c>
      <c r="F220" s="24">
        <v>24</v>
      </c>
      <c r="G220" s="24">
        <v>5</v>
      </c>
      <c r="H220" s="24">
        <v>2000</v>
      </c>
      <c r="I220" s="56">
        <f t="shared" si="9"/>
        <v>36670</v>
      </c>
      <c r="J220" s="34">
        <v>69.564722219999993</v>
      </c>
      <c r="K220" s="34">
        <v>-49.330833329999997</v>
      </c>
      <c r="L220" s="21">
        <v>1149</v>
      </c>
      <c r="M220" s="25">
        <v>493</v>
      </c>
      <c r="N220" s="23" t="s">
        <v>245</v>
      </c>
      <c r="O220" s="9" t="s">
        <v>248</v>
      </c>
      <c r="P220" s="9" t="s">
        <v>244</v>
      </c>
      <c r="Q220" s="21" t="s">
        <v>40</v>
      </c>
      <c r="R220" s="22" t="s">
        <v>41</v>
      </c>
      <c r="S220" s="13"/>
      <c r="T220" s="12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5" customHeight="1" x14ac:dyDescent="0.2">
      <c r="A221" s="22" t="s">
        <v>58</v>
      </c>
      <c r="B221" s="6">
        <v>15</v>
      </c>
      <c r="C221" s="6">
        <v>9</v>
      </c>
      <c r="D221" s="6">
        <f t="shared" si="10"/>
        <v>2000</v>
      </c>
      <c r="E221" s="55">
        <f t="shared" si="8"/>
        <v>36784</v>
      </c>
      <c r="F221" s="22">
        <v>21</v>
      </c>
      <c r="G221" s="22">
        <v>5</v>
      </c>
      <c r="H221" s="22">
        <v>2001</v>
      </c>
      <c r="I221" s="56">
        <f t="shared" si="9"/>
        <v>37032</v>
      </c>
      <c r="J221" s="43">
        <v>69.564722219999993</v>
      </c>
      <c r="K221" s="43">
        <v>-49.330833329999997</v>
      </c>
      <c r="L221" s="22">
        <v>1149</v>
      </c>
      <c r="M221" s="23">
        <v>434.58800000000002</v>
      </c>
      <c r="N221" s="23" t="s">
        <v>245</v>
      </c>
      <c r="O221" s="9" t="s">
        <v>248</v>
      </c>
      <c r="P221" s="9" t="s">
        <v>244</v>
      </c>
      <c r="Q221" s="21" t="s">
        <v>40</v>
      </c>
      <c r="R221" s="22" t="s">
        <v>41</v>
      </c>
      <c r="S221" s="13"/>
      <c r="T221" s="12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5" customHeight="1" x14ac:dyDescent="0.2">
      <c r="A222" s="24" t="s">
        <v>58</v>
      </c>
      <c r="B222" s="6">
        <v>15</v>
      </c>
      <c r="C222" s="6">
        <v>9</v>
      </c>
      <c r="D222" s="6">
        <f t="shared" si="10"/>
        <v>2001</v>
      </c>
      <c r="E222" s="55">
        <f t="shared" si="8"/>
        <v>37149</v>
      </c>
      <c r="F222" s="24">
        <v>13</v>
      </c>
      <c r="G222" s="24">
        <v>5</v>
      </c>
      <c r="H222" s="24">
        <v>2002</v>
      </c>
      <c r="I222" s="56">
        <f t="shared" si="9"/>
        <v>37389</v>
      </c>
      <c r="J222" s="34">
        <v>69.564722219999993</v>
      </c>
      <c r="K222" s="34">
        <v>-49.330833329999997</v>
      </c>
      <c r="L222" s="21">
        <v>1149</v>
      </c>
      <c r="M222" s="25">
        <v>426.3</v>
      </c>
      <c r="N222" s="23" t="s">
        <v>245</v>
      </c>
      <c r="O222" s="9" t="s">
        <v>248</v>
      </c>
      <c r="P222" s="9" t="s">
        <v>244</v>
      </c>
      <c r="Q222" s="21" t="s">
        <v>40</v>
      </c>
      <c r="R222" s="22" t="s">
        <v>41</v>
      </c>
      <c r="S222" s="13"/>
      <c r="T222" s="12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5" customHeight="1" x14ac:dyDescent="0.2">
      <c r="A223" s="22" t="s">
        <v>58</v>
      </c>
      <c r="B223" s="6">
        <v>15</v>
      </c>
      <c r="C223" s="6">
        <v>9</v>
      </c>
      <c r="D223" s="6">
        <f t="shared" si="10"/>
        <v>2002</v>
      </c>
      <c r="E223" s="55">
        <f t="shared" si="8"/>
        <v>37514</v>
      </c>
      <c r="F223" s="7">
        <v>11</v>
      </c>
      <c r="G223" s="7">
        <v>5</v>
      </c>
      <c r="H223" s="22">
        <v>2003</v>
      </c>
      <c r="I223" s="56">
        <f t="shared" si="9"/>
        <v>37752</v>
      </c>
      <c r="J223" s="43">
        <v>69.564722219999993</v>
      </c>
      <c r="K223" s="43">
        <v>-49.330833329999997</v>
      </c>
      <c r="L223" s="22">
        <v>1149</v>
      </c>
      <c r="M223" s="23">
        <v>120.419895</v>
      </c>
      <c r="N223" s="23" t="s">
        <v>245</v>
      </c>
      <c r="O223" s="9" t="s">
        <v>248</v>
      </c>
      <c r="P223" s="9" t="s">
        <v>244</v>
      </c>
      <c r="Q223" s="21" t="s">
        <v>40</v>
      </c>
      <c r="R223" s="22" t="s">
        <v>41</v>
      </c>
      <c r="S223" s="13"/>
      <c r="T223" s="12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5" customHeight="1" x14ac:dyDescent="0.2">
      <c r="A224" s="22" t="s">
        <v>58</v>
      </c>
      <c r="B224" s="6">
        <v>15</v>
      </c>
      <c r="C224" s="6">
        <v>9</v>
      </c>
      <c r="D224" s="6">
        <f t="shared" si="10"/>
        <v>2003</v>
      </c>
      <c r="E224" s="55">
        <f t="shared" si="8"/>
        <v>37879</v>
      </c>
      <c r="F224" s="7">
        <v>11</v>
      </c>
      <c r="G224" s="7">
        <v>5</v>
      </c>
      <c r="H224" s="22">
        <v>2004</v>
      </c>
      <c r="I224" s="56">
        <f t="shared" si="9"/>
        <v>38118</v>
      </c>
      <c r="J224" s="43">
        <v>69.564722219999993</v>
      </c>
      <c r="K224" s="43">
        <v>-49.330833329999997</v>
      </c>
      <c r="L224" s="22">
        <v>1149</v>
      </c>
      <c r="M224" s="57" t="s">
        <v>186</v>
      </c>
      <c r="N224" s="23" t="s">
        <v>245</v>
      </c>
      <c r="O224" s="9" t="s">
        <v>248</v>
      </c>
      <c r="P224" s="9" t="s">
        <v>244</v>
      </c>
      <c r="Q224" s="21" t="s">
        <v>40</v>
      </c>
      <c r="R224" s="22" t="s">
        <v>41</v>
      </c>
      <c r="S224" s="13"/>
      <c r="T224" s="12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5" customHeight="1" x14ac:dyDescent="0.2">
      <c r="A225" s="24" t="s">
        <v>58</v>
      </c>
      <c r="B225" s="6">
        <v>15</v>
      </c>
      <c r="C225" s="6">
        <v>9</v>
      </c>
      <c r="D225" s="6">
        <f t="shared" si="10"/>
        <v>2004</v>
      </c>
      <c r="E225" s="55">
        <f t="shared" si="8"/>
        <v>38245</v>
      </c>
      <c r="F225" s="24">
        <v>5</v>
      </c>
      <c r="G225" s="24">
        <v>5</v>
      </c>
      <c r="H225" s="24">
        <v>2005</v>
      </c>
      <c r="I225" s="56">
        <f t="shared" si="9"/>
        <v>38477</v>
      </c>
      <c r="J225" s="43">
        <v>69.564722219999993</v>
      </c>
      <c r="K225" s="43">
        <v>-49.330833329999997</v>
      </c>
      <c r="L225" s="21">
        <v>1149</v>
      </c>
      <c r="M225" s="25">
        <v>817</v>
      </c>
      <c r="N225" s="23" t="s">
        <v>245</v>
      </c>
      <c r="O225" s="9" t="s">
        <v>248</v>
      </c>
      <c r="P225" s="9" t="s">
        <v>244</v>
      </c>
      <c r="Q225" s="21" t="s">
        <v>40</v>
      </c>
      <c r="R225" s="22" t="s">
        <v>41</v>
      </c>
      <c r="S225" s="13"/>
      <c r="T225" s="12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5" customHeight="1" x14ac:dyDescent="0.2">
      <c r="A226" s="24" t="s">
        <v>58</v>
      </c>
      <c r="B226" s="6">
        <v>15</v>
      </c>
      <c r="C226" s="6">
        <v>9</v>
      </c>
      <c r="D226" s="6">
        <f t="shared" si="10"/>
        <v>2006</v>
      </c>
      <c r="E226" s="55">
        <f t="shared" si="8"/>
        <v>38975</v>
      </c>
      <c r="F226" s="24">
        <v>14</v>
      </c>
      <c r="G226" s="24">
        <v>5</v>
      </c>
      <c r="H226" s="24">
        <v>2007</v>
      </c>
      <c r="I226" s="56">
        <f t="shared" si="9"/>
        <v>39216</v>
      </c>
      <c r="J226" s="34">
        <v>69.564722219999993</v>
      </c>
      <c r="K226" s="34">
        <v>-49.330833329999997</v>
      </c>
      <c r="L226" s="21">
        <v>1149</v>
      </c>
      <c r="M226" s="25">
        <v>322.77</v>
      </c>
      <c r="N226" s="23" t="s">
        <v>245</v>
      </c>
      <c r="O226" s="9" t="s">
        <v>248</v>
      </c>
      <c r="P226" s="9" t="s">
        <v>244</v>
      </c>
      <c r="Q226" s="21" t="s">
        <v>40</v>
      </c>
      <c r="R226" s="22" t="s">
        <v>41</v>
      </c>
      <c r="S226" s="13"/>
      <c r="T226" s="12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5" customHeight="1" x14ac:dyDescent="0.2">
      <c r="A227" s="24" t="s">
        <v>58</v>
      </c>
      <c r="B227" s="6">
        <v>15</v>
      </c>
      <c r="C227" s="6">
        <v>9</v>
      </c>
      <c r="D227" s="6">
        <f t="shared" si="10"/>
        <v>2007</v>
      </c>
      <c r="E227" s="55">
        <f t="shared" si="8"/>
        <v>39340</v>
      </c>
      <c r="F227" s="24">
        <v>14</v>
      </c>
      <c r="G227" s="24">
        <v>5</v>
      </c>
      <c r="H227" s="24">
        <v>2008</v>
      </c>
      <c r="I227" s="56">
        <f t="shared" si="9"/>
        <v>39582</v>
      </c>
      <c r="J227" s="34">
        <v>69.564722219999993</v>
      </c>
      <c r="K227" s="34">
        <v>-49.330833329999997</v>
      </c>
      <c r="L227" s="21">
        <v>1149</v>
      </c>
      <c r="M227" s="25">
        <v>468.88928570000002</v>
      </c>
      <c r="N227" s="23" t="s">
        <v>245</v>
      </c>
      <c r="O227" s="9" t="s">
        <v>248</v>
      </c>
      <c r="P227" s="9" t="s">
        <v>244</v>
      </c>
      <c r="Q227" s="21" t="s">
        <v>40</v>
      </c>
      <c r="R227" s="22" t="s">
        <v>41</v>
      </c>
      <c r="S227" s="13"/>
      <c r="T227" s="12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x14ac:dyDescent="0.2">
      <c r="A228" s="24" t="s">
        <v>58</v>
      </c>
      <c r="B228" s="6">
        <v>15</v>
      </c>
      <c r="C228" s="6">
        <v>9</v>
      </c>
      <c r="D228" s="6">
        <f t="shared" si="10"/>
        <v>2008</v>
      </c>
      <c r="E228" s="55">
        <f t="shared" si="8"/>
        <v>39706</v>
      </c>
      <c r="F228" s="24">
        <v>12</v>
      </c>
      <c r="G228" s="24">
        <v>5</v>
      </c>
      <c r="H228" s="24">
        <v>2009</v>
      </c>
      <c r="I228" s="56">
        <f t="shared" si="9"/>
        <v>39945</v>
      </c>
      <c r="J228" s="34">
        <v>69.564722219999993</v>
      </c>
      <c r="K228" s="34">
        <v>-49.330833329999997</v>
      </c>
      <c r="L228" s="21">
        <v>1149</v>
      </c>
      <c r="M228" s="57" t="s">
        <v>186</v>
      </c>
      <c r="N228" s="23" t="s">
        <v>245</v>
      </c>
      <c r="O228" s="9" t="s">
        <v>248</v>
      </c>
      <c r="P228" s="9" t="s">
        <v>244</v>
      </c>
      <c r="Q228" s="21" t="s">
        <v>40</v>
      </c>
      <c r="R228" s="22" t="s">
        <v>41</v>
      </c>
      <c r="S228" s="77">
        <v>55.55</v>
      </c>
      <c r="T228" s="59" t="s">
        <v>185</v>
      </c>
      <c r="U228" s="13"/>
    </row>
    <row r="229" spans="1:31" x14ac:dyDescent="0.2">
      <c r="A229" s="24" t="s">
        <v>58</v>
      </c>
      <c r="B229" s="6">
        <v>15</v>
      </c>
      <c r="C229" s="6">
        <v>9</v>
      </c>
      <c r="D229" s="6">
        <f t="shared" si="10"/>
        <v>2009</v>
      </c>
      <c r="E229" s="55">
        <f t="shared" si="8"/>
        <v>40071</v>
      </c>
      <c r="F229" s="24">
        <v>17</v>
      </c>
      <c r="G229" s="24">
        <v>5</v>
      </c>
      <c r="H229" s="24">
        <v>2010</v>
      </c>
      <c r="I229" s="56">
        <f t="shared" si="9"/>
        <v>40315</v>
      </c>
      <c r="J229" s="34">
        <v>69.564722219999993</v>
      </c>
      <c r="K229" s="34">
        <v>-49.330833329999997</v>
      </c>
      <c r="L229" s="21">
        <v>1149</v>
      </c>
      <c r="M229" s="25">
        <v>416.93124999999998</v>
      </c>
      <c r="N229" s="23" t="s">
        <v>245</v>
      </c>
      <c r="O229" s="9" t="s">
        <v>248</v>
      </c>
      <c r="P229" s="9" t="s">
        <v>244</v>
      </c>
      <c r="Q229" s="21" t="s">
        <v>40</v>
      </c>
      <c r="R229" s="22" t="s">
        <v>41</v>
      </c>
      <c r="S229" s="13"/>
      <c r="T229" s="12"/>
      <c r="U229" s="13"/>
    </row>
    <row r="230" spans="1:31" ht="15" customHeight="1" x14ac:dyDescent="0.2">
      <c r="A230" s="24" t="s">
        <v>59</v>
      </c>
      <c r="B230" s="6">
        <v>15</v>
      </c>
      <c r="C230" s="6">
        <v>9</v>
      </c>
      <c r="D230" s="6">
        <f t="shared" si="10"/>
        <v>1998</v>
      </c>
      <c r="E230" s="55">
        <f t="shared" si="8"/>
        <v>36053</v>
      </c>
      <c r="F230" s="24">
        <v>29</v>
      </c>
      <c r="G230" s="24">
        <v>4</v>
      </c>
      <c r="H230" s="24">
        <v>1999</v>
      </c>
      <c r="I230" s="56">
        <f t="shared" si="9"/>
        <v>36279</v>
      </c>
      <c r="J230" s="34">
        <v>77.143299999999996</v>
      </c>
      <c r="K230" s="34">
        <v>-61.094999999999999</v>
      </c>
      <c r="L230" s="21">
        <v>1925</v>
      </c>
      <c r="M230" s="57" t="s">
        <v>186</v>
      </c>
      <c r="N230" s="9" t="s">
        <v>246</v>
      </c>
      <c r="O230" s="9" t="s">
        <v>248</v>
      </c>
      <c r="P230" s="9" t="s">
        <v>244</v>
      </c>
      <c r="Q230" s="21" t="s">
        <v>40</v>
      </c>
      <c r="R230" s="22" t="s">
        <v>41</v>
      </c>
      <c r="S230" s="25">
        <v>724.4</v>
      </c>
      <c r="T230" s="59" t="s">
        <v>249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5" customHeight="1" x14ac:dyDescent="0.2">
      <c r="A231" s="24" t="s">
        <v>59</v>
      </c>
      <c r="B231" s="6">
        <v>15</v>
      </c>
      <c r="C231" s="6">
        <v>9</v>
      </c>
      <c r="D231" s="6">
        <f t="shared" si="10"/>
        <v>2006</v>
      </c>
      <c r="E231" s="55">
        <f t="shared" si="8"/>
        <v>38975</v>
      </c>
      <c r="F231" s="24">
        <v>3</v>
      </c>
      <c r="G231" s="24">
        <v>5</v>
      </c>
      <c r="H231" s="24">
        <v>2007</v>
      </c>
      <c r="I231" s="56">
        <f t="shared" si="9"/>
        <v>39205</v>
      </c>
      <c r="J231" s="34">
        <v>77.143299999999996</v>
      </c>
      <c r="K231" s="34">
        <v>-61.094999999999999</v>
      </c>
      <c r="L231" s="21">
        <v>1925</v>
      </c>
      <c r="M231" s="25">
        <v>227.05500000000001</v>
      </c>
      <c r="N231" s="9" t="s">
        <v>246</v>
      </c>
      <c r="O231" s="9" t="s">
        <v>248</v>
      </c>
      <c r="P231" s="9" t="s">
        <v>244</v>
      </c>
      <c r="Q231" s="21" t="s">
        <v>40</v>
      </c>
      <c r="R231" s="22" t="s">
        <v>41</v>
      </c>
      <c r="S231" s="13"/>
      <c r="T231" s="12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5" customHeight="1" x14ac:dyDescent="0.2">
      <c r="A232" s="24" t="s">
        <v>59</v>
      </c>
      <c r="B232" s="6">
        <v>15</v>
      </c>
      <c r="C232" s="6">
        <v>9</v>
      </c>
      <c r="D232" s="6">
        <f t="shared" si="10"/>
        <v>2009</v>
      </c>
      <c r="E232" s="55">
        <f t="shared" si="8"/>
        <v>40071</v>
      </c>
      <c r="F232" s="24">
        <v>8</v>
      </c>
      <c r="G232" s="24">
        <v>5</v>
      </c>
      <c r="H232" s="24">
        <v>2010</v>
      </c>
      <c r="I232" s="56">
        <f t="shared" si="9"/>
        <v>40306</v>
      </c>
      <c r="J232" s="34">
        <v>77.143299999999996</v>
      </c>
      <c r="K232" s="34">
        <v>-61.094999999999999</v>
      </c>
      <c r="L232" s="21">
        <v>1925</v>
      </c>
      <c r="M232" s="25">
        <v>393.7</v>
      </c>
      <c r="N232" s="9" t="s">
        <v>246</v>
      </c>
      <c r="O232" s="9" t="s">
        <v>248</v>
      </c>
      <c r="P232" s="9" t="s">
        <v>244</v>
      </c>
      <c r="Q232" s="21" t="s">
        <v>40</v>
      </c>
      <c r="R232" s="22" t="s">
        <v>41</v>
      </c>
      <c r="S232" s="13"/>
      <c r="T232" s="12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5" customHeight="1" x14ac:dyDescent="0.2">
      <c r="A233" s="24" t="s">
        <v>59</v>
      </c>
      <c r="B233" s="6">
        <v>15</v>
      </c>
      <c r="C233" s="6">
        <v>9</v>
      </c>
      <c r="D233" s="6">
        <f t="shared" si="10"/>
        <v>2012</v>
      </c>
      <c r="E233" s="55">
        <f t="shared" si="8"/>
        <v>41167</v>
      </c>
      <c r="F233" s="24">
        <v>28</v>
      </c>
      <c r="G233" s="24">
        <v>5</v>
      </c>
      <c r="H233" s="24">
        <v>2013</v>
      </c>
      <c r="I233" s="56">
        <f t="shared" si="9"/>
        <v>41422</v>
      </c>
      <c r="J233" s="34">
        <v>77.143299999999996</v>
      </c>
      <c r="K233" s="34">
        <v>-61.094999999999999</v>
      </c>
      <c r="L233" s="21">
        <v>1925</v>
      </c>
      <c r="M233" s="25">
        <v>377.49599999999998</v>
      </c>
      <c r="N233" s="9" t="s">
        <v>246</v>
      </c>
      <c r="O233" s="9" t="s">
        <v>248</v>
      </c>
      <c r="P233" s="9" t="s">
        <v>244</v>
      </c>
      <c r="Q233" s="21" t="s">
        <v>40</v>
      </c>
      <c r="R233" s="22" t="s">
        <v>41</v>
      </c>
      <c r="S233" s="13"/>
      <c r="T233" s="12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5" customHeight="1" x14ac:dyDescent="0.2">
      <c r="A234" s="18" t="s">
        <v>60</v>
      </c>
      <c r="B234" s="19">
        <v>15</v>
      </c>
      <c r="C234" s="19">
        <v>9</v>
      </c>
      <c r="D234" s="20">
        <v>1998</v>
      </c>
      <c r="E234" s="55">
        <f t="shared" si="8"/>
        <v>36053</v>
      </c>
      <c r="F234" s="19">
        <v>5</v>
      </c>
      <c r="G234" s="19">
        <v>4</v>
      </c>
      <c r="H234" s="19">
        <v>1999</v>
      </c>
      <c r="I234" s="56">
        <f t="shared" si="9"/>
        <v>36255</v>
      </c>
      <c r="J234" s="20">
        <v>78.526600000000002</v>
      </c>
      <c r="K234" s="20">
        <v>-56.830500000000001</v>
      </c>
      <c r="L234" s="20">
        <v>1995</v>
      </c>
      <c r="M234" s="57" t="s">
        <v>186</v>
      </c>
      <c r="N234" s="9" t="s">
        <v>246</v>
      </c>
      <c r="O234" s="9" t="s">
        <v>248</v>
      </c>
      <c r="P234" s="9" t="s">
        <v>244</v>
      </c>
      <c r="Q234" s="21" t="s">
        <v>40</v>
      </c>
      <c r="R234" s="22" t="s">
        <v>41</v>
      </c>
      <c r="S234" s="72" t="s">
        <v>61</v>
      </c>
      <c r="T234" s="19">
        <v>498.8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5" customHeight="1" x14ac:dyDescent="0.2">
      <c r="A235" s="24" t="s">
        <v>60</v>
      </c>
      <c r="B235" s="6">
        <v>15</v>
      </c>
      <c r="C235" s="6">
        <v>9</v>
      </c>
      <c r="D235" s="6">
        <f t="shared" ref="D235:D253" si="11">H235-1</f>
        <v>2009</v>
      </c>
      <c r="E235" s="55">
        <f t="shared" si="8"/>
        <v>40071</v>
      </c>
      <c r="F235" s="24">
        <v>7</v>
      </c>
      <c r="G235" s="24">
        <v>5</v>
      </c>
      <c r="H235" s="24">
        <v>2010</v>
      </c>
      <c r="I235" s="56">
        <f t="shared" si="9"/>
        <v>40305</v>
      </c>
      <c r="J235" s="34">
        <v>78.526600000000002</v>
      </c>
      <c r="K235" s="34">
        <v>-56.830500000000001</v>
      </c>
      <c r="L235" s="21">
        <v>1995</v>
      </c>
      <c r="M235" s="35">
        <v>65.916666669999998</v>
      </c>
      <c r="N235" s="9" t="s">
        <v>246</v>
      </c>
      <c r="O235" s="9" t="s">
        <v>248</v>
      </c>
      <c r="P235" s="9" t="s">
        <v>244</v>
      </c>
      <c r="Q235" s="21" t="s">
        <v>40</v>
      </c>
      <c r="R235" s="22" t="s">
        <v>41</v>
      </c>
      <c r="S235" s="13"/>
      <c r="T235" s="12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5" customHeight="1" x14ac:dyDescent="0.2">
      <c r="A236" s="22" t="s">
        <v>62</v>
      </c>
      <c r="B236" s="6">
        <v>15</v>
      </c>
      <c r="C236" s="6">
        <v>9</v>
      </c>
      <c r="D236" s="6">
        <f t="shared" si="11"/>
        <v>1996</v>
      </c>
      <c r="E236" s="55">
        <f t="shared" si="8"/>
        <v>35323</v>
      </c>
      <c r="F236" s="22">
        <v>20</v>
      </c>
      <c r="G236" s="22">
        <v>5</v>
      </c>
      <c r="H236" s="22">
        <v>1997</v>
      </c>
      <c r="I236" s="56">
        <f t="shared" si="9"/>
        <v>35570</v>
      </c>
      <c r="J236" s="43">
        <v>69.498350000000002</v>
      </c>
      <c r="K236" s="43">
        <v>-49.681559999999998</v>
      </c>
      <c r="L236" s="22">
        <v>962</v>
      </c>
      <c r="M236" s="23">
        <v>292.16000000000003</v>
      </c>
      <c r="N236" s="23" t="s">
        <v>245</v>
      </c>
      <c r="O236" s="9" t="s">
        <v>248</v>
      </c>
      <c r="P236" s="23" t="s">
        <v>244</v>
      </c>
      <c r="Q236" s="21" t="s">
        <v>40</v>
      </c>
      <c r="R236" s="22" t="s">
        <v>41</v>
      </c>
      <c r="S236" s="13"/>
      <c r="T236" s="12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5" customHeight="1" x14ac:dyDescent="0.2">
      <c r="A237" s="22" t="s">
        <v>62</v>
      </c>
      <c r="B237" s="6">
        <v>15</v>
      </c>
      <c r="C237" s="6">
        <v>9</v>
      </c>
      <c r="D237" s="6">
        <f t="shared" si="11"/>
        <v>1997</v>
      </c>
      <c r="E237" s="55">
        <f t="shared" si="8"/>
        <v>35688</v>
      </c>
      <c r="F237" s="7">
        <v>11</v>
      </c>
      <c r="G237" s="7">
        <v>5</v>
      </c>
      <c r="H237" s="22">
        <v>1998</v>
      </c>
      <c r="I237" s="56">
        <f t="shared" si="9"/>
        <v>35926</v>
      </c>
      <c r="J237" s="43">
        <v>69.498350000000002</v>
      </c>
      <c r="K237" s="43">
        <v>-49.681559999999998</v>
      </c>
      <c r="L237" s="22">
        <v>962</v>
      </c>
      <c r="M237" s="23">
        <v>598.928</v>
      </c>
      <c r="N237" s="23" t="s">
        <v>245</v>
      </c>
      <c r="O237" s="9" t="s">
        <v>248</v>
      </c>
      <c r="P237" s="23" t="s">
        <v>244</v>
      </c>
      <c r="Q237" s="21" t="s">
        <v>40</v>
      </c>
      <c r="R237" s="22" t="s">
        <v>41</v>
      </c>
      <c r="S237" s="13"/>
      <c r="T237" s="12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5" customHeight="1" x14ac:dyDescent="0.2">
      <c r="A238" s="24" t="s">
        <v>62</v>
      </c>
      <c r="B238" s="6">
        <v>15</v>
      </c>
      <c r="C238" s="6">
        <v>9</v>
      </c>
      <c r="D238" s="6">
        <f t="shared" si="11"/>
        <v>1998</v>
      </c>
      <c r="E238" s="55">
        <f t="shared" si="8"/>
        <v>36053</v>
      </c>
      <c r="F238" s="24">
        <v>31</v>
      </c>
      <c r="G238" s="24">
        <v>5</v>
      </c>
      <c r="H238" s="24">
        <v>1999</v>
      </c>
      <c r="I238" s="56">
        <f t="shared" si="9"/>
        <v>36311</v>
      </c>
      <c r="J238" s="34">
        <v>69.498350000000002</v>
      </c>
      <c r="K238" s="34">
        <v>-49.681559999999998</v>
      </c>
      <c r="L238" s="21">
        <v>962</v>
      </c>
      <c r="M238" s="25">
        <v>426.5</v>
      </c>
      <c r="N238" s="23" t="s">
        <v>245</v>
      </c>
      <c r="O238" s="9" t="s">
        <v>248</v>
      </c>
      <c r="P238" s="23" t="s">
        <v>244</v>
      </c>
      <c r="Q238" s="21" t="s">
        <v>40</v>
      </c>
      <c r="R238" s="22" t="s">
        <v>41</v>
      </c>
      <c r="S238" s="13"/>
      <c r="T238" s="12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5" customHeight="1" x14ac:dyDescent="0.2">
      <c r="A239" s="22" t="s">
        <v>62</v>
      </c>
      <c r="B239" s="6">
        <v>15</v>
      </c>
      <c r="C239" s="6">
        <v>9</v>
      </c>
      <c r="D239" s="6">
        <f t="shared" si="11"/>
        <v>1999</v>
      </c>
      <c r="E239" s="55">
        <f t="shared" si="8"/>
        <v>36418</v>
      </c>
      <c r="F239" s="7">
        <v>11</v>
      </c>
      <c r="G239" s="7">
        <v>5</v>
      </c>
      <c r="H239" s="22">
        <v>2000</v>
      </c>
      <c r="I239" s="56">
        <f t="shared" si="9"/>
        <v>36657</v>
      </c>
      <c r="J239" s="43">
        <v>69.498350000000002</v>
      </c>
      <c r="K239" s="43">
        <v>-49.681559999999998</v>
      </c>
      <c r="L239" s="22">
        <v>962</v>
      </c>
      <c r="M239" s="23">
        <v>573.36400000000003</v>
      </c>
      <c r="N239" s="23" t="s">
        <v>245</v>
      </c>
      <c r="O239" s="9" t="s">
        <v>248</v>
      </c>
      <c r="P239" s="23" t="s">
        <v>244</v>
      </c>
      <c r="Q239" s="21" t="s">
        <v>40</v>
      </c>
      <c r="R239" s="22" t="s">
        <v>41</v>
      </c>
      <c r="S239" s="13"/>
      <c r="T239" s="12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5" customHeight="1" x14ac:dyDescent="0.2">
      <c r="A240" s="22" t="s">
        <v>62</v>
      </c>
      <c r="B240" s="6">
        <v>15</v>
      </c>
      <c r="C240" s="6">
        <v>9</v>
      </c>
      <c r="D240" s="6">
        <f t="shared" si="11"/>
        <v>2000</v>
      </c>
      <c r="E240" s="55">
        <f t="shared" si="8"/>
        <v>36784</v>
      </c>
      <c r="F240" s="22">
        <v>26</v>
      </c>
      <c r="G240" s="22">
        <v>5</v>
      </c>
      <c r="H240" s="22">
        <v>2001</v>
      </c>
      <c r="I240" s="56">
        <f t="shared" si="9"/>
        <v>37037</v>
      </c>
      <c r="J240" s="43">
        <v>69.498350000000002</v>
      </c>
      <c r="K240" s="43">
        <v>-49.681559999999998</v>
      </c>
      <c r="L240" s="22">
        <v>962</v>
      </c>
      <c r="M240" s="23">
        <v>788.83199999999999</v>
      </c>
      <c r="N240" s="23" t="s">
        <v>245</v>
      </c>
      <c r="O240" s="9" t="s">
        <v>248</v>
      </c>
      <c r="P240" s="23" t="s">
        <v>244</v>
      </c>
      <c r="Q240" s="21" t="s">
        <v>40</v>
      </c>
      <c r="R240" s="22" t="s">
        <v>41</v>
      </c>
      <c r="S240" s="13"/>
      <c r="T240" s="12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5" customHeight="1" x14ac:dyDescent="0.2">
      <c r="A241" s="22" t="s">
        <v>62</v>
      </c>
      <c r="B241" s="6">
        <v>15</v>
      </c>
      <c r="C241" s="6">
        <v>9</v>
      </c>
      <c r="D241" s="6">
        <f t="shared" si="11"/>
        <v>2001</v>
      </c>
      <c r="E241" s="55">
        <f t="shared" si="8"/>
        <v>37149</v>
      </c>
      <c r="F241" s="22">
        <v>10</v>
      </c>
      <c r="G241" s="22">
        <v>5</v>
      </c>
      <c r="H241" s="22">
        <v>2002</v>
      </c>
      <c r="I241" s="56">
        <f t="shared" si="9"/>
        <v>37386</v>
      </c>
      <c r="J241" s="43">
        <v>69.498350000000002</v>
      </c>
      <c r="K241" s="43">
        <v>-49.681559999999998</v>
      </c>
      <c r="L241" s="22">
        <v>962</v>
      </c>
      <c r="M241" s="23">
        <v>438.24</v>
      </c>
      <c r="N241" s="23" t="s">
        <v>245</v>
      </c>
      <c r="O241" s="9" t="s">
        <v>248</v>
      </c>
      <c r="P241" s="23" t="s">
        <v>244</v>
      </c>
      <c r="Q241" s="21" t="s">
        <v>40</v>
      </c>
      <c r="R241" s="22" t="s">
        <v>41</v>
      </c>
      <c r="S241" s="13"/>
      <c r="T241" s="12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5" customHeight="1" x14ac:dyDescent="0.2">
      <c r="A242" s="22" t="s">
        <v>62</v>
      </c>
      <c r="B242" s="6">
        <v>15</v>
      </c>
      <c r="C242" s="6">
        <v>9</v>
      </c>
      <c r="D242" s="6">
        <f t="shared" si="11"/>
        <v>2004</v>
      </c>
      <c r="E242" s="55">
        <f t="shared" si="8"/>
        <v>38245</v>
      </c>
      <c r="F242" s="7">
        <v>11</v>
      </c>
      <c r="G242" s="7">
        <v>5</v>
      </c>
      <c r="H242" s="22">
        <v>2005</v>
      </c>
      <c r="I242" s="56">
        <f t="shared" si="9"/>
        <v>38483</v>
      </c>
      <c r="J242" s="43">
        <v>69.498350000000002</v>
      </c>
      <c r="K242" s="43">
        <v>-49.681559999999998</v>
      </c>
      <c r="L242" s="22">
        <v>962</v>
      </c>
      <c r="M242" s="23">
        <v>340</v>
      </c>
      <c r="N242" s="23" t="s">
        <v>245</v>
      </c>
      <c r="O242" s="9" t="s">
        <v>248</v>
      </c>
      <c r="P242" s="23" t="s">
        <v>244</v>
      </c>
      <c r="Q242" s="21" t="s">
        <v>40</v>
      </c>
      <c r="R242" s="22" t="s">
        <v>41</v>
      </c>
      <c r="S242" s="13"/>
      <c r="T242" s="12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5" customHeight="1" x14ac:dyDescent="0.2">
      <c r="A243" s="24" t="s">
        <v>62</v>
      </c>
      <c r="B243" s="6">
        <v>15</v>
      </c>
      <c r="C243" s="6">
        <v>9</v>
      </c>
      <c r="D243" s="6">
        <f t="shared" si="11"/>
        <v>2007</v>
      </c>
      <c r="E243" s="55">
        <f t="shared" si="8"/>
        <v>39340</v>
      </c>
      <c r="F243" s="24">
        <v>8</v>
      </c>
      <c r="G243" s="24">
        <v>5</v>
      </c>
      <c r="H243" s="24">
        <v>2008</v>
      </c>
      <c r="I243" s="56">
        <f t="shared" si="9"/>
        <v>39576</v>
      </c>
      <c r="J243" s="34">
        <v>69.498350000000002</v>
      </c>
      <c r="K243" s="34">
        <v>-49.681559999999998</v>
      </c>
      <c r="L243" s="21">
        <v>962</v>
      </c>
      <c r="M243" s="25">
        <v>265.13142859999999</v>
      </c>
      <c r="N243" s="23" t="s">
        <v>245</v>
      </c>
      <c r="O243" s="9" t="s">
        <v>248</v>
      </c>
      <c r="P243" s="23" t="s">
        <v>244</v>
      </c>
      <c r="Q243" s="21" t="s">
        <v>40</v>
      </c>
      <c r="R243" s="22" t="s">
        <v>41</v>
      </c>
      <c r="S243" s="13"/>
      <c r="T243" s="12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5" customHeight="1" x14ac:dyDescent="0.2">
      <c r="A244" s="22" t="s">
        <v>63</v>
      </c>
      <c r="B244" s="6">
        <v>15</v>
      </c>
      <c r="C244" s="6">
        <v>9</v>
      </c>
      <c r="D244" s="6">
        <f t="shared" si="11"/>
        <v>1998</v>
      </c>
      <c r="E244" s="55">
        <f t="shared" si="8"/>
        <v>36053</v>
      </c>
      <c r="F244" s="7">
        <v>11</v>
      </c>
      <c r="G244" s="7">
        <v>5</v>
      </c>
      <c r="H244" s="22">
        <v>1999</v>
      </c>
      <c r="I244" s="56">
        <f t="shared" si="9"/>
        <v>36291</v>
      </c>
      <c r="J244" s="43">
        <v>63.148890000000002</v>
      </c>
      <c r="K244" s="43">
        <v>-44.816670000000002</v>
      </c>
      <c r="L244" s="22">
        <v>568</v>
      </c>
      <c r="M244" s="23">
        <v>0</v>
      </c>
      <c r="N244" s="23" t="s">
        <v>245</v>
      </c>
      <c r="O244" s="9" t="s">
        <v>248</v>
      </c>
      <c r="P244" s="23" t="s">
        <v>244</v>
      </c>
      <c r="Q244" s="21" t="s">
        <v>40</v>
      </c>
      <c r="R244" s="22" t="s">
        <v>41</v>
      </c>
      <c r="S244" s="13"/>
      <c r="T244" s="12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5" customHeight="1" x14ac:dyDescent="0.2">
      <c r="A245" s="22" t="s">
        <v>63</v>
      </c>
      <c r="B245" s="6">
        <v>15</v>
      </c>
      <c r="C245" s="6">
        <v>9</v>
      </c>
      <c r="D245" s="6">
        <f t="shared" si="11"/>
        <v>1999</v>
      </c>
      <c r="E245" s="55">
        <f t="shared" si="8"/>
        <v>36418</v>
      </c>
      <c r="F245" s="7">
        <v>11</v>
      </c>
      <c r="G245" s="7">
        <v>5</v>
      </c>
      <c r="H245" s="22">
        <v>2000</v>
      </c>
      <c r="I245" s="56">
        <f t="shared" si="9"/>
        <v>36657</v>
      </c>
      <c r="J245" s="43">
        <v>63.148890000000002</v>
      </c>
      <c r="K245" s="43">
        <v>-44.816670000000002</v>
      </c>
      <c r="L245" s="22">
        <v>568</v>
      </c>
      <c r="M245" s="23">
        <v>98.603999999999999</v>
      </c>
      <c r="N245" s="23" t="s">
        <v>245</v>
      </c>
      <c r="O245" s="9" t="s">
        <v>248</v>
      </c>
      <c r="P245" s="23" t="s">
        <v>244</v>
      </c>
      <c r="Q245" s="21" t="s">
        <v>40</v>
      </c>
      <c r="R245" s="22" t="s">
        <v>41</v>
      </c>
      <c r="S245" s="13"/>
      <c r="T245" s="12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5" customHeight="1" x14ac:dyDescent="0.2">
      <c r="A246" s="22" t="s">
        <v>63</v>
      </c>
      <c r="B246" s="6">
        <v>15</v>
      </c>
      <c r="C246" s="6">
        <v>9</v>
      </c>
      <c r="D246" s="6">
        <f t="shared" si="11"/>
        <v>2000</v>
      </c>
      <c r="E246" s="55">
        <f t="shared" si="8"/>
        <v>36784</v>
      </c>
      <c r="F246" s="7">
        <v>11</v>
      </c>
      <c r="G246" s="7">
        <v>5</v>
      </c>
      <c r="H246" s="22">
        <v>2001</v>
      </c>
      <c r="I246" s="56">
        <f t="shared" si="9"/>
        <v>37022</v>
      </c>
      <c r="J246" s="43">
        <v>69.42</v>
      </c>
      <c r="K246" s="43">
        <v>-50.057499999999997</v>
      </c>
      <c r="L246" s="22">
        <v>568</v>
      </c>
      <c r="M246" s="23">
        <v>157.036</v>
      </c>
      <c r="N246" s="23" t="s">
        <v>245</v>
      </c>
      <c r="O246" s="9" t="s">
        <v>248</v>
      </c>
      <c r="P246" s="23" t="s">
        <v>244</v>
      </c>
      <c r="Q246" s="21" t="s">
        <v>40</v>
      </c>
      <c r="R246" s="22" t="s">
        <v>41</v>
      </c>
      <c r="S246" s="13"/>
      <c r="T246" s="12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5" customHeight="1" x14ac:dyDescent="0.2">
      <c r="A247" s="22" t="s">
        <v>63</v>
      </c>
      <c r="B247" s="6">
        <v>15</v>
      </c>
      <c r="C247" s="6">
        <v>9</v>
      </c>
      <c r="D247" s="6">
        <f t="shared" si="11"/>
        <v>2001</v>
      </c>
      <c r="E247" s="55">
        <f t="shared" si="8"/>
        <v>37149</v>
      </c>
      <c r="F247" s="7">
        <v>11</v>
      </c>
      <c r="G247" s="7">
        <v>5</v>
      </c>
      <c r="H247" s="22">
        <v>2002</v>
      </c>
      <c r="I247" s="56">
        <f t="shared" si="9"/>
        <v>37387</v>
      </c>
      <c r="J247" s="43">
        <v>63.148890000000002</v>
      </c>
      <c r="K247" s="43">
        <v>-44.816670000000002</v>
      </c>
      <c r="L247" s="22">
        <v>568</v>
      </c>
      <c r="M247" s="23">
        <v>54.78</v>
      </c>
      <c r="N247" s="23" t="s">
        <v>245</v>
      </c>
      <c r="O247" s="9" t="s">
        <v>248</v>
      </c>
      <c r="P247" s="23" t="s">
        <v>244</v>
      </c>
      <c r="Q247" s="21" t="s">
        <v>40</v>
      </c>
      <c r="R247" s="22" t="s">
        <v>41</v>
      </c>
      <c r="S247" s="13"/>
      <c r="T247" s="12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5" customHeight="1" x14ac:dyDescent="0.2">
      <c r="A248" s="22" t="s">
        <v>63</v>
      </c>
      <c r="B248" s="6">
        <v>15</v>
      </c>
      <c r="C248" s="6">
        <v>9</v>
      </c>
      <c r="D248" s="6">
        <f t="shared" si="11"/>
        <v>2002</v>
      </c>
      <c r="E248" s="55">
        <f t="shared" si="8"/>
        <v>37514</v>
      </c>
      <c r="F248" s="7">
        <v>11</v>
      </c>
      <c r="G248" s="7">
        <v>5</v>
      </c>
      <c r="H248" s="22">
        <v>2003</v>
      </c>
      <c r="I248" s="56">
        <f t="shared" si="9"/>
        <v>37752</v>
      </c>
      <c r="J248" s="43">
        <v>63.148890000000002</v>
      </c>
      <c r="K248" s="43">
        <v>-44.816670000000002</v>
      </c>
      <c r="L248" s="22">
        <v>568</v>
      </c>
      <c r="M248" s="23">
        <v>146.08000000000001</v>
      </c>
      <c r="N248" s="23" t="s">
        <v>245</v>
      </c>
      <c r="O248" s="9" t="s">
        <v>248</v>
      </c>
      <c r="P248" s="23" t="s">
        <v>244</v>
      </c>
      <c r="Q248" s="21" t="s">
        <v>40</v>
      </c>
      <c r="R248" s="22" t="s">
        <v>41</v>
      </c>
      <c r="S248" s="13"/>
      <c r="T248" s="12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5" customHeight="1" x14ac:dyDescent="0.2">
      <c r="A249" s="22" t="s">
        <v>64</v>
      </c>
      <c r="B249" s="6">
        <v>15</v>
      </c>
      <c r="C249" s="6">
        <v>9</v>
      </c>
      <c r="D249" s="6">
        <f t="shared" si="11"/>
        <v>1999</v>
      </c>
      <c r="E249" s="55">
        <f t="shared" si="8"/>
        <v>36418</v>
      </c>
      <c r="F249" s="7">
        <v>11</v>
      </c>
      <c r="G249" s="7">
        <v>5</v>
      </c>
      <c r="H249" s="22">
        <v>2000</v>
      </c>
      <c r="I249" s="56">
        <f t="shared" si="9"/>
        <v>36657</v>
      </c>
      <c r="J249" s="43">
        <v>69.395099999999999</v>
      </c>
      <c r="K249" s="43">
        <v>-50.309959999999997</v>
      </c>
      <c r="L249" s="22">
        <v>323</v>
      </c>
      <c r="M249" s="23">
        <v>237.38</v>
      </c>
      <c r="N249" s="23" t="s">
        <v>245</v>
      </c>
      <c r="O249" s="9" t="s">
        <v>248</v>
      </c>
      <c r="P249" s="23" t="s">
        <v>244</v>
      </c>
      <c r="Q249" s="21" t="s">
        <v>40</v>
      </c>
      <c r="R249" s="22" t="s">
        <v>41</v>
      </c>
      <c r="S249" s="13"/>
      <c r="T249" s="12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5" customHeight="1" x14ac:dyDescent="0.2">
      <c r="A250" s="22" t="s">
        <v>64</v>
      </c>
      <c r="B250" s="6">
        <v>15</v>
      </c>
      <c r="C250" s="6">
        <v>9</v>
      </c>
      <c r="D250" s="6">
        <f t="shared" si="11"/>
        <v>2000</v>
      </c>
      <c r="E250" s="55">
        <f t="shared" si="8"/>
        <v>36784</v>
      </c>
      <c r="F250" s="7">
        <v>11</v>
      </c>
      <c r="G250" s="7">
        <v>5</v>
      </c>
      <c r="H250" s="22">
        <v>2001</v>
      </c>
      <c r="I250" s="56">
        <f t="shared" si="9"/>
        <v>37022</v>
      </c>
      <c r="J250" s="43">
        <v>69.395099999999999</v>
      </c>
      <c r="K250" s="43">
        <v>-50.309959999999997</v>
      </c>
      <c r="L250" s="22">
        <v>323</v>
      </c>
      <c r="M250" s="23">
        <v>164.34</v>
      </c>
      <c r="N250" s="23" t="s">
        <v>245</v>
      </c>
      <c r="O250" s="9" t="s">
        <v>248</v>
      </c>
      <c r="P250" s="23" t="s">
        <v>244</v>
      </c>
      <c r="Q250" s="21" t="s">
        <v>40</v>
      </c>
      <c r="R250" s="22" t="s">
        <v>41</v>
      </c>
      <c r="S250" s="13"/>
      <c r="T250" s="12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5" customHeight="1" x14ac:dyDescent="0.2">
      <c r="A251" s="22" t="s">
        <v>64</v>
      </c>
      <c r="B251" s="6">
        <v>15</v>
      </c>
      <c r="C251" s="6">
        <v>9</v>
      </c>
      <c r="D251" s="6">
        <f t="shared" si="11"/>
        <v>2001</v>
      </c>
      <c r="E251" s="55">
        <f t="shared" si="8"/>
        <v>37149</v>
      </c>
      <c r="F251" s="7">
        <v>11</v>
      </c>
      <c r="G251" s="7">
        <v>5</v>
      </c>
      <c r="H251" s="22">
        <v>2002</v>
      </c>
      <c r="I251" s="56">
        <f t="shared" si="9"/>
        <v>37387</v>
      </c>
      <c r="J251" s="43">
        <v>69.395099999999999</v>
      </c>
      <c r="K251" s="43">
        <v>-50.309959999999997</v>
      </c>
      <c r="L251" s="22">
        <v>323</v>
      </c>
      <c r="M251" s="23">
        <v>167.99199999999999</v>
      </c>
      <c r="N251" s="23" t="s">
        <v>245</v>
      </c>
      <c r="O251" s="9" t="s">
        <v>248</v>
      </c>
      <c r="P251" s="23" t="s">
        <v>244</v>
      </c>
      <c r="Q251" s="21" t="s">
        <v>40</v>
      </c>
      <c r="R251" s="22" t="s">
        <v>41</v>
      </c>
      <c r="S251" s="13"/>
      <c r="T251" s="12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5" customHeight="1" x14ac:dyDescent="0.2">
      <c r="A252" s="22" t="s">
        <v>64</v>
      </c>
      <c r="B252" s="6">
        <v>15</v>
      </c>
      <c r="C252" s="6">
        <v>9</v>
      </c>
      <c r="D252" s="6">
        <f t="shared" si="11"/>
        <v>2002</v>
      </c>
      <c r="E252" s="55">
        <f t="shared" si="8"/>
        <v>37514</v>
      </c>
      <c r="F252" s="7">
        <v>11</v>
      </c>
      <c r="G252" s="7">
        <v>5</v>
      </c>
      <c r="H252" s="22">
        <v>2003</v>
      </c>
      <c r="I252" s="56">
        <f t="shared" si="9"/>
        <v>37752</v>
      </c>
      <c r="J252" s="43">
        <v>69.395099999999999</v>
      </c>
      <c r="K252" s="43">
        <v>-50.309959999999997</v>
      </c>
      <c r="L252" s="22">
        <v>323</v>
      </c>
      <c r="M252" s="23">
        <v>43.823999999999998</v>
      </c>
      <c r="N252" s="23" t="s">
        <v>245</v>
      </c>
      <c r="O252" s="9" t="s">
        <v>248</v>
      </c>
      <c r="P252" s="23" t="s">
        <v>244</v>
      </c>
      <c r="Q252" s="21" t="s">
        <v>40</v>
      </c>
      <c r="R252" s="22" t="s">
        <v>41</v>
      </c>
      <c r="S252" s="13"/>
      <c r="T252" s="12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5" customHeight="1" x14ac:dyDescent="0.2">
      <c r="A253" s="22" t="s">
        <v>64</v>
      </c>
      <c r="B253" s="6">
        <v>15</v>
      </c>
      <c r="C253" s="6">
        <v>9</v>
      </c>
      <c r="D253" s="6">
        <f t="shared" si="11"/>
        <v>2003</v>
      </c>
      <c r="E253" s="55">
        <f t="shared" si="8"/>
        <v>37879</v>
      </c>
      <c r="F253" s="7">
        <v>11</v>
      </c>
      <c r="G253" s="7">
        <v>5</v>
      </c>
      <c r="H253" s="22">
        <v>2004</v>
      </c>
      <c r="I253" s="56">
        <f t="shared" si="9"/>
        <v>38118</v>
      </c>
      <c r="J253" s="43">
        <v>69.395099999999999</v>
      </c>
      <c r="K253" s="43">
        <v>-50.309959999999997</v>
      </c>
      <c r="L253" s="22">
        <v>323</v>
      </c>
      <c r="M253" s="23">
        <v>44</v>
      </c>
      <c r="N253" s="23" t="s">
        <v>245</v>
      </c>
      <c r="O253" s="9" t="s">
        <v>248</v>
      </c>
      <c r="P253" s="23" t="s">
        <v>244</v>
      </c>
      <c r="Q253" s="21" t="s">
        <v>40</v>
      </c>
      <c r="R253" s="22" t="s">
        <v>41</v>
      </c>
      <c r="S253" s="13"/>
      <c r="T253" s="12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5" customHeight="1" x14ac:dyDescent="0.2">
      <c r="A254" s="24" t="s">
        <v>198</v>
      </c>
      <c r="B254" s="6">
        <v>1</v>
      </c>
      <c r="C254" s="6">
        <v>8</v>
      </c>
      <c r="D254" s="6">
        <v>2011</v>
      </c>
      <c r="E254" s="55">
        <f t="shared" si="8"/>
        <v>40756</v>
      </c>
      <c r="F254" s="24">
        <v>1</v>
      </c>
      <c r="G254" s="24">
        <v>8</v>
      </c>
      <c r="H254" s="24">
        <v>2012</v>
      </c>
      <c r="I254" s="56">
        <f t="shared" si="9"/>
        <v>41122</v>
      </c>
      <c r="J254" s="34">
        <v>77.366900000000001</v>
      </c>
      <c r="K254" s="34">
        <v>-50.11</v>
      </c>
      <c r="L254" s="21">
        <v>2503.7510000000002</v>
      </c>
      <c r="M254" s="25">
        <v>193.8</v>
      </c>
      <c r="N254" s="9" t="s">
        <v>246</v>
      </c>
      <c r="O254" s="25" t="s">
        <v>55</v>
      </c>
      <c r="P254" s="21" t="s">
        <v>197</v>
      </c>
      <c r="Q254" s="21" t="s">
        <v>197</v>
      </c>
      <c r="R254" s="22"/>
      <c r="S254" s="13"/>
      <c r="T254" s="12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5" customHeight="1" x14ac:dyDescent="0.2">
      <c r="A255" s="24" t="s">
        <v>199</v>
      </c>
      <c r="B255" s="6">
        <v>1</v>
      </c>
      <c r="C255" s="6">
        <v>8</v>
      </c>
      <c r="D255" s="6">
        <v>2011</v>
      </c>
      <c r="E255" s="55">
        <f t="shared" si="8"/>
        <v>40756</v>
      </c>
      <c r="F255" s="24">
        <v>1</v>
      </c>
      <c r="G255" s="24">
        <v>8</v>
      </c>
      <c r="H255" s="24">
        <v>2012</v>
      </c>
      <c r="I255" s="56">
        <f t="shared" si="9"/>
        <v>41122</v>
      </c>
      <c r="J255" s="34">
        <v>77.254289999999997</v>
      </c>
      <c r="K255" s="34">
        <v>-49.23077</v>
      </c>
      <c r="L255" s="21">
        <v>2547.4512</v>
      </c>
      <c r="M255" s="25">
        <v>205.04</v>
      </c>
      <c r="N255" s="9" t="s">
        <v>246</v>
      </c>
      <c r="O255" s="25" t="s">
        <v>55</v>
      </c>
      <c r="P255" s="21" t="s">
        <v>197</v>
      </c>
      <c r="Q255" s="21" t="s">
        <v>197</v>
      </c>
      <c r="R255" s="22"/>
      <c r="S255" s="13"/>
      <c r="T255" s="12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5" customHeight="1" x14ac:dyDescent="0.2">
      <c r="A256" s="24" t="s">
        <v>200</v>
      </c>
      <c r="B256" s="6">
        <v>1</v>
      </c>
      <c r="C256" s="6">
        <v>8</v>
      </c>
      <c r="D256" s="6">
        <v>2011</v>
      </c>
      <c r="E256" s="55">
        <f t="shared" si="8"/>
        <v>40756</v>
      </c>
      <c r="F256" s="24">
        <v>1</v>
      </c>
      <c r="G256" s="24">
        <v>8</v>
      </c>
      <c r="H256" s="24">
        <v>2012</v>
      </c>
      <c r="I256" s="56">
        <f t="shared" si="9"/>
        <v>41122</v>
      </c>
      <c r="J256" s="34">
        <v>77.120097999999999</v>
      </c>
      <c r="K256" s="34">
        <v>-48.170872000000003</v>
      </c>
      <c r="L256" s="21">
        <v>2593.3056999999999</v>
      </c>
      <c r="M256" s="25">
        <v>171.55</v>
      </c>
      <c r="N256" s="9" t="s">
        <v>246</v>
      </c>
      <c r="O256" s="25" t="s">
        <v>55</v>
      </c>
      <c r="P256" s="21" t="s">
        <v>197</v>
      </c>
      <c r="Q256" s="21" t="s">
        <v>197</v>
      </c>
      <c r="R256" s="22"/>
      <c r="S256" s="13"/>
      <c r="T256" s="12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5" customHeight="1" x14ac:dyDescent="0.2">
      <c r="A257" s="24" t="s">
        <v>201</v>
      </c>
      <c r="B257" s="6">
        <v>1</v>
      </c>
      <c r="C257" s="6">
        <v>8</v>
      </c>
      <c r="D257" s="6">
        <v>2011</v>
      </c>
      <c r="E257" s="55">
        <f t="shared" ref="E257:E320" si="12">DATE(D257,C257,B257)</f>
        <v>40756</v>
      </c>
      <c r="F257" s="24">
        <v>1</v>
      </c>
      <c r="G257" s="24">
        <v>8</v>
      </c>
      <c r="H257" s="24">
        <v>2012</v>
      </c>
      <c r="I257" s="56">
        <f t="shared" ref="I257:I320" si="13">DATE(H257,G257,F257)</f>
        <v>41122</v>
      </c>
      <c r="J257" s="34">
        <v>76.981949999999998</v>
      </c>
      <c r="K257" s="34">
        <v>-47.138060000000003</v>
      </c>
      <c r="L257" s="21">
        <v>2650.5790999999999</v>
      </c>
      <c r="M257" s="25">
        <v>193.46</v>
      </c>
      <c r="N257" s="9" t="s">
        <v>246</v>
      </c>
      <c r="O257" s="25" t="s">
        <v>55</v>
      </c>
      <c r="P257" s="21" t="s">
        <v>197</v>
      </c>
      <c r="Q257" s="21" t="s">
        <v>197</v>
      </c>
      <c r="R257" s="22"/>
      <c r="S257" s="13"/>
      <c r="T257" s="12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5" customHeight="1" x14ac:dyDescent="0.2">
      <c r="A258" s="62" t="s">
        <v>202</v>
      </c>
      <c r="B258" s="6">
        <v>1</v>
      </c>
      <c r="C258" s="6">
        <v>8</v>
      </c>
      <c r="D258" s="6">
        <v>2011</v>
      </c>
      <c r="E258" s="55">
        <f t="shared" si="12"/>
        <v>40756</v>
      </c>
      <c r="F258" s="24">
        <v>1</v>
      </c>
      <c r="G258" s="24">
        <v>8</v>
      </c>
      <c r="H258" s="24">
        <v>2012</v>
      </c>
      <c r="I258" s="56">
        <f t="shared" si="13"/>
        <v>41122</v>
      </c>
      <c r="J258" s="34">
        <v>76.847880000000004</v>
      </c>
      <c r="K258" s="34">
        <v>-46.142270000000003</v>
      </c>
      <c r="L258" s="21">
        <v>2696.7139000000002</v>
      </c>
      <c r="M258" s="25">
        <v>165.38</v>
      </c>
      <c r="N258" s="9" t="s">
        <v>246</v>
      </c>
      <c r="O258" s="25" t="s">
        <v>55</v>
      </c>
      <c r="P258" s="21" t="s">
        <v>197</v>
      </c>
      <c r="Q258" s="21" t="s">
        <v>197</v>
      </c>
      <c r="R258" s="22"/>
      <c r="S258" s="13"/>
      <c r="T258" s="12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5" customHeight="1" x14ac:dyDescent="0.2">
      <c r="A259" s="24" t="s">
        <v>203</v>
      </c>
      <c r="B259" s="6">
        <v>1</v>
      </c>
      <c r="C259" s="6">
        <v>8</v>
      </c>
      <c r="D259" s="6">
        <v>2011</v>
      </c>
      <c r="E259" s="55">
        <f t="shared" si="12"/>
        <v>40756</v>
      </c>
      <c r="F259" s="24">
        <v>1</v>
      </c>
      <c r="G259" s="24">
        <v>8</v>
      </c>
      <c r="H259" s="24">
        <v>2012</v>
      </c>
      <c r="I259" s="56">
        <f t="shared" si="13"/>
        <v>41122</v>
      </c>
      <c r="J259" s="34">
        <v>76.713369999999998</v>
      </c>
      <c r="K259" s="34">
        <v>-45.27375</v>
      </c>
      <c r="L259" s="21">
        <v>2734.5956999999999</v>
      </c>
      <c r="M259" s="25">
        <v>162.66999999999999</v>
      </c>
      <c r="N259" s="9" t="s">
        <v>246</v>
      </c>
      <c r="O259" s="25" t="s">
        <v>55</v>
      </c>
      <c r="P259" s="21" t="s">
        <v>197</v>
      </c>
      <c r="Q259" s="21" t="s">
        <v>197</v>
      </c>
      <c r="R259" s="22"/>
      <c r="S259" s="13"/>
      <c r="T259" s="12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5" customHeight="1" x14ac:dyDescent="0.2">
      <c r="A260" s="24" t="s">
        <v>204</v>
      </c>
      <c r="B260" s="6">
        <v>1</v>
      </c>
      <c r="C260" s="6">
        <v>8</v>
      </c>
      <c r="D260" s="6">
        <v>2011</v>
      </c>
      <c r="E260" s="55">
        <f t="shared" si="12"/>
        <v>40756</v>
      </c>
      <c r="F260" s="24">
        <v>1</v>
      </c>
      <c r="G260" s="24">
        <v>8</v>
      </c>
      <c r="H260" s="24">
        <v>2012</v>
      </c>
      <c r="I260" s="56">
        <f t="shared" si="13"/>
        <v>41122</v>
      </c>
      <c r="J260" s="34">
        <v>76.524259999999998</v>
      </c>
      <c r="K260" s="34">
        <v>-44.787860000000002</v>
      </c>
      <c r="L260" s="21">
        <v>2767.2275</v>
      </c>
      <c r="M260" s="25">
        <v>155.85</v>
      </c>
      <c r="N260" s="9" t="s">
        <v>246</v>
      </c>
      <c r="O260" s="25" t="s">
        <v>55</v>
      </c>
      <c r="P260" s="21" t="s">
        <v>197</v>
      </c>
      <c r="Q260" s="21" t="s">
        <v>197</v>
      </c>
      <c r="R260" s="22"/>
      <c r="S260" s="13"/>
      <c r="T260" s="12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5" customHeight="1" x14ac:dyDescent="0.2">
      <c r="A261" s="24" t="s">
        <v>205</v>
      </c>
      <c r="B261" s="6">
        <v>1</v>
      </c>
      <c r="C261" s="6">
        <v>8</v>
      </c>
      <c r="D261" s="6">
        <v>2011</v>
      </c>
      <c r="E261" s="55">
        <f t="shared" si="12"/>
        <v>40756</v>
      </c>
      <c r="F261" s="24">
        <v>1</v>
      </c>
      <c r="G261" s="24">
        <v>8</v>
      </c>
      <c r="H261" s="24">
        <v>2012</v>
      </c>
      <c r="I261" s="56">
        <f t="shared" si="13"/>
        <v>41122</v>
      </c>
      <c r="J261" s="34">
        <v>76.40034</v>
      </c>
      <c r="K261" s="34">
        <v>-44.09225</v>
      </c>
      <c r="L261" s="21">
        <v>2787.6698999999999</v>
      </c>
      <c r="M261" s="25">
        <v>135.01</v>
      </c>
      <c r="N261" s="9" t="s">
        <v>246</v>
      </c>
      <c r="O261" s="25" t="s">
        <v>55</v>
      </c>
      <c r="P261" s="21" t="s">
        <v>197</v>
      </c>
      <c r="Q261" s="21" t="s">
        <v>197</v>
      </c>
      <c r="R261" s="22"/>
      <c r="S261" s="13"/>
      <c r="T261" s="12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5" customHeight="1" x14ac:dyDescent="0.2">
      <c r="A262" s="24" t="s">
        <v>206</v>
      </c>
      <c r="B262" s="6">
        <v>1</v>
      </c>
      <c r="C262" s="6">
        <v>8</v>
      </c>
      <c r="D262" s="6">
        <v>2011</v>
      </c>
      <c r="E262" s="55">
        <f t="shared" si="12"/>
        <v>40756</v>
      </c>
      <c r="F262" s="24">
        <v>1</v>
      </c>
      <c r="G262" s="24">
        <v>8</v>
      </c>
      <c r="H262" s="24">
        <v>2012</v>
      </c>
      <c r="I262" s="56">
        <f t="shared" si="13"/>
        <v>41122</v>
      </c>
      <c r="J262" s="34">
        <v>76.32535</v>
      </c>
      <c r="K262" s="34">
        <v>-43.061160000000001</v>
      </c>
      <c r="L262" s="21">
        <v>2779.4472999999998</v>
      </c>
      <c r="M262" s="25">
        <v>137.58000000000001</v>
      </c>
      <c r="N262" s="9" t="s">
        <v>246</v>
      </c>
      <c r="O262" s="25" t="s">
        <v>55</v>
      </c>
      <c r="P262" s="21" t="s">
        <v>197</v>
      </c>
      <c r="Q262" s="21" t="s">
        <v>197</v>
      </c>
      <c r="R262" s="22"/>
      <c r="S262" s="13"/>
      <c r="T262" s="12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5" customHeight="1" x14ac:dyDescent="0.2">
      <c r="A263" s="24" t="s">
        <v>207</v>
      </c>
      <c r="B263" s="6">
        <v>1</v>
      </c>
      <c r="C263" s="6">
        <v>8</v>
      </c>
      <c r="D263" s="6">
        <v>2011</v>
      </c>
      <c r="E263" s="55">
        <f t="shared" si="12"/>
        <v>40756</v>
      </c>
      <c r="F263" s="24">
        <v>1</v>
      </c>
      <c r="G263" s="24">
        <v>8</v>
      </c>
      <c r="H263" s="24">
        <v>2012</v>
      </c>
      <c r="I263" s="56">
        <f t="shared" si="13"/>
        <v>41122</v>
      </c>
      <c r="J263" s="34">
        <v>76.248887999999994</v>
      </c>
      <c r="K263" s="34">
        <v>-42.051636000000002</v>
      </c>
      <c r="L263" s="21">
        <v>2771.1415999999999</v>
      </c>
      <c r="M263" s="25">
        <v>124.73</v>
      </c>
      <c r="N263" s="9" t="s">
        <v>246</v>
      </c>
      <c r="O263" s="25" t="s">
        <v>55</v>
      </c>
      <c r="P263" s="21" t="s">
        <v>197</v>
      </c>
      <c r="Q263" s="21" t="s">
        <v>197</v>
      </c>
      <c r="R263" s="22"/>
      <c r="S263" s="13"/>
      <c r="T263" s="12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5" customHeight="1" x14ac:dyDescent="0.2">
      <c r="A264" s="24" t="s">
        <v>208</v>
      </c>
      <c r="B264" s="6">
        <v>1</v>
      </c>
      <c r="C264" s="6">
        <v>8</v>
      </c>
      <c r="D264" s="6">
        <v>2011</v>
      </c>
      <c r="E264" s="55">
        <f t="shared" si="12"/>
        <v>40756</v>
      </c>
      <c r="F264" s="24">
        <v>1</v>
      </c>
      <c r="G264" s="24">
        <v>8</v>
      </c>
      <c r="H264" s="24">
        <v>2012</v>
      </c>
      <c r="I264" s="56">
        <f t="shared" si="13"/>
        <v>41122</v>
      </c>
      <c r="J264" s="34">
        <v>76.177700000000002</v>
      </c>
      <c r="K264" s="34">
        <v>-41.160260000000001</v>
      </c>
      <c r="L264" s="21">
        <v>2768.623</v>
      </c>
      <c r="M264" s="25">
        <v>117.3</v>
      </c>
      <c r="N264" s="9" t="s">
        <v>246</v>
      </c>
      <c r="O264" s="25" t="s">
        <v>55</v>
      </c>
      <c r="P264" s="21" t="s">
        <v>197</v>
      </c>
      <c r="Q264" s="21" t="s">
        <v>197</v>
      </c>
      <c r="R264" s="22"/>
      <c r="S264" s="13"/>
      <c r="T264" s="12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5" customHeight="1" x14ac:dyDescent="0.2">
      <c r="A265" s="24" t="s">
        <v>209</v>
      </c>
      <c r="B265" s="6">
        <v>1</v>
      </c>
      <c r="C265" s="6">
        <v>8</v>
      </c>
      <c r="D265" s="6">
        <v>2011</v>
      </c>
      <c r="E265" s="55">
        <f t="shared" si="12"/>
        <v>40756</v>
      </c>
      <c r="F265" s="24">
        <v>1</v>
      </c>
      <c r="G265" s="24">
        <v>8</v>
      </c>
      <c r="H265" s="24">
        <v>2012</v>
      </c>
      <c r="I265" s="56">
        <f t="shared" si="13"/>
        <v>41122</v>
      </c>
      <c r="J265" s="34">
        <v>76.104550000000003</v>
      </c>
      <c r="K265" s="34">
        <v>-40.299289999999999</v>
      </c>
      <c r="L265" s="21">
        <v>2758.7822000000001</v>
      </c>
      <c r="M265" s="25">
        <v>126.78</v>
      </c>
      <c r="N265" s="9" t="s">
        <v>246</v>
      </c>
      <c r="O265" s="25" t="s">
        <v>55</v>
      </c>
      <c r="P265" s="21" t="s">
        <v>197</v>
      </c>
      <c r="Q265" s="21" t="s">
        <v>197</v>
      </c>
      <c r="R265" s="22"/>
      <c r="S265" s="13"/>
      <c r="T265" s="12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5" customHeight="1" x14ac:dyDescent="0.2">
      <c r="A266" s="24" t="s">
        <v>210</v>
      </c>
      <c r="B266" s="6">
        <v>1</v>
      </c>
      <c r="C266" s="6">
        <v>8</v>
      </c>
      <c r="D266" s="6">
        <v>2011</v>
      </c>
      <c r="E266" s="55">
        <f t="shared" si="12"/>
        <v>40756</v>
      </c>
      <c r="F266" s="24">
        <v>1</v>
      </c>
      <c r="G266" s="24">
        <v>8</v>
      </c>
      <c r="H266" s="24">
        <v>2012</v>
      </c>
      <c r="I266" s="56">
        <f t="shared" si="13"/>
        <v>41122</v>
      </c>
      <c r="J266" s="34">
        <v>76.015590000000003</v>
      </c>
      <c r="K266" s="34">
        <v>-39.318730000000002</v>
      </c>
      <c r="L266" s="21">
        <v>2742.5684000000001</v>
      </c>
      <c r="M266" s="25">
        <v>115.06</v>
      </c>
      <c r="N266" s="9" t="s">
        <v>246</v>
      </c>
      <c r="O266" s="25" t="s">
        <v>55</v>
      </c>
      <c r="P266" s="21" t="s">
        <v>197</v>
      </c>
      <c r="Q266" s="21" t="s">
        <v>197</v>
      </c>
      <c r="R266" s="22"/>
      <c r="S266" s="13"/>
      <c r="T266" s="12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5" customHeight="1" x14ac:dyDescent="0.2">
      <c r="A267" s="24" t="s">
        <v>211</v>
      </c>
      <c r="B267" s="6">
        <v>1</v>
      </c>
      <c r="C267" s="6">
        <v>8</v>
      </c>
      <c r="D267" s="6">
        <v>2011</v>
      </c>
      <c r="E267" s="55">
        <f t="shared" si="12"/>
        <v>40756</v>
      </c>
      <c r="F267" s="24">
        <v>1</v>
      </c>
      <c r="G267" s="24">
        <v>8</v>
      </c>
      <c r="H267" s="24">
        <v>2012</v>
      </c>
      <c r="I267" s="56">
        <f t="shared" si="13"/>
        <v>41122</v>
      </c>
      <c r="J267" s="34">
        <v>75.935389999999998</v>
      </c>
      <c r="K267" s="34">
        <v>-38.469369999999998</v>
      </c>
      <c r="L267" s="21">
        <v>2726.5625</v>
      </c>
      <c r="M267" s="25">
        <v>129.88</v>
      </c>
      <c r="N267" s="9" t="s">
        <v>246</v>
      </c>
      <c r="O267" s="25" t="s">
        <v>55</v>
      </c>
      <c r="P267" s="21" t="s">
        <v>197</v>
      </c>
      <c r="Q267" s="21" t="s">
        <v>197</v>
      </c>
      <c r="R267" s="22"/>
      <c r="S267" s="13"/>
      <c r="T267" s="12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5" customHeight="1" x14ac:dyDescent="0.2">
      <c r="A268" s="24" t="s">
        <v>212</v>
      </c>
      <c r="B268" s="6">
        <v>1</v>
      </c>
      <c r="C268" s="6">
        <v>8</v>
      </c>
      <c r="D268" s="6">
        <v>2011</v>
      </c>
      <c r="E268" s="55">
        <f t="shared" si="12"/>
        <v>40756</v>
      </c>
      <c r="F268" s="24">
        <v>1</v>
      </c>
      <c r="G268" s="24">
        <v>8</v>
      </c>
      <c r="H268" s="24">
        <v>2012</v>
      </c>
      <c r="I268" s="56">
        <f t="shared" si="13"/>
        <v>41122</v>
      </c>
      <c r="J268" s="34">
        <v>75.858450000000005</v>
      </c>
      <c r="K268" s="34">
        <v>-37.697470000000003</v>
      </c>
      <c r="L268" s="21">
        <v>2705.3573999999999</v>
      </c>
      <c r="M268" s="25">
        <v>132.16</v>
      </c>
      <c r="N268" s="9" t="s">
        <v>246</v>
      </c>
      <c r="O268" s="25" t="s">
        <v>55</v>
      </c>
      <c r="P268" s="21" t="s">
        <v>197</v>
      </c>
      <c r="Q268" s="21" t="s">
        <v>197</v>
      </c>
      <c r="R268" s="22"/>
      <c r="S268" s="13"/>
      <c r="T268" s="12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5" customHeight="1" x14ac:dyDescent="0.2">
      <c r="A269" s="24" t="s">
        <v>213</v>
      </c>
      <c r="B269" s="6">
        <v>1</v>
      </c>
      <c r="C269" s="6">
        <v>8</v>
      </c>
      <c r="D269" s="6">
        <v>2011</v>
      </c>
      <c r="E269" s="55">
        <f t="shared" si="12"/>
        <v>40756</v>
      </c>
      <c r="F269" s="24">
        <v>1</v>
      </c>
      <c r="G269" s="24">
        <v>8</v>
      </c>
      <c r="H269" s="24">
        <v>2012</v>
      </c>
      <c r="I269" s="56">
        <f t="shared" si="13"/>
        <v>41122</v>
      </c>
      <c r="J269" s="34">
        <v>75.706140000000005</v>
      </c>
      <c r="K269" s="34">
        <v>-36.54374</v>
      </c>
      <c r="L269" s="21">
        <v>2668.1143000000002</v>
      </c>
      <c r="M269" s="25">
        <v>145.93</v>
      </c>
      <c r="N269" s="9" t="s">
        <v>246</v>
      </c>
      <c r="O269" s="25" t="s">
        <v>55</v>
      </c>
      <c r="P269" s="21" t="s">
        <v>197</v>
      </c>
      <c r="Q269" s="21" t="s">
        <v>197</v>
      </c>
      <c r="R269" s="22"/>
      <c r="S269" s="13"/>
      <c r="T269" s="12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5" customHeight="1" x14ac:dyDescent="0.2">
      <c r="A270" s="24" t="s">
        <v>65</v>
      </c>
      <c r="B270" s="6">
        <v>15</v>
      </c>
      <c r="C270" s="6">
        <v>9</v>
      </c>
      <c r="D270" s="6">
        <f t="shared" ref="D270:D279" si="14">H270-1</f>
        <v>2007</v>
      </c>
      <c r="E270" s="55">
        <f t="shared" si="12"/>
        <v>39340</v>
      </c>
      <c r="F270" s="24">
        <v>2</v>
      </c>
      <c r="G270" s="24">
        <v>5</v>
      </c>
      <c r="H270" s="24">
        <v>2008</v>
      </c>
      <c r="I270" s="56">
        <f t="shared" si="13"/>
        <v>39570</v>
      </c>
      <c r="J270" s="34">
        <v>75</v>
      </c>
      <c r="K270" s="34">
        <v>-29.99972</v>
      </c>
      <c r="L270" s="21">
        <v>2631</v>
      </c>
      <c r="M270" s="25">
        <v>132.83600000000001</v>
      </c>
      <c r="N270" s="9" t="s">
        <v>246</v>
      </c>
      <c r="O270" s="25" t="s">
        <v>248</v>
      </c>
      <c r="P270" s="25" t="s">
        <v>244</v>
      </c>
      <c r="Q270" s="21" t="s">
        <v>40</v>
      </c>
      <c r="R270" s="22" t="s">
        <v>41</v>
      </c>
      <c r="S270" s="13"/>
      <c r="T270" s="12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5" customHeight="1" x14ac:dyDescent="0.2">
      <c r="A271" s="24" t="s">
        <v>65</v>
      </c>
      <c r="B271" s="6">
        <v>15</v>
      </c>
      <c r="C271" s="6">
        <v>9</v>
      </c>
      <c r="D271" s="6">
        <f t="shared" si="14"/>
        <v>2012</v>
      </c>
      <c r="E271" s="55">
        <f t="shared" si="12"/>
        <v>41167</v>
      </c>
      <c r="F271" s="24">
        <v>28</v>
      </c>
      <c r="G271" s="24">
        <v>5</v>
      </c>
      <c r="H271" s="24">
        <v>2013</v>
      </c>
      <c r="I271" s="56">
        <f t="shared" si="13"/>
        <v>41422</v>
      </c>
      <c r="J271" s="34">
        <f>J270</f>
        <v>75</v>
      </c>
      <c r="K271" s="34">
        <f>K270</f>
        <v>-29.99972</v>
      </c>
      <c r="L271" s="21">
        <f>L270</f>
        <v>2631</v>
      </c>
      <c r="M271" s="25">
        <v>145.494</v>
      </c>
      <c r="N271" s="9" t="s">
        <v>246</v>
      </c>
      <c r="O271" s="25" t="s">
        <v>248</v>
      </c>
      <c r="P271" s="25" t="s">
        <v>244</v>
      </c>
      <c r="Q271" s="21" t="s">
        <v>40</v>
      </c>
      <c r="R271" s="22" t="s">
        <v>41</v>
      </c>
      <c r="S271" s="13"/>
      <c r="T271" s="12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5" customHeight="1" x14ac:dyDescent="0.2">
      <c r="A272" s="24" t="s">
        <v>66</v>
      </c>
      <c r="B272" s="6">
        <v>15</v>
      </c>
      <c r="C272" s="6">
        <v>9</v>
      </c>
      <c r="D272" s="6">
        <f t="shared" si="14"/>
        <v>1998</v>
      </c>
      <c r="E272" s="55">
        <f t="shared" si="12"/>
        <v>36053</v>
      </c>
      <c r="F272" s="24">
        <v>21</v>
      </c>
      <c r="G272" s="24">
        <v>4</v>
      </c>
      <c r="H272" s="24">
        <v>1999</v>
      </c>
      <c r="I272" s="56">
        <f t="shared" si="13"/>
        <v>36271</v>
      </c>
      <c r="J272" s="34">
        <v>66.479439999999997</v>
      </c>
      <c r="K272" s="34">
        <v>-42.50027</v>
      </c>
      <c r="L272" s="21">
        <v>2360</v>
      </c>
      <c r="M272" s="25">
        <v>553.4</v>
      </c>
      <c r="N272" s="9" t="s">
        <v>246</v>
      </c>
      <c r="O272" s="25" t="s">
        <v>248</v>
      </c>
      <c r="P272" s="25" t="s">
        <v>244</v>
      </c>
      <c r="Q272" s="21" t="s">
        <v>40</v>
      </c>
      <c r="R272" s="22" t="s">
        <v>41</v>
      </c>
      <c r="S272" s="13"/>
      <c r="T272" s="12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5" customHeight="1" x14ac:dyDescent="0.2">
      <c r="A273" s="24" t="s">
        <v>66</v>
      </c>
      <c r="B273" s="6">
        <v>15</v>
      </c>
      <c r="C273" s="6">
        <v>9</v>
      </c>
      <c r="D273" s="6">
        <f t="shared" si="14"/>
        <v>2004</v>
      </c>
      <c r="E273" s="55">
        <f t="shared" si="12"/>
        <v>38245</v>
      </c>
      <c r="F273" s="24">
        <v>26</v>
      </c>
      <c r="G273" s="24">
        <v>5</v>
      </c>
      <c r="H273" s="24">
        <v>2005</v>
      </c>
      <c r="I273" s="56">
        <f t="shared" si="13"/>
        <v>38498</v>
      </c>
      <c r="J273" s="43">
        <v>69.498350000000002</v>
      </c>
      <c r="K273" s="43">
        <v>-49.681559999999998</v>
      </c>
      <c r="L273" s="21">
        <f>L272</f>
        <v>2360</v>
      </c>
      <c r="M273" s="25">
        <v>534.6</v>
      </c>
      <c r="N273" s="9" t="s">
        <v>246</v>
      </c>
      <c r="O273" s="25" t="s">
        <v>248</v>
      </c>
      <c r="P273" s="25" t="s">
        <v>244</v>
      </c>
      <c r="Q273" s="21" t="s">
        <v>40</v>
      </c>
      <c r="R273" s="22" t="s">
        <v>41</v>
      </c>
      <c r="S273" s="13"/>
      <c r="T273" s="12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5" customHeight="1" x14ac:dyDescent="0.2">
      <c r="A274" s="24" t="s">
        <v>66</v>
      </c>
      <c r="B274" s="6">
        <v>15</v>
      </c>
      <c r="C274" s="6">
        <v>9</v>
      </c>
      <c r="D274" s="6">
        <f t="shared" si="14"/>
        <v>2014</v>
      </c>
      <c r="E274" s="55">
        <f t="shared" si="12"/>
        <v>41897</v>
      </c>
      <c r="F274" s="24">
        <v>26</v>
      </c>
      <c r="G274" s="24">
        <v>4</v>
      </c>
      <c r="H274" s="24">
        <v>2015</v>
      </c>
      <c r="I274" s="56">
        <f t="shared" si="13"/>
        <v>42120</v>
      </c>
      <c r="J274" s="34">
        <f>J273</f>
        <v>69.498350000000002</v>
      </c>
      <c r="K274" s="34">
        <f>K273</f>
        <v>-49.681559999999998</v>
      </c>
      <c r="L274" s="21">
        <f>L273</f>
        <v>2360</v>
      </c>
      <c r="M274" s="25">
        <v>445.08615379999998</v>
      </c>
      <c r="N274" s="9" t="s">
        <v>246</v>
      </c>
      <c r="O274" s="25" t="s">
        <v>248</v>
      </c>
      <c r="P274" s="25" t="s">
        <v>244</v>
      </c>
      <c r="Q274" s="21" t="s">
        <v>40</v>
      </c>
      <c r="R274" s="22" t="s">
        <v>41</v>
      </c>
      <c r="S274" s="13"/>
      <c r="T274" s="12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5" customHeight="1" x14ac:dyDescent="0.2">
      <c r="A275" s="24" t="s">
        <v>67</v>
      </c>
      <c r="B275" s="6">
        <v>15</v>
      </c>
      <c r="C275" s="6">
        <v>9</v>
      </c>
      <c r="D275" s="6">
        <f t="shared" si="14"/>
        <v>1998</v>
      </c>
      <c r="E275" s="55">
        <f t="shared" si="12"/>
        <v>36053</v>
      </c>
      <c r="F275" s="24">
        <v>13</v>
      </c>
      <c r="G275" s="24">
        <v>5</v>
      </c>
      <c r="H275" s="24">
        <v>1999</v>
      </c>
      <c r="I275" s="56">
        <f t="shared" si="13"/>
        <v>36293</v>
      </c>
      <c r="J275" s="34">
        <v>73.833299999999994</v>
      </c>
      <c r="K275" s="34">
        <v>-49.495280000000001</v>
      </c>
      <c r="L275" s="21">
        <v>2368.1</v>
      </c>
      <c r="M275" s="95" t="s">
        <v>186</v>
      </c>
      <c r="N275" s="9" t="s">
        <v>246</v>
      </c>
      <c r="O275" s="25" t="s">
        <v>248</v>
      </c>
      <c r="P275" s="25" t="s">
        <v>244</v>
      </c>
      <c r="Q275" s="21" t="s">
        <v>40</v>
      </c>
      <c r="R275" s="22" t="s">
        <v>41</v>
      </c>
      <c r="S275" s="25">
        <v>693.4</v>
      </c>
      <c r="T275" s="12" t="s">
        <v>249</v>
      </c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5" customHeight="1" x14ac:dyDescent="0.2">
      <c r="A276" s="24" t="s">
        <v>67</v>
      </c>
      <c r="B276" s="6">
        <v>15</v>
      </c>
      <c r="C276" s="6">
        <v>9</v>
      </c>
      <c r="D276" s="6">
        <f t="shared" si="14"/>
        <v>2004</v>
      </c>
      <c r="E276" s="55">
        <f t="shared" si="12"/>
        <v>38245</v>
      </c>
      <c r="F276" s="24">
        <v>25</v>
      </c>
      <c r="G276" s="24">
        <v>5</v>
      </c>
      <c r="H276" s="24">
        <v>2005</v>
      </c>
      <c r="I276" s="56">
        <f t="shared" si="13"/>
        <v>38497</v>
      </c>
      <c r="J276" s="43">
        <v>73.833299999999994</v>
      </c>
      <c r="K276" s="43">
        <v>-49.495280000000001</v>
      </c>
      <c r="L276" s="21">
        <v>2368.1</v>
      </c>
      <c r="M276" s="95" t="s">
        <v>186</v>
      </c>
      <c r="N276" s="9" t="s">
        <v>246</v>
      </c>
      <c r="O276" s="25" t="s">
        <v>248</v>
      </c>
      <c r="P276" s="25" t="s">
        <v>244</v>
      </c>
      <c r="Q276" s="21" t="s">
        <v>40</v>
      </c>
      <c r="R276" s="22" t="s">
        <v>41</v>
      </c>
      <c r="S276" s="25">
        <v>516.9</v>
      </c>
      <c r="T276" s="12" t="s">
        <v>249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5" customHeight="1" x14ac:dyDescent="0.2">
      <c r="A277" s="24" t="s">
        <v>67</v>
      </c>
      <c r="B277" s="6">
        <v>15</v>
      </c>
      <c r="C277" s="6">
        <v>9</v>
      </c>
      <c r="D277" s="6">
        <f t="shared" si="14"/>
        <v>2007</v>
      </c>
      <c r="E277" s="55">
        <f t="shared" si="12"/>
        <v>39340</v>
      </c>
      <c r="F277" s="24">
        <v>2</v>
      </c>
      <c r="G277" s="24">
        <v>5</v>
      </c>
      <c r="H277" s="24">
        <v>2008</v>
      </c>
      <c r="I277" s="56">
        <f t="shared" si="13"/>
        <v>39570</v>
      </c>
      <c r="J277" s="34">
        <v>73.833299999999994</v>
      </c>
      <c r="K277" s="34">
        <v>-49.495280000000001</v>
      </c>
      <c r="L277" s="21">
        <v>2368.1</v>
      </c>
      <c r="M277" s="95" t="s">
        <v>186</v>
      </c>
      <c r="N277" s="9" t="s">
        <v>246</v>
      </c>
      <c r="O277" s="25" t="s">
        <v>248</v>
      </c>
      <c r="P277" s="25" t="s">
        <v>244</v>
      </c>
      <c r="Q277" s="21" t="s">
        <v>40</v>
      </c>
      <c r="R277" s="22" t="s">
        <v>41</v>
      </c>
      <c r="S277" s="25">
        <v>229.53</v>
      </c>
      <c r="T277" s="12" t="s">
        <v>185</v>
      </c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5" customHeight="1" x14ac:dyDescent="0.2">
      <c r="A278" s="24" t="s">
        <v>67</v>
      </c>
      <c r="B278" s="6">
        <v>15</v>
      </c>
      <c r="C278" s="6">
        <v>9</v>
      </c>
      <c r="D278" s="6">
        <f t="shared" si="14"/>
        <v>2012</v>
      </c>
      <c r="E278" s="55">
        <f t="shared" si="12"/>
        <v>41167</v>
      </c>
      <c r="F278" s="24">
        <v>22</v>
      </c>
      <c r="G278" s="24">
        <v>5</v>
      </c>
      <c r="H278" s="24">
        <v>2013</v>
      </c>
      <c r="I278" s="56">
        <f t="shared" si="13"/>
        <v>41416</v>
      </c>
      <c r="J278" s="34">
        <v>73.833299999999994</v>
      </c>
      <c r="K278" s="34">
        <v>-49.495280000000001</v>
      </c>
      <c r="L278" s="21">
        <v>2368.1</v>
      </c>
      <c r="M278" s="25">
        <v>281.11444440000002</v>
      </c>
      <c r="N278" s="9" t="s">
        <v>246</v>
      </c>
      <c r="O278" s="25" t="s">
        <v>248</v>
      </c>
      <c r="P278" s="25" t="s">
        <v>244</v>
      </c>
      <c r="Q278" s="21" t="s">
        <v>40</v>
      </c>
      <c r="R278" s="22" t="s">
        <v>41</v>
      </c>
      <c r="T278" s="12" t="s">
        <v>185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5" customHeight="1" x14ac:dyDescent="0.2">
      <c r="A279" s="24" t="s">
        <v>67</v>
      </c>
      <c r="B279" s="6">
        <v>15</v>
      </c>
      <c r="C279" s="6">
        <v>9</v>
      </c>
      <c r="D279" s="6">
        <f t="shared" si="14"/>
        <v>2014</v>
      </c>
      <c r="E279" s="55">
        <f t="shared" si="12"/>
        <v>41897</v>
      </c>
      <c r="F279" s="24">
        <v>24</v>
      </c>
      <c r="G279" s="24">
        <v>4</v>
      </c>
      <c r="H279" s="24">
        <v>2015</v>
      </c>
      <c r="I279" s="56">
        <f t="shared" si="13"/>
        <v>42118</v>
      </c>
      <c r="J279" s="34">
        <v>73.833299999999994</v>
      </c>
      <c r="K279" s="34">
        <v>-49.495280000000001</v>
      </c>
      <c r="L279" s="21">
        <v>2368.1</v>
      </c>
      <c r="M279" s="25">
        <v>211.72</v>
      </c>
      <c r="N279" s="9" t="s">
        <v>246</v>
      </c>
      <c r="O279" s="25" t="s">
        <v>248</v>
      </c>
      <c r="P279" s="25" t="s">
        <v>244</v>
      </c>
      <c r="Q279" s="21" t="s">
        <v>40</v>
      </c>
      <c r="R279" s="22" t="s">
        <v>41</v>
      </c>
      <c r="T279" s="12" t="s">
        <v>185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5" customHeight="1" x14ac:dyDescent="0.2">
      <c r="A280" s="24" t="s">
        <v>214</v>
      </c>
      <c r="B280" s="6">
        <v>1</v>
      </c>
      <c r="C280" s="6">
        <v>8</v>
      </c>
      <c r="D280" s="6">
        <v>2011</v>
      </c>
      <c r="E280" s="55">
        <f t="shared" si="12"/>
        <v>40756</v>
      </c>
      <c r="F280" s="24">
        <v>1</v>
      </c>
      <c r="G280" s="24">
        <v>8</v>
      </c>
      <c r="H280" s="24">
        <v>2012</v>
      </c>
      <c r="I280" s="56">
        <f t="shared" si="13"/>
        <v>41122</v>
      </c>
      <c r="J280" s="34">
        <v>77.444337000000004</v>
      </c>
      <c r="K280" s="34">
        <v>-51.069139999999997</v>
      </c>
      <c r="L280" s="21">
        <v>2448</v>
      </c>
      <c r="M280" s="25">
        <v>224.69</v>
      </c>
      <c r="N280" s="9" t="s">
        <v>246</v>
      </c>
      <c r="O280" s="25" t="s">
        <v>248</v>
      </c>
      <c r="P280" s="25" t="s">
        <v>244</v>
      </c>
      <c r="Q280" s="21" t="s">
        <v>197</v>
      </c>
      <c r="R280" s="22"/>
      <c r="S280" s="13"/>
      <c r="T280" s="12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5" customHeight="1" x14ac:dyDescent="0.2">
      <c r="A281" s="24" t="s">
        <v>68</v>
      </c>
      <c r="B281" s="6">
        <v>15</v>
      </c>
      <c r="C281" s="6">
        <v>9</v>
      </c>
      <c r="D281" s="6">
        <f t="shared" ref="D281:D321" si="15">H281-1</f>
        <v>2004</v>
      </c>
      <c r="E281" s="55">
        <f t="shared" si="12"/>
        <v>38245</v>
      </c>
      <c r="F281" s="24">
        <v>25</v>
      </c>
      <c r="G281" s="24">
        <v>5</v>
      </c>
      <c r="H281" s="24">
        <v>2005</v>
      </c>
      <c r="I281" s="56">
        <f t="shared" si="13"/>
        <v>38497</v>
      </c>
      <c r="J281" s="34">
        <v>75.09975</v>
      </c>
      <c r="K281" s="34">
        <v>-42.332560000000001</v>
      </c>
      <c r="L281" s="21">
        <v>2918</v>
      </c>
      <c r="M281" s="95" t="s">
        <v>186</v>
      </c>
      <c r="N281" s="9" t="s">
        <v>246</v>
      </c>
      <c r="O281" s="25" t="s">
        <v>248</v>
      </c>
      <c r="P281" s="25" t="s">
        <v>244</v>
      </c>
      <c r="Q281" s="21" t="s">
        <v>40</v>
      </c>
      <c r="R281" s="22" t="s">
        <v>41</v>
      </c>
      <c r="S281" s="57">
        <v>399.3</v>
      </c>
      <c r="T281" s="12" t="s">
        <v>249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5" customHeight="1" x14ac:dyDescent="0.2">
      <c r="A282" s="24" t="s">
        <v>68</v>
      </c>
      <c r="B282" s="6">
        <v>15</v>
      </c>
      <c r="C282" s="6">
        <v>9</v>
      </c>
      <c r="D282" s="6">
        <f t="shared" si="15"/>
        <v>2009</v>
      </c>
      <c r="E282" s="55">
        <f t="shared" si="12"/>
        <v>40071</v>
      </c>
      <c r="F282" s="24">
        <v>8</v>
      </c>
      <c r="G282" s="24">
        <v>5</v>
      </c>
      <c r="H282" s="24">
        <v>2010</v>
      </c>
      <c r="I282" s="56">
        <f t="shared" si="13"/>
        <v>40306</v>
      </c>
      <c r="J282" s="34">
        <v>75.09975</v>
      </c>
      <c r="K282" s="34">
        <v>-42.332560000000001</v>
      </c>
      <c r="L282" s="21">
        <v>2918</v>
      </c>
      <c r="M282" s="95" t="s">
        <v>186</v>
      </c>
      <c r="N282" s="9" t="s">
        <v>246</v>
      </c>
      <c r="O282" s="25" t="s">
        <v>248</v>
      </c>
      <c r="P282" s="25" t="s">
        <v>244</v>
      </c>
      <c r="Q282" s="21" t="s">
        <v>40</v>
      </c>
      <c r="R282" s="22" t="s">
        <v>41</v>
      </c>
      <c r="S282" s="25">
        <v>423.6</v>
      </c>
      <c r="T282" s="12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5" customHeight="1" x14ac:dyDescent="0.2">
      <c r="A283" s="5" t="s">
        <v>69</v>
      </c>
      <c r="B283" s="6">
        <v>15</v>
      </c>
      <c r="C283" s="6">
        <v>9</v>
      </c>
      <c r="D283" s="6">
        <f t="shared" si="15"/>
        <v>1980</v>
      </c>
      <c r="E283" s="55">
        <f t="shared" si="12"/>
        <v>29479</v>
      </c>
      <c r="F283" s="5">
        <v>6</v>
      </c>
      <c r="G283" s="5">
        <v>6</v>
      </c>
      <c r="H283" s="5">
        <v>1981</v>
      </c>
      <c r="I283" s="56">
        <f t="shared" si="13"/>
        <v>29743</v>
      </c>
      <c r="J283" s="8">
        <v>61.63</v>
      </c>
      <c r="K283" s="8">
        <v>-45.06</v>
      </c>
      <c r="L283" s="5">
        <v>2060</v>
      </c>
      <c r="M283" s="9">
        <v>1233.3333333333001</v>
      </c>
      <c r="N283" s="9" t="s">
        <v>246</v>
      </c>
      <c r="O283" s="25" t="s">
        <v>248</v>
      </c>
      <c r="P283" s="9" t="s">
        <v>253</v>
      </c>
      <c r="Q283" s="5" t="s">
        <v>70</v>
      </c>
      <c r="R283" s="10" t="s">
        <v>71</v>
      </c>
      <c r="S283" s="13"/>
      <c r="T283" s="12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5" customHeight="1" x14ac:dyDescent="0.2">
      <c r="A284" s="5" t="s">
        <v>72</v>
      </c>
      <c r="B284" s="6">
        <v>15</v>
      </c>
      <c r="C284" s="6">
        <v>9</v>
      </c>
      <c r="D284" s="6">
        <f t="shared" si="15"/>
        <v>1978</v>
      </c>
      <c r="E284" s="55">
        <f t="shared" si="12"/>
        <v>28748</v>
      </c>
      <c r="F284" s="5">
        <v>31</v>
      </c>
      <c r="G284" s="5">
        <v>5</v>
      </c>
      <c r="H284" s="5">
        <v>1979</v>
      </c>
      <c r="I284" s="56">
        <f t="shared" si="13"/>
        <v>29006</v>
      </c>
      <c r="J284" s="8">
        <v>61.42</v>
      </c>
      <c r="K284" s="8">
        <v>-45.36</v>
      </c>
      <c r="L284" s="5">
        <v>780</v>
      </c>
      <c r="M284" s="9">
        <v>472</v>
      </c>
      <c r="N284" s="23" t="s">
        <v>245</v>
      </c>
      <c r="O284" s="25" t="s">
        <v>248</v>
      </c>
      <c r="P284" s="9" t="s">
        <v>253</v>
      </c>
      <c r="Q284" s="5" t="s">
        <v>70</v>
      </c>
      <c r="R284" s="10" t="s">
        <v>73</v>
      </c>
      <c r="S284" s="13"/>
      <c r="T284" s="12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5" customHeight="1" x14ac:dyDescent="0.2">
      <c r="A285" s="5" t="s">
        <v>74</v>
      </c>
      <c r="B285" s="6">
        <v>15</v>
      </c>
      <c r="C285" s="6">
        <v>9</v>
      </c>
      <c r="D285" s="6">
        <f t="shared" si="15"/>
        <v>1979</v>
      </c>
      <c r="E285" s="55">
        <f t="shared" si="12"/>
        <v>29113</v>
      </c>
      <c r="F285" s="5">
        <v>31</v>
      </c>
      <c r="G285" s="5">
        <v>5</v>
      </c>
      <c r="H285" s="5">
        <v>1980</v>
      </c>
      <c r="I285" s="56">
        <f t="shared" si="13"/>
        <v>29372</v>
      </c>
      <c r="J285" s="8">
        <v>61.43</v>
      </c>
      <c r="K285" s="8">
        <v>-45.4</v>
      </c>
      <c r="L285" s="5">
        <v>825</v>
      </c>
      <c r="M285" s="9">
        <v>270</v>
      </c>
      <c r="N285" s="23" t="s">
        <v>245</v>
      </c>
      <c r="O285" s="25" t="s">
        <v>248</v>
      </c>
      <c r="P285" s="9" t="s">
        <v>253</v>
      </c>
      <c r="Q285" s="5" t="s">
        <v>70</v>
      </c>
      <c r="R285" s="10" t="s">
        <v>75</v>
      </c>
      <c r="S285" s="13"/>
      <c r="T285" s="12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5" customHeight="1" x14ac:dyDescent="0.2">
      <c r="A286" s="5" t="s">
        <v>76</v>
      </c>
      <c r="B286" s="6">
        <v>15</v>
      </c>
      <c r="C286" s="6">
        <v>9</v>
      </c>
      <c r="D286" s="6">
        <f t="shared" si="15"/>
        <v>1978</v>
      </c>
      <c r="E286" s="55">
        <f t="shared" si="12"/>
        <v>28748</v>
      </c>
      <c r="F286" s="5">
        <v>31</v>
      </c>
      <c r="G286" s="5">
        <v>5</v>
      </c>
      <c r="H286" s="5">
        <v>1979</v>
      </c>
      <c r="I286" s="56">
        <f t="shared" si="13"/>
        <v>29006</v>
      </c>
      <c r="J286" s="8">
        <v>61.43</v>
      </c>
      <c r="K286" s="8">
        <v>-45.4</v>
      </c>
      <c r="L286" s="5">
        <v>860</v>
      </c>
      <c r="M286" s="9">
        <v>753.11</v>
      </c>
      <c r="N286" s="23" t="s">
        <v>245</v>
      </c>
      <c r="O286" s="25" t="s">
        <v>248</v>
      </c>
      <c r="P286" s="9" t="s">
        <v>253</v>
      </c>
      <c r="Q286" s="5" t="s">
        <v>70</v>
      </c>
      <c r="R286" s="10" t="s">
        <v>78</v>
      </c>
      <c r="S286" s="13"/>
      <c r="T286" s="12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5" customHeight="1" x14ac:dyDescent="0.2">
      <c r="A287" s="5" t="s">
        <v>76</v>
      </c>
      <c r="B287" s="6">
        <v>15</v>
      </c>
      <c r="C287" s="6">
        <v>9</v>
      </c>
      <c r="D287" s="6">
        <f t="shared" si="15"/>
        <v>1979</v>
      </c>
      <c r="E287" s="55">
        <f t="shared" si="12"/>
        <v>29113</v>
      </c>
      <c r="F287" s="5">
        <v>31</v>
      </c>
      <c r="G287" s="5">
        <v>5</v>
      </c>
      <c r="H287" s="5">
        <v>1980</v>
      </c>
      <c r="I287" s="56">
        <f t="shared" si="13"/>
        <v>29372</v>
      </c>
      <c r="J287" s="8">
        <v>61.43</v>
      </c>
      <c r="K287" s="8">
        <v>-45.4</v>
      </c>
      <c r="L287" s="5">
        <v>860</v>
      </c>
      <c r="M287" s="9">
        <v>202.4</v>
      </c>
      <c r="N287" s="23" t="s">
        <v>245</v>
      </c>
      <c r="O287" s="25" t="s">
        <v>248</v>
      </c>
      <c r="P287" s="9" t="s">
        <v>253</v>
      </c>
      <c r="Q287" s="5" t="s">
        <v>70</v>
      </c>
      <c r="R287" s="10" t="s">
        <v>79</v>
      </c>
      <c r="S287" s="13"/>
      <c r="T287" s="12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5" customHeight="1" x14ac:dyDescent="0.2">
      <c r="A288" s="5" t="s">
        <v>76</v>
      </c>
      <c r="B288" s="6">
        <v>15</v>
      </c>
      <c r="C288" s="6">
        <v>9</v>
      </c>
      <c r="D288" s="6">
        <f t="shared" si="15"/>
        <v>1977</v>
      </c>
      <c r="E288" s="55">
        <f t="shared" si="12"/>
        <v>28383</v>
      </c>
      <c r="F288" s="5">
        <v>31</v>
      </c>
      <c r="G288" s="5">
        <v>5</v>
      </c>
      <c r="H288" s="5">
        <v>1978</v>
      </c>
      <c r="I288" s="56">
        <f t="shared" si="13"/>
        <v>28641</v>
      </c>
      <c r="J288" s="8">
        <v>61.43</v>
      </c>
      <c r="K288" s="8">
        <v>-45.4</v>
      </c>
      <c r="L288" s="5">
        <v>870</v>
      </c>
      <c r="M288" s="9">
        <v>762.39</v>
      </c>
      <c r="N288" s="23" t="s">
        <v>245</v>
      </c>
      <c r="O288" s="25" t="s">
        <v>248</v>
      </c>
      <c r="P288" s="9" t="s">
        <v>253</v>
      </c>
      <c r="Q288" s="5" t="s">
        <v>70</v>
      </c>
      <c r="R288" s="10" t="s">
        <v>77</v>
      </c>
      <c r="S288" s="13"/>
      <c r="T288" s="12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5" customHeight="1" x14ac:dyDescent="0.2">
      <c r="A289" s="5" t="s">
        <v>80</v>
      </c>
      <c r="B289" s="6">
        <v>15</v>
      </c>
      <c r="C289" s="6">
        <v>9</v>
      </c>
      <c r="D289" s="6">
        <f t="shared" si="15"/>
        <v>1979</v>
      </c>
      <c r="E289" s="55">
        <f t="shared" si="12"/>
        <v>29113</v>
      </c>
      <c r="F289" s="5">
        <v>31</v>
      </c>
      <c r="G289" s="5">
        <v>5</v>
      </c>
      <c r="H289" s="5">
        <v>1980</v>
      </c>
      <c r="I289" s="56">
        <f t="shared" si="13"/>
        <v>29372</v>
      </c>
      <c r="J289" s="8">
        <v>61.44</v>
      </c>
      <c r="K289" s="8">
        <v>-45.38</v>
      </c>
      <c r="L289" s="5">
        <v>870</v>
      </c>
      <c r="M289" s="9">
        <v>352</v>
      </c>
      <c r="N289" s="23" t="s">
        <v>245</v>
      </c>
      <c r="O289" s="25" t="s">
        <v>248</v>
      </c>
      <c r="P289" s="9" t="s">
        <v>253</v>
      </c>
      <c r="Q289" s="5" t="s">
        <v>70</v>
      </c>
      <c r="R289" s="10" t="s">
        <v>81</v>
      </c>
      <c r="S289" s="13"/>
      <c r="T289" s="12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5" customHeight="1" x14ac:dyDescent="0.2">
      <c r="A290" s="5" t="s">
        <v>82</v>
      </c>
      <c r="B290" s="6">
        <v>15</v>
      </c>
      <c r="C290" s="6">
        <v>9</v>
      </c>
      <c r="D290" s="6">
        <f t="shared" si="15"/>
        <v>1978</v>
      </c>
      <c r="E290" s="55">
        <f t="shared" si="12"/>
        <v>28748</v>
      </c>
      <c r="F290" s="5">
        <v>31</v>
      </c>
      <c r="G290" s="5">
        <v>5</v>
      </c>
      <c r="H290" s="5">
        <v>1979</v>
      </c>
      <c r="I290" s="56">
        <f t="shared" si="13"/>
        <v>29006</v>
      </c>
      <c r="J290" s="8">
        <v>61.44</v>
      </c>
      <c r="K290" s="8">
        <v>-45.41</v>
      </c>
      <c r="L290" s="5">
        <v>905</v>
      </c>
      <c r="M290" s="9">
        <v>304.8</v>
      </c>
      <c r="N290" s="23" t="s">
        <v>245</v>
      </c>
      <c r="O290" s="25" t="s">
        <v>248</v>
      </c>
      <c r="P290" s="9" t="s">
        <v>253</v>
      </c>
      <c r="Q290" s="5" t="s">
        <v>70</v>
      </c>
      <c r="R290" s="10" t="s">
        <v>83</v>
      </c>
      <c r="S290" s="13"/>
      <c r="T290" s="12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5" customHeight="1" x14ac:dyDescent="0.2">
      <c r="A291" s="5" t="s">
        <v>84</v>
      </c>
      <c r="B291" s="6">
        <v>15</v>
      </c>
      <c r="C291" s="6">
        <v>9</v>
      </c>
      <c r="D291" s="6">
        <f t="shared" si="15"/>
        <v>1979</v>
      </c>
      <c r="E291" s="55">
        <f t="shared" si="12"/>
        <v>29113</v>
      </c>
      <c r="F291" s="5">
        <v>31</v>
      </c>
      <c r="G291" s="5">
        <v>5</v>
      </c>
      <c r="H291" s="5">
        <v>1980</v>
      </c>
      <c r="I291" s="56">
        <f t="shared" si="13"/>
        <v>29372</v>
      </c>
      <c r="J291" s="8">
        <v>61.5</v>
      </c>
      <c r="K291" s="8">
        <v>-45.29</v>
      </c>
      <c r="L291" s="5">
        <v>1300</v>
      </c>
      <c r="M291" s="9">
        <v>765</v>
      </c>
      <c r="N291" s="23" t="s">
        <v>245</v>
      </c>
      <c r="O291" s="25" t="s">
        <v>248</v>
      </c>
      <c r="P291" s="9" t="s">
        <v>253</v>
      </c>
      <c r="Q291" s="5" t="s">
        <v>70</v>
      </c>
      <c r="R291" s="10" t="s">
        <v>85</v>
      </c>
      <c r="S291" s="13"/>
      <c r="T291" s="12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5" customHeight="1" x14ac:dyDescent="0.2">
      <c r="A292" s="5" t="s">
        <v>86</v>
      </c>
      <c r="B292" s="6">
        <v>15</v>
      </c>
      <c r="C292" s="6">
        <v>9</v>
      </c>
      <c r="D292" s="6">
        <f t="shared" si="15"/>
        <v>1979</v>
      </c>
      <c r="E292" s="55">
        <f t="shared" si="12"/>
        <v>29113</v>
      </c>
      <c r="F292" s="5">
        <v>31</v>
      </c>
      <c r="G292" s="5">
        <v>5</v>
      </c>
      <c r="H292" s="5">
        <v>1980</v>
      </c>
      <c r="I292" s="56">
        <f t="shared" si="13"/>
        <v>29372</v>
      </c>
      <c r="J292" s="8">
        <v>61.5</v>
      </c>
      <c r="K292" s="8">
        <v>-45.11</v>
      </c>
      <c r="L292" s="5">
        <v>1500</v>
      </c>
      <c r="M292" s="9">
        <v>588</v>
      </c>
      <c r="N292" s="23" t="s">
        <v>245</v>
      </c>
      <c r="O292" s="25" t="s">
        <v>248</v>
      </c>
      <c r="P292" s="9" t="s">
        <v>253</v>
      </c>
      <c r="Q292" s="5" t="s">
        <v>70</v>
      </c>
      <c r="R292" s="10" t="s">
        <v>87</v>
      </c>
      <c r="S292" s="13"/>
      <c r="T292" s="12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5" customHeight="1" x14ac:dyDescent="0.2">
      <c r="A293" s="5" t="s">
        <v>88</v>
      </c>
      <c r="B293" s="6">
        <v>15</v>
      </c>
      <c r="C293" s="6">
        <v>9</v>
      </c>
      <c r="D293" s="6">
        <f t="shared" si="15"/>
        <v>1991</v>
      </c>
      <c r="E293" s="55">
        <f t="shared" si="12"/>
        <v>33496</v>
      </c>
      <c r="F293" s="5">
        <v>31</v>
      </c>
      <c r="G293" s="5">
        <v>5</v>
      </c>
      <c r="H293" s="5">
        <v>1992</v>
      </c>
      <c r="I293" s="56">
        <f t="shared" si="13"/>
        <v>33755</v>
      </c>
      <c r="J293" s="8">
        <v>69.673609999999996</v>
      </c>
      <c r="K293" s="8">
        <v>-48.955800000000004</v>
      </c>
      <c r="L293" s="5">
        <v>1440</v>
      </c>
      <c r="M293" s="9">
        <v>500</v>
      </c>
      <c r="N293" s="23" t="s">
        <v>245</v>
      </c>
      <c r="O293" s="25" t="s">
        <v>248</v>
      </c>
      <c r="P293" s="9" t="s">
        <v>253</v>
      </c>
      <c r="Q293" s="5" t="s">
        <v>70</v>
      </c>
      <c r="R293" s="10" t="s">
        <v>89</v>
      </c>
      <c r="S293" s="13"/>
      <c r="T293" s="12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5" customHeight="1" x14ac:dyDescent="0.2">
      <c r="A294" s="5" t="s">
        <v>90</v>
      </c>
      <c r="B294" s="6">
        <v>15</v>
      </c>
      <c r="C294" s="6">
        <v>9</v>
      </c>
      <c r="D294" s="6">
        <f t="shared" si="15"/>
        <v>1991</v>
      </c>
      <c r="E294" s="55">
        <f t="shared" si="12"/>
        <v>33496</v>
      </c>
      <c r="F294" s="5">
        <v>31</v>
      </c>
      <c r="G294" s="5">
        <v>5</v>
      </c>
      <c r="H294" s="5">
        <v>1992</v>
      </c>
      <c r="I294" s="56">
        <f t="shared" si="13"/>
        <v>33755</v>
      </c>
      <c r="J294" s="8">
        <v>69.6875</v>
      </c>
      <c r="K294" s="8">
        <v>-49.071429999999999</v>
      </c>
      <c r="L294" s="5">
        <v>1520</v>
      </c>
      <c r="M294" s="9">
        <v>550</v>
      </c>
      <c r="N294" s="23" t="s">
        <v>245</v>
      </c>
      <c r="O294" s="25" t="s">
        <v>248</v>
      </c>
      <c r="P294" s="9" t="s">
        <v>253</v>
      </c>
      <c r="Q294" s="5" t="s">
        <v>70</v>
      </c>
      <c r="R294" s="10" t="s">
        <v>91</v>
      </c>
      <c r="S294" s="13"/>
      <c r="T294" s="12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5" customHeight="1" x14ac:dyDescent="0.2">
      <c r="A295" s="5" t="s">
        <v>92</v>
      </c>
      <c r="B295" s="6">
        <v>15</v>
      </c>
      <c r="C295" s="6">
        <v>9</v>
      </c>
      <c r="D295" s="6">
        <f t="shared" si="15"/>
        <v>1991</v>
      </c>
      <c r="E295" s="55">
        <f t="shared" si="12"/>
        <v>33496</v>
      </c>
      <c r="F295" s="5">
        <v>31</v>
      </c>
      <c r="G295" s="5">
        <v>5</v>
      </c>
      <c r="H295" s="5">
        <v>1992</v>
      </c>
      <c r="I295" s="56">
        <f t="shared" si="13"/>
        <v>33755</v>
      </c>
      <c r="J295" s="8">
        <v>69.708330000000004</v>
      </c>
      <c r="K295" s="8">
        <v>-49.207790000000003</v>
      </c>
      <c r="L295" s="5">
        <v>1620</v>
      </c>
      <c r="M295" s="9">
        <v>600</v>
      </c>
      <c r="N295" s="23" t="s">
        <v>245</v>
      </c>
      <c r="O295" s="25" t="s">
        <v>248</v>
      </c>
      <c r="P295" s="9" t="s">
        <v>253</v>
      </c>
      <c r="Q295" s="5" t="s">
        <v>70</v>
      </c>
      <c r="R295" s="10" t="s">
        <v>93</v>
      </c>
      <c r="S295" s="13"/>
      <c r="T295" s="12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5" customHeight="1" x14ac:dyDescent="0.2">
      <c r="A296" s="5" t="s">
        <v>94</v>
      </c>
      <c r="B296" s="6">
        <v>15</v>
      </c>
      <c r="C296" s="6">
        <v>9</v>
      </c>
      <c r="D296" s="6">
        <f t="shared" si="15"/>
        <v>1983</v>
      </c>
      <c r="E296" s="55">
        <f t="shared" si="12"/>
        <v>30574</v>
      </c>
      <c r="F296" s="5">
        <v>6</v>
      </c>
      <c r="G296" s="5">
        <v>6</v>
      </c>
      <c r="H296" s="5">
        <v>1984</v>
      </c>
      <c r="I296" s="56">
        <f t="shared" si="13"/>
        <v>30839</v>
      </c>
      <c r="J296" s="8">
        <v>69.516666666667007</v>
      </c>
      <c r="K296" s="8">
        <v>-49.633333333332999</v>
      </c>
      <c r="L296" s="5">
        <v>880</v>
      </c>
      <c r="M296" s="9">
        <v>205.2</v>
      </c>
      <c r="N296" s="23" t="s">
        <v>245</v>
      </c>
      <c r="O296" s="25" t="s">
        <v>248</v>
      </c>
      <c r="P296" s="9" t="s">
        <v>253</v>
      </c>
      <c r="Q296" s="5" t="s">
        <v>70</v>
      </c>
      <c r="R296" s="10" t="s">
        <v>95</v>
      </c>
      <c r="S296" s="13"/>
      <c r="T296" s="12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5" customHeight="1" x14ac:dyDescent="0.2">
      <c r="A297" s="5" t="s">
        <v>94</v>
      </c>
      <c r="B297" s="6">
        <v>15</v>
      </c>
      <c r="C297" s="6">
        <v>9</v>
      </c>
      <c r="D297" s="6">
        <f t="shared" si="15"/>
        <v>1984</v>
      </c>
      <c r="E297" s="55">
        <f t="shared" si="12"/>
        <v>30940</v>
      </c>
      <c r="F297" s="5">
        <v>23</v>
      </c>
      <c r="G297" s="5">
        <v>5</v>
      </c>
      <c r="H297" s="5">
        <v>1985</v>
      </c>
      <c r="I297" s="56">
        <f t="shared" si="13"/>
        <v>31190</v>
      </c>
      <c r="J297" s="8">
        <v>69.516666666667007</v>
      </c>
      <c r="K297" s="8">
        <v>-49.633333333332999</v>
      </c>
      <c r="L297" s="5">
        <v>1000</v>
      </c>
      <c r="M297" s="9">
        <v>130.5</v>
      </c>
      <c r="N297" s="23" t="s">
        <v>245</v>
      </c>
      <c r="O297" s="25" t="s">
        <v>248</v>
      </c>
      <c r="P297" s="9" t="s">
        <v>253</v>
      </c>
      <c r="Q297" s="5" t="s">
        <v>70</v>
      </c>
      <c r="R297" s="10" t="s">
        <v>96</v>
      </c>
      <c r="S297" s="13"/>
      <c r="T297" s="12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5" customHeight="1" x14ac:dyDescent="0.2">
      <c r="A298" s="5" t="s">
        <v>94</v>
      </c>
      <c r="B298" s="6">
        <v>15</v>
      </c>
      <c r="C298" s="6">
        <v>9</v>
      </c>
      <c r="D298" s="6">
        <f t="shared" si="15"/>
        <v>1990</v>
      </c>
      <c r="E298" s="55">
        <f t="shared" si="12"/>
        <v>33131</v>
      </c>
      <c r="F298" s="5">
        <v>31</v>
      </c>
      <c r="G298" s="5">
        <v>5</v>
      </c>
      <c r="H298" s="5">
        <v>1991</v>
      </c>
      <c r="I298" s="56">
        <f t="shared" si="13"/>
        <v>33389</v>
      </c>
      <c r="J298" s="8">
        <v>69.516666666667007</v>
      </c>
      <c r="K298" s="8">
        <v>-49.633333333332999</v>
      </c>
      <c r="L298" s="5">
        <v>1000</v>
      </c>
      <c r="M298" s="9">
        <v>272</v>
      </c>
      <c r="N298" s="23" t="s">
        <v>245</v>
      </c>
      <c r="O298" s="25" t="s">
        <v>248</v>
      </c>
      <c r="P298" s="9" t="s">
        <v>253</v>
      </c>
      <c r="Q298" s="5" t="s">
        <v>70</v>
      </c>
      <c r="R298" s="10" t="s">
        <v>97</v>
      </c>
      <c r="S298" s="13"/>
      <c r="T298" s="12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5" customHeight="1" x14ac:dyDescent="0.2">
      <c r="A299" s="5" t="s">
        <v>98</v>
      </c>
      <c r="B299" s="6">
        <v>15</v>
      </c>
      <c r="C299" s="6">
        <v>9</v>
      </c>
      <c r="D299" s="6">
        <f t="shared" si="15"/>
        <v>1982</v>
      </c>
      <c r="E299" s="55">
        <f t="shared" si="12"/>
        <v>30209</v>
      </c>
      <c r="F299" s="5">
        <v>12</v>
      </c>
      <c r="G299" s="5">
        <v>5</v>
      </c>
      <c r="H299" s="5">
        <v>1983</v>
      </c>
      <c r="I299" s="56">
        <f t="shared" si="13"/>
        <v>30448</v>
      </c>
      <c r="J299" s="8">
        <v>69.55</v>
      </c>
      <c r="K299" s="8">
        <v>-49.483333333333</v>
      </c>
      <c r="L299" s="5">
        <v>1110</v>
      </c>
      <c r="M299" s="9">
        <v>632.70000000000005</v>
      </c>
      <c r="N299" s="23" t="s">
        <v>245</v>
      </c>
      <c r="O299" s="25" t="s">
        <v>248</v>
      </c>
      <c r="P299" s="9" t="s">
        <v>253</v>
      </c>
      <c r="Q299" s="5" t="s">
        <v>70</v>
      </c>
      <c r="R299" s="10" t="s">
        <v>99</v>
      </c>
      <c r="S299" s="13"/>
      <c r="T299" s="12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5" customHeight="1" x14ac:dyDescent="0.2">
      <c r="A300" s="5" t="s">
        <v>98</v>
      </c>
      <c r="B300" s="6">
        <v>15</v>
      </c>
      <c r="C300" s="6">
        <v>9</v>
      </c>
      <c r="D300" s="6">
        <f t="shared" si="15"/>
        <v>1983</v>
      </c>
      <c r="E300" s="55">
        <f t="shared" si="12"/>
        <v>30574</v>
      </c>
      <c r="F300" s="5">
        <v>6</v>
      </c>
      <c r="G300" s="5">
        <v>6</v>
      </c>
      <c r="H300" s="5">
        <v>1984</v>
      </c>
      <c r="I300" s="56">
        <f t="shared" si="13"/>
        <v>30839</v>
      </c>
      <c r="J300" s="8">
        <v>69.55</v>
      </c>
      <c r="K300" s="8">
        <v>-49.483333333333</v>
      </c>
      <c r="L300" s="5">
        <v>1110</v>
      </c>
      <c r="M300" s="9">
        <v>217.8</v>
      </c>
      <c r="N300" s="23" t="s">
        <v>245</v>
      </c>
      <c r="O300" s="25" t="s">
        <v>248</v>
      </c>
      <c r="P300" s="9" t="s">
        <v>253</v>
      </c>
      <c r="Q300" s="5" t="s">
        <v>70</v>
      </c>
      <c r="R300" s="10" t="s">
        <v>100</v>
      </c>
      <c r="S300" s="13"/>
      <c r="T300" s="12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5" customHeight="1" x14ac:dyDescent="0.2">
      <c r="A301" s="5" t="s">
        <v>98</v>
      </c>
      <c r="B301" s="6">
        <v>15</v>
      </c>
      <c r="C301" s="6">
        <v>9</v>
      </c>
      <c r="D301" s="6">
        <f t="shared" si="15"/>
        <v>1985</v>
      </c>
      <c r="E301" s="55">
        <f t="shared" si="12"/>
        <v>31305</v>
      </c>
      <c r="F301" s="5">
        <v>23</v>
      </c>
      <c r="G301" s="5">
        <v>5</v>
      </c>
      <c r="H301" s="5">
        <v>1986</v>
      </c>
      <c r="I301" s="56">
        <f t="shared" si="13"/>
        <v>31555</v>
      </c>
      <c r="J301" s="8">
        <v>69.55</v>
      </c>
      <c r="K301" s="8">
        <v>-49.483333333333</v>
      </c>
      <c r="L301" s="5">
        <v>1110</v>
      </c>
      <c r="M301" s="9">
        <v>295.2</v>
      </c>
      <c r="N301" s="23" t="s">
        <v>245</v>
      </c>
      <c r="O301" s="25" t="s">
        <v>248</v>
      </c>
      <c r="P301" s="9" t="s">
        <v>253</v>
      </c>
      <c r="Q301" s="5" t="s">
        <v>70</v>
      </c>
      <c r="R301" s="10" t="s">
        <v>101</v>
      </c>
      <c r="S301" s="13"/>
      <c r="T301" s="12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5" customHeight="1" x14ac:dyDescent="0.2">
      <c r="A302" s="5" t="s">
        <v>98</v>
      </c>
      <c r="B302" s="6">
        <v>15</v>
      </c>
      <c r="C302" s="6">
        <v>9</v>
      </c>
      <c r="D302" s="6">
        <f t="shared" si="15"/>
        <v>1986</v>
      </c>
      <c r="E302" s="55">
        <f t="shared" si="12"/>
        <v>31670</v>
      </c>
      <c r="F302" s="5">
        <v>26</v>
      </c>
      <c r="G302" s="5">
        <v>5</v>
      </c>
      <c r="H302" s="5">
        <v>1987</v>
      </c>
      <c r="I302" s="56">
        <f t="shared" si="13"/>
        <v>31923</v>
      </c>
      <c r="J302" s="8">
        <v>69.55</v>
      </c>
      <c r="K302" s="8">
        <v>-49.483333333333</v>
      </c>
      <c r="L302" s="5">
        <v>1110</v>
      </c>
      <c r="M302" s="9">
        <v>113.4</v>
      </c>
      <c r="N302" s="23" t="s">
        <v>245</v>
      </c>
      <c r="O302" s="25" t="s">
        <v>248</v>
      </c>
      <c r="P302" s="9" t="s">
        <v>253</v>
      </c>
      <c r="Q302" s="5" t="s">
        <v>70</v>
      </c>
      <c r="R302" s="10" t="s">
        <v>102</v>
      </c>
      <c r="S302" s="13"/>
      <c r="T302" s="12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5" customHeight="1" x14ac:dyDescent="0.2">
      <c r="A303" s="5" t="s">
        <v>98</v>
      </c>
      <c r="B303" s="6">
        <v>15</v>
      </c>
      <c r="C303" s="6">
        <v>9</v>
      </c>
      <c r="D303" s="6">
        <f t="shared" si="15"/>
        <v>1989</v>
      </c>
      <c r="E303" s="55">
        <f t="shared" si="12"/>
        <v>32766</v>
      </c>
      <c r="F303" s="5">
        <v>21</v>
      </c>
      <c r="G303" s="5">
        <v>5</v>
      </c>
      <c r="H303" s="5">
        <v>1990</v>
      </c>
      <c r="I303" s="56">
        <f t="shared" si="13"/>
        <v>33014</v>
      </c>
      <c r="J303" s="8">
        <v>69.55</v>
      </c>
      <c r="K303" s="8">
        <v>-49.483333333333</v>
      </c>
      <c r="L303" s="5">
        <v>1110</v>
      </c>
      <c r="M303" s="9">
        <v>156.4</v>
      </c>
      <c r="N303" s="23" t="s">
        <v>245</v>
      </c>
      <c r="O303" s="25" t="s">
        <v>248</v>
      </c>
      <c r="P303" s="9" t="s">
        <v>253</v>
      </c>
      <c r="Q303" s="5" t="s">
        <v>70</v>
      </c>
      <c r="R303" s="10" t="s">
        <v>103</v>
      </c>
      <c r="S303" s="13"/>
      <c r="T303" s="12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5" customHeight="1" x14ac:dyDescent="0.2">
      <c r="A304" s="5" t="s">
        <v>104</v>
      </c>
      <c r="B304" s="6">
        <v>15</v>
      </c>
      <c r="C304" s="6">
        <v>9</v>
      </c>
      <c r="D304" s="6">
        <f t="shared" si="15"/>
        <v>1985</v>
      </c>
      <c r="E304" s="55">
        <f t="shared" si="12"/>
        <v>31305</v>
      </c>
      <c r="F304" s="5">
        <v>23</v>
      </c>
      <c r="G304" s="5">
        <v>5</v>
      </c>
      <c r="H304" s="5">
        <v>1986</v>
      </c>
      <c r="I304" s="56">
        <f t="shared" si="13"/>
        <v>31555</v>
      </c>
      <c r="J304" s="8">
        <v>69.583333333333002</v>
      </c>
      <c r="K304" s="8">
        <v>-49.3</v>
      </c>
      <c r="L304" s="5">
        <v>1200</v>
      </c>
      <c r="M304" s="9">
        <v>417.6</v>
      </c>
      <c r="N304" s="23" t="s">
        <v>245</v>
      </c>
      <c r="O304" s="25" t="s">
        <v>248</v>
      </c>
      <c r="P304" s="9" t="s">
        <v>253</v>
      </c>
      <c r="Q304" s="5" t="s">
        <v>70</v>
      </c>
      <c r="R304" s="10" t="s">
        <v>105</v>
      </c>
      <c r="S304" s="13"/>
      <c r="T304" s="12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5" customHeight="1" x14ac:dyDescent="0.2">
      <c r="A305" s="5" t="s">
        <v>104</v>
      </c>
      <c r="B305" s="6">
        <v>15</v>
      </c>
      <c r="C305" s="6">
        <v>9</v>
      </c>
      <c r="D305" s="6">
        <f t="shared" si="15"/>
        <v>1986</v>
      </c>
      <c r="E305" s="55">
        <f t="shared" si="12"/>
        <v>31670</v>
      </c>
      <c r="F305" s="5">
        <v>26</v>
      </c>
      <c r="G305" s="5">
        <v>5</v>
      </c>
      <c r="H305" s="5">
        <v>1987</v>
      </c>
      <c r="I305" s="56">
        <f t="shared" si="13"/>
        <v>31923</v>
      </c>
      <c r="J305" s="8">
        <v>69.583333333333002</v>
      </c>
      <c r="K305" s="8">
        <v>-49.3</v>
      </c>
      <c r="L305" s="5">
        <v>1200</v>
      </c>
      <c r="M305" s="9">
        <v>415.8</v>
      </c>
      <c r="N305" s="23" t="s">
        <v>245</v>
      </c>
      <c r="O305" s="25" t="s">
        <v>248</v>
      </c>
      <c r="P305" s="9" t="s">
        <v>253</v>
      </c>
      <c r="Q305" s="5" t="s">
        <v>70</v>
      </c>
      <c r="R305" s="10" t="s">
        <v>106</v>
      </c>
      <c r="S305" s="13"/>
      <c r="T305" s="12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5" customHeight="1" x14ac:dyDescent="0.2">
      <c r="A306" s="5" t="s">
        <v>104</v>
      </c>
      <c r="B306" s="6">
        <v>15</v>
      </c>
      <c r="C306" s="6">
        <v>9</v>
      </c>
      <c r="D306" s="6">
        <f t="shared" si="15"/>
        <v>1987</v>
      </c>
      <c r="E306" s="55">
        <f t="shared" si="12"/>
        <v>32035</v>
      </c>
      <c r="F306" s="5">
        <v>28</v>
      </c>
      <c r="G306" s="5">
        <v>5</v>
      </c>
      <c r="H306" s="5">
        <v>1988</v>
      </c>
      <c r="I306" s="56">
        <f t="shared" si="13"/>
        <v>32291</v>
      </c>
      <c r="J306" s="8">
        <v>69.583333333333002</v>
      </c>
      <c r="K306" s="8">
        <v>-49.3</v>
      </c>
      <c r="L306" s="5">
        <v>1200</v>
      </c>
      <c r="M306" s="9">
        <v>319.2</v>
      </c>
      <c r="N306" s="23" t="s">
        <v>245</v>
      </c>
      <c r="O306" s="25" t="s">
        <v>248</v>
      </c>
      <c r="P306" s="9" t="s">
        <v>253</v>
      </c>
      <c r="Q306" s="5" t="s">
        <v>70</v>
      </c>
      <c r="R306" s="10" t="s">
        <v>107</v>
      </c>
      <c r="S306" s="13"/>
      <c r="T306" s="12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5" customHeight="1" x14ac:dyDescent="0.2">
      <c r="A307" s="5" t="s">
        <v>104</v>
      </c>
      <c r="B307" s="6">
        <v>15</v>
      </c>
      <c r="C307" s="6">
        <v>9</v>
      </c>
      <c r="D307" s="6">
        <f t="shared" si="15"/>
        <v>1988</v>
      </c>
      <c r="E307" s="55">
        <f t="shared" si="12"/>
        <v>32401</v>
      </c>
      <c r="F307" s="5">
        <v>27</v>
      </c>
      <c r="G307" s="5">
        <v>5</v>
      </c>
      <c r="H307" s="5">
        <v>1989</v>
      </c>
      <c r="I307" s="56">
        <f t="shared" si="13"/>
        <v>32655</v>
      </c>
      <c r="J307" s="8">
        <v>69.583333333333002</v>
      </c>
      <c r="K307" s="8">
        <v>-49.3</v>
      </c>
      <c r="L307" s="5">
        <v>1200</v>
      </c>
      <c r="M307" s="9">
        <v>238.7</v>
      </c>
      <c r="N307" s="23" t="s">
        <v>245</v>
      </c>
      <c r="O307" s="25" t="s">
        <v>248</v>
      </c>
      <c r="P307" s="9" t="s">
        <v>253</v>
      </c>
      <c r="Q307" s="5" t="s">
        <v>70</v>
      </c>
      <c r="R307" s="10" t="s">
        <v>108</v>
      </c>
      <c r="S307" s="13"/>
      <c r="T307" s="12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5" customHeight="1" x14ac:dyDescent="0.2">
      <c r="A308" s="5" t="s">
        <v>104</v>
      </c>
      <c r="B308" s="6">
        <v>15</v>
      </c>
      <c r="C308" s="6">
        <v>9</v>
      </c>
      <c r="D308" s="6">
        <f t="shared" si="15"/>
        <v>1990</v>
      </c>
      <c r="E308" s="55">
        <f t="shared" si="12"/>
        <v>33131</v>
      </c>
      <c r="F308" s="5">
        <v>31</v>
      </c>
      <c r="G308" s="5">
        <v>5</v>
      </c>
      <c r="H308" s="5">
        <v>1991</v>
      </c>
      <c r="I308" s="56">
        <f t="shared" si="13"/>
        <v>33389</v>
      </c>
      <c r="J308" s="8">
        <v>69.583333333333002</v>
      </c>
      <c r="K308" s="8">
        <v>-49.3</v>
      </c>
      <c r="L308" s="5">
        <v>1200</v>
      </c>
      <c r="M308" s="9">
        <v>468</v>
      </c>
      <c r="N308" s="23" t="s">
        <v>245</v>
      </c>
      <c r="O308" s="25" t="s">
        <v>248</v>
      </c>
      <c r="P308" s="9" t="s">
        <v>253</v>
      </c>
      <c r="Q308" s="5" t="s">
        <v>70</v>
      </c>
      <c r="R308" s="10" t="s">
        <v>109</v>
      </c>
      <c r="S308" s="13"/>
      <c r="T308" s="12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5" customHeight="1" x14ac:dyDescent="0.2">
      <c r="A309" s="5" t="s">
        <v>110</v>
      </c>
      <c r="B309" s="65">
        <v>15</v>
      </c>
      <c r="C309" s="65">
        <v>9</v>
      </c>
      <c r="D309" s="65">
        <f t="shared" si="15"/>
        <v>1982</v>
      </c>
      <c r="E309" s="55">
        <f t="shared" si="12"/>
        <v>30209</v>
      </c>
      <c r="F309" s="5">
        <v>12</v>
      </c>
      <c r="G309" s="5">
        <v>5</v>
      </c>
      <c r="H309" s="5">
        <v>1983</v>
      </c>
      <c r="I309" s="56">
        <f t="shared" si="13"/>
        <v>30448</v>
      </c>
      <c r="J309" s="8">
        <v>69.733333333332993</v>
      </c>
      <c r="K309" s="8">
        <v>-48.633333333332999</v>
      </c>
      <c r="L309" s="5">
        <v>1500</v>
      </c>
      <c r="M309" s="9">
        <v>445.9</v>
      </c>
      <c r="N309" s="23" t="s">
        <v>245</v>
      </c>
      <c r="O309" s="25" t="s">
        <v>248</v>
      </c>
      <c r="P309" s="9" t="s">
        <v>253</v>
      </c>
      <c r="Q309" s="5" t="s">
        <v>70</v>
      </c>
      <c r="R309" s="10" t="s">
        <v>111</v>
      </c>
      <c r="S309" s="13"/>
      <c r="T309" s="12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5" customHeight="1" x14ac:dyDescent="0.2">
      <c r="A310" s="5" t="s">
        <v>112</v>
      </c>
      <c r="B310" s="65">
        <v>15</v>
      </c>
      <c r="C310" s="65">
        <v>9</v>
      </c>
      <c r="D310" s="65">
        <f t="shared" si="15"/>
        <v>1982</v>
      </c>
      <c r="E310" s="55">
        <f t="shared" si="12"/>
        <v>30209</v>
      </c>
      <c r="F310" s="5">
        <v>12</v>
      </c>
      <c r="G310" s="5">
        <v>5</v>
      </c>
      <c r="H310" s="5">
        <v>1983</v>
      </c>
      <c r="I310" s="56">
        <f t="shared" si="13"/>
        <v>30448</v>
      </c>
      <c r="J310" s="8">
        <v>69.466666666666995</v>
      </c>
      <c r="K310" s="8">
        <v>-50.2</v>
      </c>
      <c r="L310" s="5">
        <v>280</v>
      </c>
      <c r="M310" s="9">
        <v>504</v>
      </c>
      <c r="N310" s="23" t="s">
        <v>245</v>
      </c>
      <c r="O310" s="25" t="s">
        <v>248</v>
      </c>
      <c r="P310" s="9" t="s">
        <v>253</v>
      </c>
      <c r="Q310" s="5" t="s">
        <v>70</v>
      </c>
      <c r="R310" s="10" t="s">
        <v>113</v>
      </c>
      <c r="S310" s="13"/>
      <c r="T310" s="12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5" customHeight="1" x14ac:dyDescent="0.2">
      <c r="A311" s="5" t="s">
        <v>114</v>
      </c>
      <c r="B311" s="65">
        <v>15</v>
      </c>
      <c r="C311" s="65">
        <v>9</v>
      </c>
      <c r="D311" s="65">
        <f t="shared" si="15"/>
        <v>1982</v>
      </c>
      <c r="E311" s="55">
        <f t="shared" si="12"/>
        <v>30209</v>
      </c>
      <c r="F311" s="5">
        <v>12</v>
      </c>
      <c r="G311" s="5">
        <v>5</v>
      </c>
      <c r="H311" s="5">
        <v>1983</v>
      </c>
      <c r="I311" s="56">
        <f t="shared" si="13"/>
        <v>30448</v>
      </c>
      <c r="J311" s="8">
        <v>69.466666666666995</v>
      </c>
      <c r="K311" s="8">
        <v>-50</v>
      </c>
      <c r="L311" s="5">
        <v>470</v>
      </c>
      <c r="M311" s="9">
        <v>318.5</v>
      </c>
      <c r="N311" s="23" t="s">
        <v>245</v>
      </c>
      <c r="O311" s="25" t="s">
        <v>248</v>
      </c>
      <c r="P311" s="9" t="s">
        <v>253</v>
      </c>
      <c r="Q311" s="5" t="s">
        <v>70</v>
      </c>
      <c r="R311" s="10" t="s">
        <v>115</v>
      </c>
      <c r="S311" s="13"/>
      <c r="T311" s="12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5" customHeight="1" x14ac:dyDescent="0.2">
      <c r="A312" s="5" t="s">
        <v>114</v>
      </c>
      <c r="B312" s="65">
        <v>15</v>
      </c>
      <c r="C312" s="65">
        <v>9</v>
      </c>
      <c r="D312" s="65">
        <f t="shared" si="15"/>
        <v>1985</v>
      </c>
      <c r="E312" s="55">
        <f t="shared" si="12"/>
        <v>31305</v>
      </c>
      <c r="F312" s="5">
        <v>23</v>
      </c>
      <c r="G312" s="5">
        <v>5</v>
      </c>
      <c r="H312" s="5">
        <v>1986</v>
      </c>
      <c r="I312" s="56">
        <f t="shared" si="13"/>
        <v>31555</v>
      </c>
      <c r="J312" s="8">
        <v>69.466666666666995</v>
      </c>
      <c r="K312" s="8">
        <v>-50</v>
      </c>
      <c r="L312" s="5">
        <v>470</v>
      </c>
      <c r="M312" s="9">
        <v>73.5</v>
      </c>
      <c r="N312" s="23" t="s">
        <v>245</v>
      </c>
      <c r="O312" s="25" t="s">
        <v>248</v>
      </c>
      <c r="P312" s="9" t="s">
        <v>253</v>
      </c>
      <c r="Q312" s="5" t="s">
        <v>70</v>
      </c>
      <c r="R312" s="10" t="s">
        <v>116</v>
      </c>
      <c r="S312" s="13"/>
      <c r="T312" s="12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5" customHeight="1" x14ac:dyDescent="0.2">
      <c r="A313" s="5" t="s">
        <v>114</v>
      </c>
      <c r="B313" s="65">
        <v>15</v>
      </c>
      <c r="C313" s="65">
        <v>9</v>
      </c>
      <c r="D313" s="65">
        <f t="shared" si="15"/>
        <v>1990</v>
      </c>
      <c r="E313" s="55">
        <f t="shared" si="12"/>
        <v>33131</v>
      </c>
      <c r="F313" s="5">
        <v>31</v>
      </c>
      <c r="G313" s="5">
        <v>5</v>
      </c>
      <c r="H313" s="5">
        <v>1991</v>
      </c>
      <c r="I313" s="56">
        <f t="shared" si="13"/>
        <v>33389</v>
      </c>
      <c r="J313" s="8">
        <v>69.466666666666995</v>
      </c>
      <c r="K313" s="8">
        <v>-50</v>
      </c>
      <c r="L313" s="5">
        <v>470</v>
      </c>
      <c r="M313" s="9">
        <v>150.4</v>
      </c>
      <c r="N313" s="23" t="s">
        <v>245</v>
      </c>
      <c r="O313" s="25" t="s">
        <v>248</v>
      </c>
      <c r="P313" s="9" t="s">
        <v>253</v>
      </c>
      <c r="Q313" s="5" t="s">
        <v>70</v>
      </c>
      <c r="R313" s="10" t="s">
        <v>117</v>
      </c>
      <c r="S313" s="13"/>
      <c r="T313" s="12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5" customHeight="1" x14ac:dyDescent="0.2">
      <c r="A314" s="5" t="s">
        <v>118</v>
      </c>
      <c r="B314" s="65">
        <v>15</v>
      </c>
      <c r="C314" s="65">
        <v>9</v>
      </c>
      <c r="D314" s="65">
        <f t="shared" si="15"/>
        <v>1984</v>
      </c>
      <c r="E314" s="55">
        <f t="shared" si="12"/>
        <v>30940</v>
      </c>
      <c r="F314" s="5">
        <v>23</v>
      </c>
      <c r="G314" s="5">
        <v>5</v>
      </c>
      <c r="H314" s="5">
        <v>1985</v>
      </c>
      <c r="I314" s="56">
        <f t="shared" si="13"/>
        <v>31190</v>
      </c>
      <c r="J314" s="8">
        <v>69.466666666666995</v>
      </c>
      <c r="K314" s="8">
        <v>-49.916666666666998</v>
      </c>
      <c r="L314" s="5">
        <v>800</v>
      </c>
      <c r="M314" s="9">
        <v>192</v>
      </c>
      <c r="N314" s="23" t="s">
        <v>245</v>
      </c>
      <c r="O314" s="25" t="s">
        <v>248</v>
      </c>
      <c r="P314" s="9" t="s">
        <v>253</v>
      </c>
      <c r="Q314" s="5" t="s">
        <v>70</v>
      </c>
      <c r="R314" s="10" t="s">
        <v>120</v>
      </c>
      <c r="S314" s="13"/>
      <c r="T314" s="12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5" customHeight="1" x14ac:dyDescent="0.2">
      <c r="A315" s="5" t="s">
        <v>118</v>
      </c>
      <c r="B315" s="65">
        <v>15</v>
      </c>
      <c r="C315" s="65">
        <v>9</v>
      </c>
      <c r="D315" s="65">
        <f t="shared" si="15"/>
        <v>1985</v>
      </c>
      <c r="E315" s="55">
        <f t="shared" si="12"/>
        <v>31305</v>
      </c>
      <c r="F315" s="5">
        <v>23</v>
      </c>
      <c r="G315" s="5">
        <v>5</v>
      </c>
      <c r="H315" s="5">
        <v>1986</v>
      </c>
      <c r="I315" s="56">
        <f t="shared" si="13"/>
        <v>31555</v>
      </c>
      <c r="J315" s="8">
        <v>69.466666666666995</v>
      </c>
      <c r="K315" s="8">
        <v>-49.916666666666998</v>
      </c>
      <c r="L315" s="5">
        <v>800</v>
      </c>
      <c r="M315" s="9">
        <v>440.8</v>
      </c>
      <c r="N315" s="23" t="s">
        <v>245</v>
      </c>
      <c r="O315" s="25" t="s">
        <v>248</v>
      </c>
      <c r="P315" s="9" t="s">
        <v>253</v>
      </c>
      <c r="Q315" s="5" t="s">
        <v>70</v>
      </c>
      <c r="R315" s="10" t="s">
        <v>121</v>
      </c>
      <c r="S315" s="13"/>
      <c r="T315" s="12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5" customHeight="1" x14ac:dyDescent="0.2">
      <c r="A316" s="5" t="s">
        <v>118</v>
      </c>
      <c r="B316" s="6">
        <v>15</v>
      </c>
      <c r="C316" s="6">
        <v>9</v>
      </c>
      <c r="D316" s="6">
        <f t="shared" si="15"/>
        <v>1986</v>
      </c>
      <c r="E316" s="55">
        <f t="shared" si="12"/>
        <v>31670</v>
      </c>
      <c r="F316" s="5">
        <v>26</v>
      </c>
      <c r="G316" s="5">
        <v>5</v>
      </c>
      <c r="H316" s="5">
        <v>1987</v>
      </c>
      <c r="I316" s="56">
        <f t="shared" si="13"/>
        <v>31923</v>
      </c>
      <c r="J316" s="8">
        <v>69.466666666666995</v>
      </c>
      <c r="K316" s="8">
        <v>-49.916666666666998</v>
      </c>
      <c r="L316" s="5">
        <v>800</v>
      </c>
      <c r="M316" s="9">
        <v>174.9</v>
      </c>
      <c r="N316" s="23" t="s">
        <v>245</v>
      </c>
      <c r="O316" s="25" t="s">
        <v>248</v>
      </c>
      <c r="P316" s="9" t="s">
        <v>253</v>
      </c>
      <c r="Q316" s="5" t="s">
        <v>70</v>
      </c>
      <c r="R316" s="10" t="s">
        <v>122</v>
      </c>
      <c r="S316" s="13"/>
      <c r="T316" s="12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5" customHeight="1" x14ac:dyDescent="0.2">
      <c r="A317" s="5" t="s">
        <v>118</v>
      </c>
      <c r="B317" s="6">
        <v>15</v>
      </c>
      <c r="C317" s="6">
        <v>9</v>
      </c>
      <c r="D317" s="6">
        <f t="shared" si="15"/>
        <v>1983</v>
      </c>
      <c r="E317" s="55">
        <f t="shared" si="12"/>
        <v>30574</v>
      </c>
      <c r="F317" s="5">
        <v>6</v>
      </c>
      <c r="G317" s="5">
        <v>6</v>
      </c>
      <c r="H317" s="5">
        <v>1984</v>
      </c>
      <c r="I317" s="56">
        <f t="shared" si="13"/>
        <v>30839</v>
      </c>
      <c r="J317" s="8">
        <v>69.466666666666995</v>
      </c>
      <c r="K317" s="8">
        <v>-49.916666666666998</v>
      </c>
      <c r="L317" s="5">
        <v>1500</v>
      </c>
      <c r="M317" s="9">
        <v>258</v>
      </c>
      <c r="N317" s="23" t="s">
        <v>245</v>
      </c>
      <c r="O317" s="25" t="s">
        <v>248</v>
      </c>
      <c r="P317" s="9" t="s">
        <v>253</v>
      </c>
      <c r="Q317" s="5" t="s">
        <v>70</v>
      </c>
      <c r="R317" s="10" t="s">
        <v>119</v>
      </c>
      <c r="S317" s="13"/>
      <c r="T317" s="12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5" customHeight="1" x14ac:dyDescent="0.2">
      <c r="A318" s="5" t="s">
        <v>123</v>
      </c>
      <c r="B318" s="6">
        <v>15</v>
      </c>
      <c r="C318" s="6">
        <v>9</v>
      </c>
      <c r="D318" s="6">
        <f t="shared" si="15"/>
        <v>1982</v>
      </c>
      <c r="E318" s="55">
        <f t="shared" si="12"/>
        <v>30209</v>
      </c>
      <c r="F318" s="5">
        <v>12</v>
      </c>
      <c r="G318" s="5">
        <v>5</v>
      </c>
      <c r="H318" s="5">
        <v>1983</v>
      </c>
      <c r="I318" s="56">
        <f t="shared" si="13"/>
        <v>30448</v>
      </c>
      <c r="J318" s="8">
        <v>69.466666666666995</v>
      </c>
      <c r="K318" s="8">
        <v>-49.8</v>
      </c>
      <c r="L318" s="5">
        <v>880</v>
      </c>
      <c r="M318" s="9">
        <v>459.8</v>
      </c>
      <c r="N318" s="23" t="s">
        <v>245</v>
      </c>
      <c r="O318" s="25" t="s">
        <v>248</v>
      </c>
      <c r="P318" s="9" t="s">
        <v>253</v>
      </c>
      <c r="Q318" s="5" t="s">
        <v>70</v>
      </c>
      <c r="R318" s="10" t="s">
        <v>124</v>
      </c>
      <c r="S318" s="13"/>
      <c r="T318" s="12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5" customHeight="1" x14ac:dyDescent="0.2">
      <c r="A319" s="5" t="s">
        <v>123</v>
      </c>
      <c r="B319" s="6">
        <v>15</v>
      </c>
      <c r="C319" s="6">
        <v>9</v>
      </c>
      <c r="D319" s="6">
        <f t="shared" si="15"/>
        <v>1985</v>
      </c>
      <c r="E319" s="55">
        <f t="shared" si="12"/>
        <v>31305</v>
      </c>
      <c r="F319" s="5">
        <v>23</v>
      </c>
      <c r="G319" s="5">
        <v>5</v>
      </c>
      <c r="H319" s="5">
        <v>1986</v>
      </c>
      <c r="I319" s="56">
        <f t="shared" si="13"/>
        <v>31555</v>
      </c>
      <c r="J319" s="8">
        <v>69.466666666666995</v>
      </c>
      <c r="K319" s="8">
        <v>-49.8</v>
      </c>
      <c r="L319" s="5">
        <v>880</v>
      </c>
      <c r="M319" s="9">
        <v>99</v>
      </c>
      <c r="N319" s="23" t="s">
        <v>245</v>
      </c>
      <c r="O319" s="25" t="s">
        <v>248</v>
      </c>
      <c r="P319" s="9" t="s">
        <v>253</v>
      </c>
      <c r="Q319" s="5" t="s">
        <v>70</v>
      </c>
      <c r="R319" s="10" t="s">
        <v>125</v>
      </c>
      <c r="S319" s="13"/>
      <c r="T319" s="12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5" customHeight="1" x14ac:dyDescent="0.2">
      <c r="A320" s="36" t="s">
        <v>126</v>
      </c>
      <c r="B320" s="6">
        <v>15</v>
      </c>
      <c r="C320" s="6">
        <v>9</v>
      </c>
      <c r="D320" s="6">
        <f t="shared" si="15"/>
        <v>2006</v>
      </c>
      <c r="E320" s="55">
        <f t="shared" si="12"/>
        <v>38975</v>
      </c>
      <c r="F320" s="36">
        <v>4</v>
      </c>
      <c r="G320" s="36">
        <v>5</v>
      </c>
      <c r="H320" s="36">
        <v>2007</v>
      </c>
      <c r="I320" s="56">
        <f t="shared" si="13"/>
        <v>39206</v>
      </c>
      <c r="J320" s="37">
        <v>80.083879999999994</v>
      </c>
      <c r="K320" s="37">
        <v>-58.067219999999999</v>
      </c>
      <c r="L320" s="127">
        <v>15</v>
      </c>
      <c r="M320" s="39">
        <v>68.144999999999996</v>
      </c>
      <c r="N320" s="23" t="s">
        <v>245</v>
      </c>
      <c r="O320" s="25" t="s">
        <v>248</v>
      </c>
      <c r="P320" s="39" t="s">
        <v>244</v>
      </c>
      <c r="Q320" s="38" t="s">
        <v>127</v>
      </c>
      <c r="R320" s="22" t="s">
        <v>41</v>
      </c>
      <c r="S320" s="73" t="s">
        <v>128</v>
      </c>
      <c r="T320" s="12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5" customHeight="1" x14ac:dyDescent="0.2">
      <c r="A321" s="36" t="s">
        <v>126</v>
      </c>
      <c r="B321" s="6">
        <v>15</v>
      </c>
      <c r="C321" s="6">
        <v>9</v>
      </c>
      <c r="D321" s="6">
        <f t="shared" si="15"/>
        <v>2012</v>
      </c>
      <c r="E321" s="55">
        <f t="shared" ref="E321:E384" si="16">DATE(D321,C321,B321)</f>
        <v>41167</v>
      </c>
      <c r="F321" s="36">
        <v>26</v>
      </c>
      <c r="G321" s="36">
        <v>5</v>
      </c>
      <c r="H321" s="36">
        <v>2013</v>
      </c>
      <c r="I321" s="56">
        <f t="shared" ref="I321:I384" si="17">DATE(H321,G321,F321)</f>
        <v>41420</v>
      </c>
      <c r="J321" s="37">
        <f>J320</f>
        <v>80.083879999999994</v>
      </c>
      <c r="K321" s="37">
        <f>K320</f>
        <v>-58.067219999999999</v>
      </c>
      <c r="L321" s="127">
        <v>15</v>
      </c>
      <c r="M321" s="39">
        <v>24.254999999999999</v>
      </c>
      <c r="N321" s="23" t="s">
        <v>245</v>
      </c>
      <c r="O321" s="25" t="s">
        <v>248</v>
      </c>
      <c r="P321" s="39" t="s">
        <v>244</v>
      </c>
      <c r="Q321" s="38" t="s">
        <v>127</v>
      </c>
      <c r="R321" s="22" t="s">
        <v>41</v>
      </c>
      <c r="S321" s="73" t="s">
        <v>128</v>
      </c>
      <c r="T321" s="12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5" customHeight="1" x14ac:dyDescent="0.2">
      <c r="A322" s="18" t="s">
        <v>129</v>
      </c>
      <c r="B322" s="19">
        <v>15</v>
      </c>
      <c r="C322" s="19">
        <v>9</v>
      </c>
      <c r="D322" s="20">
        <v>2012</v>
      </c>
      <c r="E322" s="55">
        <f t="shared" si="16"/>
        <v>41167</v>
      </c>
      <c r="F322" s="19">
        <v>26</v>
      </c>
      <c r="G322" s="19">
        <v>5</v>
      </c>
      <c r="H322" s="19">
        <v>2013</v>
      </c>
      <c r="I322" s="56">
        <f t="shared" si="17"/>
        <v>41420</v>
      </c>
      <c r="J322" s="96">
        <v>80.097082999999998</v>
      </c>
      <c r="K322" s="96">
        <v>-58.138361000000003</v>
      </c>
      <c r="L322" s="20">
        <v>944</v>
      </c>
      <c r="M322" s="19">
        <v>179.172</v>
      </c>
      <c r="N322" s="23" t="s">
        <v>245</v>
      </c>
      <c r="O322" s="25" t="s">
        <v>248</v>
      </c>
      <c r="P322" s="39" t="s">
        <v>244</v>
      </c>
      <c r="Q322" s="21" t="s">
        <v>40</v>
      </c>
      <c r="R322" s="22" t="s">
        <v>41</v>
      </c>
      <c r="S322" s="72" t="s">
        <v>130</v>
      </c>
      <c r="T322" s="74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5" customHeight="1" x14ac:dyDescent="0.2">
      <c r="A323" s="40" t="s">
        <v>131</v>
      </c>
      <c r="B323" s="40">
        <v>4</v>
      </c>
      <c r="C323" s="81">
        <v>11</v>
      </c>
      <c r="D323" s="40">
        <v>2016</v>
      </c>
      <c r="E323" s="55">
        <f t="shared" si="16"/>
        <v>42678</v>
      </c>
      <c r="F323" s="40">
        <v>23</v>
      </c>
      <c r="G323" s="40">
        <v>4</v>
      </c>
      <c r="H323" s="40">
        <v>2017</v>
      </c>
      <c r="I323" s="56">
        <f t="shared" si="17"/>
        <v>42848</v>
      </c>
      <c r="J323" s="41">
        <v>61.042099999999998</v>
      </c>
      <c r="K323" s="41">
        <v>-46.848500000000001</v>
      </c>
      <c r="L323" s="40">
        <v>405</v>
      </c>
      <c r="M323" s="42">
        <v>642</v>
      </c>
      <c r="N323" s="23" t="s">
        <v>245</v>
      </c>
      <c r="O323" s="42" t="s">
        <v>55</v>
      </c>
      <c r="P323" s="42" t="s">
        <v>251</v>
      </c>
      <c r="Q323" s="40" t="str">
        <f>R323</f>
        <v>Hermann et al. (2017), JGR, https://doi.org/10.1029/2017JF004413</v>
      </c>
      <c r="R323" s="40" t="s">
        <v>134</v>
      </c>
      <c r="S323" s="13"/>
      <c r="T323" s="12"/>
      <c r="U323" s="13"/>
      <c r="V323" s="13"/>
      <c r="W323" s="13">
        <f>AVERAGE(C299:C332)</f>
        <v>9.3235294117647065</v>
      </c>
      <c r="X323" s="13"/>
      <c r="Y323" s="13"/>
      <c r="Z323" s="13"/>
      <c r="AA323" s="13"/>
      <c r="AB323" s="13"/>
      <c r="AC323" s="13"/>
      <c r="AD323" s="13"/>
      <c r="AE323" s="13"/>
    </row>
    <row r="324" spans="1:31" ht="15" customHeight="1" x14ac:dyDescent="0.2">
      <c r="A324" s="40" t="s">
        <v>131</v>
      </c>
      <c r="B324" s="40">
        <v>6</v>
      </c>
      <c r="C324" s="81">
        <v>10</v>
      </c>
      <c r="D324" s="40">
        <v>2014</v>
      </c>
      <c r="E324" s="55">
        <f t="shared" si="16"/>
        <v>41918</v>
      </c>
      <c r="F324" s="40">
        <v>28</v>
      </c>
      <c r="G324" s="40">
        <v>4</v>
      </c>
      <c r="H324" s="40">
        <v>2015</v>
      </c>
      <c r="I324" s="56">
        <f t="shared" si="17"/>
        <v>42122</v>
      </c>
      <c r="J324" s="41">
        <v>61.042700000000004</v>
      </c>
      <c r="K324" s="41">
        <v>-46.8491</v>
      </c>
      <c r="L324" s="40">
        <v>417</v>
      </c>
      <c r="M324" s="42">
        <v>277</v>
      </c>
      <c r="N324" s="23" t="s">
        <v>245</v>
      </c>
      <c r="O324" s="42" t="s">
        <v>55</v>
      </c>
      <c r="P324" s="42" t="s">
        <v>251</v>
      </c>
      <c r="Q324" s="40" t="str">
        <f>R324</f>
        <v>Hermann et al. (2017), JGR, https://doi.org/10.1029/2017JF004412</v>
      </c>
      <c r="R324" s="40" t="s">
        <v>133</v>
      </c>
      <c r="S324" s="13"/>
      <c r="T324" s="12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5" customHeight="1" x14ac:dyDescent="0.2">
      <c r="A325" s="40" t="s">
        <v>131</v>
      </c>
      <c r="B325" s="40">
        <v>6</v>
      </c>
      <c r="C325" s="81">
        <v>10</v>
      </c>
      <c r="D325" s="40">
        <v>2013</v>
      </c>
      <c r="E325" s="55">
        <f t="shared" si="16"/>
        <v>41553</v>
      </c>
      <c r="F325" s="40">
        <v>5</v>
      </c>
      <c r="G325" s="40">
        <v>5</v>
      </c>
      <c r="H325" s="40">
        <v>2014</v>
      </c>
      <c r="I325" s="56">
        <f t="shared" si="17"/>
        <v>41764</v>
      </c>
      <c r="J325" s="41">
        <v>61.042900000000003</v>
      </c>
      <c r="K325" s="41">
        <v>-46.849499999999999</v>
      </c>
      <c r="L325" s="40">
        <v>423</v>
      </c>
      <c r="M325" s="42">
        <v>473</v>
      </c>
      <c r="N325" s="23" t="s">
        <v>245</v>
      </c>
      <c r="O325" s="42" t="s">
        <v>55</v>
      </c>
      <c r="P325" s="42" t="s">
        <v>251</v>
      </c>
      <c r="Q325" s="40" t="str">
        <f>R325</f>
        <v>Hermann et al. (2017), JGR, https://doi.org/10.1029/2017JF004411</v>
      </c>
      <c r="R325" s="40" t="s">
        <v>132</v>
      </c>
      <c r="S325" s="13"/>
      <c r="T325" s="12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5" customHeight="1" x14ac:dyDescent="0.2">
      <c r="A326" s="28" t="s">
        <v>135</v>
      </c>
      <c r="B326" s="63">
        <v>15</v>
      </c>
      <c r="C326" s="82">
        <v>10</v>
      </c>
      <c r="D326" s="6">
        <f t="shared" ref="D326:D332" si="18">H326-1</f>
        <v>2017</v>
      </c>
      <c r="E326" s="55">
        <f t="shared" si="16"/>
        <v>43023</v>
      </c>
      <c r="F326" s="28">
        <v>9</v>
      </c>
      <c r="G326" s="28">
        <v>5</v>
      </c>
      <c r="H326" s="28">
        <v>2018</v>
      </c>
      <c r="I326" s="56">
        <f t="shared" si="17"/>
        <v>43229</v>
      </c>
      <c r="J326" s="26">
        <v>61.610466666666703</v>
      </c>
      <c r="K326" s="26">
        <v>-47.039900000000003</v>
      </c>
      <c r="L326" s="28">
        <v>1675</v>
      </c>
      <c r="M326" s="29">
        <v>902.407883067488</v>
      </c>
      <c r="N326" s="9" t="s">
        <v>246</v>
      </c>
      <c r="O326" s="42" t="s">
        <v>55</v>
      </c>
      <c r="P326" s="42" t="s">
        <v>251</v>
      </c>
      <c r="Q326" s="28" t="s">
        <v>46</v>
      </c>
      <c r="R326" s="28" t="s">
        <v>41</v>
      </c>
      <c r="S326" s="13"/>
      <c r="T326" s="12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5" customHeight="1" x14ac:dyDescent="0.2">
      <c r="A327" s="28" t="s">
        <v>135</v>
      </c>
      <c r="B327" s="63">
        <v>15</v>
      </c>
      <c r="C327" s="82">
        <v>10</v>
      </c>
      <c r="D327" s="6">
        <f t="shared" si="18"/>
        <v>2017</v>
      </c>
      <c r="E327" s="55">
        <f t="shared" si="16"/>
        <v>43023</v>
      </c>
      <c r="F327" s="28">
        <v>9</v>
      </c>
      <c r="G327" s="28">
        <v>5</v>
      </c>
      <c r="H327" s="28">
        <v>2018</v>
      </c>
      <c r="I327" s="56">
        <f t="shared" si="17"/>
        <v>43229</v>
      </c>
      <c r="J327" s="26">
        <v>61.610466666666703</v>
      </c>
      <c r="K327" s="26">
        <v>-47.039900000000003</v>
      </c>
      <c r="L327" s="28">
        <v>1675</v>
      </c>
      <c r="M327" s="29">
        <v>819.46480012077905</v>
      </c>
      <c r="N327" s="9" t="s">
        <v>246</v>
      </c>
      <c r="O327" s="42" t="s">
        <v>55</v>
      </c>
      <c r="P327" s="42" t="s">
        <v>251</v>
      </c>
      <c r="Q327" s="28" t="s">
        <v>46</v>
      </c>
      <c r="R327" s="28" t="s">
        <v>41</v>
      </c>
      <c r="S327" s="13"/>
      <c r="T327" s="12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5" customHeight="1" x14ac:dyDescent="0.2">
      <c r="A328" s="28" t="s">
        <v>136</v>
      </c>
      <c r="B328" s="63">
        <v>15</v>
      </c>
      <c r="C328" s="82">
        <v>10</v>
      </c>
      <c r="D328" s="6">
        <f t="shared" si="18"/>
        <v>2017</v>
      </c>
      <c r="E328" s="55">
        <f t="shared" si="16"/>
        <v>43023</v>
      </c>
      <c r="F328" s="28">
        <v>8</v>
      </c>
      <c r="G328" s="28">
        <v>5</v>
      </c>
      <c r="H328" s="28">
        <v>2018</v>
      </c>
      <c r="I328" s="56">
        <f t="shared" si="17"/>
        <v>43228</v>
      </c>
      <c r="J328" s="26">
        <v>61.6892</v>
      </c>
      <c r="K328" s="26">
        <v>-46.995383333333301</v>
      </c>
      <c r="L328" s="28">
        <v>1722</v>
      </c>
      <c r="M328" s="29">
        <v>923.94736584822203</v>
      </c>
      <c r="N328" s="9" t="s">
        <v>246</v>
      </c>
      <c r="O328" s="42" t="s">
        <v>55</v>
      </c>
      <c r="P328" s="42" t="s">
        <v>251</v>
      </c>
      <c r="Q328" s="28" t="s">
        <v>46</v>
      </c>
      <c r="R328" s="28" t="s">
        <v>41</v>
      </c>
      <c r="S328" s="13"/>
      <c r="T328" s="12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5" customHeight="1" x14ac:dyDescent="0.2">
      <c r="A329" s="28" t="s">
        <v>136</v>
      </c>
      <c r="B329" s="63">
        <v>15</v>
      </c>
      <c r="C329" s="82">
        <v>10</v>
      </c>
      <c r="D329" s="6">
        <f t="shared" si="18"/>
        <v>2017</v>
      </c>
      <c r="E329" s="55">
        <f t="shared" si="16"/>
        <v>43023</v>
      </c>
      <c r="F329" s="28">
        <v>8</v>
      </c>
      <c r="G329" s="28">
        <v>5</v>
      </c>
      <c r="H329" s="28">
        <v>2018</v>
      </c>
      <c r="I329" s="56">
        <f t="shared" si="17"/>
        <v>43228</v>
      </c>
      <c r="J329" s="26">
        <v>61.6892</v>
      </c>
      <c r="K329" s="26">
        <v>-46.995383333333301</v>
      </c>
      <c r="L329" s="28">
        <v>1722</v>
      </c>
      <c r="M329" s="29">
        <v>628.98504567920895</v>
      </c>
      <c r="N329" s="9" t="s">
        <v>246</v>
      </c>
      <c r="O329" s="42" t="s">
        <v>55</v>
      </c>
      <c r="P329" s="42" t="s">
        <v>251</v>
      </c>
      <c r="Q329" s="28" t="s">
        <v>46</v>
      </c>
      <c r="R329" s="28" t="s">
        <v>41</v>
      </c>
      <c r="S329" s="13"/>
      <c r="T329" s="12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5" customHeight="1" x14ac:dyDescent="0.2">
      <c r="A330" s="28" t="s">
        <v>136</v>
      </c>
      <c r="B330" s="63">
        <v>15</v>
      </c>
      <c r="C330" s="82">
        <v>10</v>
      </c>
      <c r="D330" s="6">
        <f t="shared" si="18"/>
        <v>2017</v>
      </c>
      <c r="E330" s="55">
        <f t="shared" si="16"/>
        <v>43023</v>
      </c>
      <c r="F330" s="28">
        <v>8</v>
      </c>
      <c r="G330" s="28">
        <v>5</v>
      </c>
      <c r="H330" s="28">
        <v>2018</v>
      </c>
      <c r="I330" s="56">
        <f t="shared" si="17"/>
        <v>43228</v>
      </c>
      <c r="J330" s="26">
        <v>61.6892</v>
      </c>
      <c r="K330" s="26">
        <v>-46.995383333333301</v>
      </c>
      <c r="L330" s="28">
        <v>1722</v>
      </c>
      <c r="M330" s="29">
        <v>859.16817509720704</v>
      </c>
      <c r="N330" s="9" t="s">
        <v>246</v>
      </c>
      <c r="O330" s="42" t="s">
        <v>55</v>
      </c>
      <c r="P330" s="42" t="s">
        <v>251</v>
      </c>
      <c r="Q330" s="28" t="s">
        <v>46</v>
      </c>
      <c r="R330" s="28" t="s">
        <v>41</v>
      </c>
      <c r="S330" s="13"/>
      <c r="T330" s="12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5" customHeight="1" x14ac:dyDescent="0.2">
      <c r="A331" s="28" t="s">
        <v>137</v>
      </c>
      <c r="B331" s="63">
        <v>15</v>
      </c>
      <c r="C331" s="82">
        <v>10</v>
      </c>
      <c r="D331" s="6">
        <f t="shared" si="18"/>
        <v>2017</v>
      </c>
      <c r="E331" s="55">
        <f t="shared" si="16"/>
        <v>43023</v>
      </c>
      <c r="F331" s="28">
        <v>7</v>
      </c>
      <c r="G331" s="28">
        <v>5</v>
      </c>
      <c r="H331" s="28">
        <v>2018</v>
      </c>
      <c r="I331" s="56">
        <f t="shared" si="17"/>
        <v>43227</v>
      </c>
      <c r="J331" s="26">
        <v>61.732146666666701</v>
      </c>
      <c r="K331" s="26">
        <v>-46.9694066666667</v>
      </c>
      <c r="L331" s="28">
        <v>1807</v>
      </c>
      <c r="M331" s="27">
        <v>508.10675425299797</v>
      </c>
      <c r="N331" s="9" t="s">
        <v>246</v>
      </c>
      <c r="O331" s="42" t="s">
        <v>55</v>
      </c>
      <c r="P331" s="42" t="s">
        <v>251</v>
      </c>
      <c r="Q331" s="28" t="s">
        <v>46</v>
      </c>
      <c r="R331" s="28" t="s">
        <v>41</v>
      </c>
      <c r="S331" s="13"/>
      <c r="T331" s="12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5" customHeight="1" x14ac:dyDescent="0.2">
      <c r="A332" s="28" t="s">
        <v>137</v>
      </c>
      <c r="B332" s="63">
        <v>15</v>
      </c>
      <c r="C332" s="82">
        <v>10</v>
      </c>
      <c r="D332" s="6">
        <f t="shared" si="18"/>
        <v>2017</v>
      </c>
      <c r="E332" s="55">
        <f t="shared" si="16"/>
        <v>43023</v>
      </c>
      <c r="F332" s="28">
        <v>7</v>
      </c>
      <c r="G332" s="28">
        <v>5</v>
      </c>
      <c r="H332" s="28">
        <v>2018</v>
      </c>
      <c r="I332" s="56">
        <f t="shared" si="17"/>
        <v>43227</v>
      </c>
      <c r="J332" s="26">
        <v>61.732146666666701</v>
      </c>
      <c r="K332" s="26">
        <v>-46.9694066666667</v>
      </c>
      <c r="L332" s="28">
        <v>1807</v>
      </c>
      <c r="M332" s="90">
        <v>542.50562973864805</v>
      </c>
      <c r="N332" s="9" t="s">
        <v>246</v>
      </c>
      <c r="O332" s="42" t="s">
        <v>55</v>
      </c>
      <c r="P332" s="42" t="s">
        <v>251</v>
      </c>
      <c r="Q332" s="28" t="s">
        <v>46</v>
      </c>
      <c r="R332" s="28" t="s">
        <v>41</v>
      </c>
      <c r="S332" s="13"/>
      <c r="T332" s="9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5" customHeight="1" x14ac:dyDescent="0.2">
      <c r="A333" s="40" t="s">
        <v>138</v>
      </c>
      <c r="B333" s="80">
        <v>17</v>
      </c>
      <c r="C333" s="80">
        <v>10</v>
      </c>
      <c r="D333" s="80">
        <v>2016</v>
      </c>
      <c r="E333" s="55">
        <f t="shared" si="16"/>
        <v>42660</v>
      </c>
      <c r="F333" s="40">
        <v>23</v>
      </c>
      <c r="G333" s="40">
        <v>4</v>
      </c>
      <c r="H333" s="40">
        <v>2017</v>
      </c>
      <c r="I333" s="56">
        <f t="shared" si="17"/>
        <v>42848</v>
      </c>
      <c r="J333" s="41">
        <v>61.065600000000003</v>
      </c>
      <c r="K333" s="41">
        <v>-46.844099999999997</v>
      </c>
      <c r="L333" s="40">
        <v>520</v>
      </c>
      <c r="M333" s="42">
        <v>550</v>
      </c>
      <c r="N333" s="23" t="s">
        <v>245</v>
      </c>
      <c r="O333" s="42" t="s">
        <v>55</v>
      </c>
      <c r="P333" s="42" t="s">
        <v>251</v>
      </c>
      <c r="Q333" s="40" t="str">
        <f t="shared" ref="Q333:Q339" si="19">R333</f>
        <v>Hermann et al. (2017), JGR, https://doi.org/10.1029/2017JF004416</v>
      </c>
      <c r="R333" s="40" t="s">
        <v>140</v>
      </c>
      <c r="S333" s="13"/>
      <c r="T333" s="12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5" customHeight="1" x14ac:dyDescent="0.2">
      <c r="A334" s="40" t="s">
        <v>138</v>
      </c>
      <c r="B334" s="80">
        <v>21</v>
      </c>
      <c r="C334" s="80">
        <v>9</v>
      </c>
      <c r="D334" s="80">
        <v>2013</v>
      </c>
      <c r="E334" s="55">
        <f t="shared" si="16"/>
        <v>41538</v>
      </c>
      <c r="F334" s="40">
        <v>5</v>
      </c>
      <c r="G334" s="40">
        <v>5</v>
      </c>
      <c r="H334" s="40">
        <v>2014</v>
      </c>
      <c r="I334" s="56">
        <f t="shared" si="17"/>
        <v>41764</v>
      </c>
      <c r="J334" s="41">
        <v>61.066200000000002</v>
      </c>
      <c r="K334" s="41">
        <v>-46.8444</v>
      </c>
      <c r="L334" s="40">
        <v>532</v>
      </c>
      <c r="M334" s="42">
        <v>435</v>
      </c>
      <c r="N334" s="23" t="s">
        <v>245</v>
      </c>
      <c r="O334" s="42" t="s">
        <v>55</v>
      </c>
      <c r="P334" s="42" t="s">
        <v>251</v>
      </c>
      <c r="Q334" s="40" t="str">
        <f t="shared" si="19"/>
        <v>Hermann et al. (2017), JGR, https://doi.org/10.1029/2017JF004414</v>
      </c>
      <c r="R334" s="40" t="s">
        <v>139</v>
      </c>
      <c r="S334" s="13"/>
      <c r="T334" s="12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5" customHeight="1" x14ac:dyDescent="0.2">
      <c r="A335" s="40" t="s">
        <v>141</v>
      </c>
      <c r="B335" s="80">
        <v>7</v>
      </c>
      <c r="C335" s="80">
        <v>10</v>
      </c>
      <c r="D335" s="80">
        <v>2016</v>
      </c>
      <c r="E335" s="55">
        <f t="shared" si="16"/>
        <v>42650</v>
      </c>
      <c r="F335" s="40">
        <v>23</v>
      </c>
      <c r="G335" s="40">
        <v>4</v>
      </c>
      <c r="H335" s="40">
        <v>2017</v>
      </c>
      <c r="I335" s="56">
        <f t="shared" si="17"/>
        <v>42848</v>
      </c>
      <c r="J335" s="41">
        <v>61.124400000000001</v>
      </c>
      <c r="K335" s="41">
        <v>-46.838500000000003</v>
      </c>
      <c r="L335" s="40">
        <v>760</v>
      </c>
      <c r="M335" s="42">
        <v>819</v>
      </c>
      <c r="N335" s="23" t="s">
        <v>245</v>
      </c>
      <c r="O335" s="42" t="s">
        <v>55</v>
      </c>
      <c r="P335" s="42" t="s">
        <v>251</v>
      </c>
      <c r="Q335" s="40" t="str">
        <f t="shared" si="19"/>
        <v>Hermann et al. (2017), JGR, https://doi.org/10.1029/2017JF004419</v>
      </c>
      <c r="R335" s="40" t="s">
        <v>143</v>
      </c>
      <c r="S335" s="13"/>
      <c r="T335" s="12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5" customHeight="1" x14ac:dyDescent="0.2">
      <c r="A336" s="40" t="s">
        <v>141</v>
      </c>
      <c r="B336" s="80">
        <v>20</v>
      </c>
      <c r="C336" s="80">
        <v>9</v>
      </c>
      <c r="D336" s="80">
        <v>2014</v>
      </c>
      <c r="E336" s="55">
        <f t="shared" si="16"/>
        <v>41902</v>
      </c>
      <c r="F336" s="40">
        <v>28</v>
      </c>
      <c r="G336" s="40">
        <v>4</v>
      </c>
      <c r="H336" s="40">
        <v>2015</v>
      </c>
      <c r="I336" s="56">
        <f t="shared" si="17"/>
        <v>42122</v>
      </c>
      <c r="J336" s="41">
        <v>61.125700000000002</v>
      </c>
      <c r="K336" s="41">
        <v>-46.837899999999998</v>
      </c>
      <c r="L336" s="40">
        <v>766</v>
      </c>
      <c r="M336" s="42">
        <v>996</v>
      </c>
      <c r="N336" s="23" t="s">
        <v>245</v>
      </c>
      <c r="O336" s="42" t="s">
        <v>55</v>
      </c>
      <c r="P336" s="42" t="s">
        <v>251</v>
      </c>
      <c r="Q336" s="40" t="str">
        <f t="shared" si="19"/>
        <v>Hermann et al. (2017), JGR, https://doi.org/10.1029/2017JF004418</v>
      </c>
      <c r="R336" s="40" t="s">
        <v>142</v>
      </c>
      <c r="S336" s="13"/>
      <c r="T336" s="12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5" customHeight="1" x14ac:dyDescent="0.2">
      <c r="A337" s="40" t="s">
        <v>144</v>
      </c>
      <c r="B337" s="80">
        <v>8</v>
      </c>
      <c r="C337" s="80">
        <v>10</v>
      </c>
      <c r="D337" s="80">
        <v>2016</v>
      </c>
      <c r="E337" s="55">
        <f t="shared" si="16"/>
        <v>42651</v>
      </c>
      <c r="F337" s="40">
        <v>22</v>
      </c>
      <c r="G337" s="40">
        <v>4</v>
      </c>
      <c r="H337" s="40">
        <v>2017</v>
      </c>
      <c r="I337" s="56">
        <f t="shared" si="17"/>
        <v>42847</v>
      </c>
      <c r="J337" s="41">
        <v>61.155500000000004</v>
      </c>
      <c r="K337" s="41">
        <v>-46.847900000000003</v>
      </c>
      <c r="L337" s="40">
        <v>863</v>
      </c>
      <c r="M337" s="42">
        <v>1141</v>
      </c>
      <c r="N337" s="23" t="s">
        <v>245</v>
      </c>
      <c r="O337" s="42" t="s">
        <v>55</v>
      </c>
      <c r="P337" s="42" t="s">
        <v>251</v>
      </c>
      <c r="Q337" s="40" t="str">
        <f t="shared" si="19"/>
        <v>Hermann et al. (2017), JGR, https://doi.org/10.1029/2017JF004422</v>
      </c>
      <c r="R337" s="40" t="s">
        <v>146</v>
      </c>
      <c r="S337" s="13"/>
      <c r="T337" s="12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5" customHeight="1" x14ac:dyDescent="0.2">
      <c r="A338" s="40" t="s">
        <v>144</v>
      </c>
      <c r="B338" s="80">
        <v>14</v>
      </c>
      <c r="C338" s="80">
        <v>9</v>
      </c>
      <c r="D338" s="80">
        <v>2014</v>
      </c>
      <c r="E338" s="55">
        <f t="shared" si="16"/>
        <v>41896</v>
      </c>
      <c r="F338" s="40">
        <v>28</v>
      </c>
      <c r="G338" s="40">
        <v>4</v>
      </c>
      <c r="H338" s="40">
        <v>2015</v>
      </c>
      <c r="I338" s="56">
        <f t="shared" si="17"/>
        <v>42122</v>
      </c>
      <c r="J338" s="41">
        <v>61.156599999999997</v>
      </c>
      <c r="K338" s="41">
        <v>-46.847099999999998</v>
      </c>
      <c r="L338" s="40">
        <v>867</v>
      </c>
      <c r="M338" s="42">
        <v>1167</v>
      </c>
      <c r="N338" s="23" t="s">
        <v>245</v>
      </c>
      <c r="O338" s="42" t="s">
        <v>55</v>
      </c>
      <c r="P338" s="42" t="s">
        <v>251</v>
      </c>
      <c r="Q338" s="40" t="str">
        <f t="shared" si="19"/>
        <v>Hermann et al. (2017), JGR, https://doi.org/10.1029/2017JF004421</v>
      </c>
      <c r="R338" s="40" t="s">
        <v>145</v>
      </c>
      <c r="S338" s="13"/>
      <c r="T338" s="12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x14ac:dyDescent="0.2">
      <c r="A339" s="40" t="s">
        <v>147</v>
      </c>
      <c r="B339" s="80">
        <v>20</v>
      </c>
      <c r="C339" s="80">
        <v>9</v>
      </c>
      <c r="D339" s="80">
        <v>2016</v>
      </c>
      <c r="E339" s="55">
        <f t="shared" si="16"/>
        <v>42633</v>
      </c>
      <c r="F339" s="40">
        <v>21</v>
      </c>
      <c r="G339" s="40">
        <v>4</v>
      </c>
      <c r="H339" s="40">
        <v>2017</v>
      </c>
      <c r="I339" s="56">
        <f t="shared" si="17"/>
        <v>42846</v>
      </c>
      <c r="J339" s="41">
        <v>61.197299999999998</v>
      </c>
      <c r="K339" s="41">
        <v>-46.792900000000003</v>
      </c>
      <c r="L339" s="40">
        <v>967</v>
      </c>
      <c r="M339" s="42">
        <v>1027</v>
      </c>
      <c r="N339" s="23" t="s">
        <v>245</v>
      </c>
      <c r="O339" s="42" t="s">
        <v>55</v>
      </c>
      <c r="P339" s="42" t="s">
        <v>251</v>
      </c>
      <c r="Q339" s="40" t="str">
        <f t="shared" si="19"/>
        <v>Hermann et al. (2017), JGR, https://doi.org/10.1029/2017JF004426</v>
      </c>
      <c r="R339" s="40" t="s">
        <v>148</v>
      </c>
      <c r="S339" s="13"/>
      <c r="T339" s="12"/>
      <c r="U339" s="13"/>
    </row>
    <row r="340" spans="1:31" x14ac:dyDescent="0.2">
      <c r="A340" s="28" t="s">
        <v>149</v>
      </c>
      <c r="B340" s="63">
        <v>15</v>
      </c>
      <c r="C340" s="63">
        <v>10</v>
      </c>
      <c r="D340" s="6">
        <f>H340-1</f>
        <v>2017</v>
      </c>
      <c r="E340" s="55">
        <f t="shared" si="16"/>
        <v>43023</v>
      </c>
      <c r="F340" s="28">
        <v>14</v>
      </c>
      <c r="G340" s="28">
        <v>5</v>
      </c>
      <c r="H340" s="28">
        <v>2018</v>
      </c>
      <c r="I340" s="56">
        <f t="shared" si="17"/>
        <v>43234</v>
      </c>
      <c r="J340" s="26">
        <v>61.277816666666702</v>
      </c>
      <c r="K340" s="26">
        <v>-46.692450000000001</v>
      </c>
      <c r="L340" s="28">
        <v>1102.1567983247201</v>
      </c>
      <c r="M340" s="29">
        <v>995.86</v>
      </c>
      <c r="N340" s="29" t="s">
        <v>246</v>
      </c>
      <c r="O340" s="42" t="s">
        <v>55</v>
      </c>
      <c r="P340" s="42" t="s">
        <v>251</v>
      </c>
      <c r="Q340" s="28" t="s">
        <v>46</v>
      </c>
      <c r="R340" s="28" t="s">
        <v>41</v>
      </c>
      <c r="S340" s="13"/>
      <c r="T340" s="12"/>
      <c r="U340" s="13"/>
    </row>
    <row r="341" spans="1:31" x14ac:dyDescent="0.2">
      <c r="A341" s="28" t="s">
        <v>149</v>
      </c>
      <c r="B341" s="63">
        <v>15</v>
      </c>
      <c r="C341" s="63">
        <v>10</v>
      </c>
      <c r="D341" s="6">
        <f>H341-1</f>
        <v>2017</v>
      </c>
      <c r="E341" s="55">
        <f t="shared" si="16"/>
        <v>43023</v>
      </c>
      <c r="F341" s="28">
        <v>14</v>
      </c>
      <c r="G341" s="28">
        <v>5</v>
      </c>
      <c r="H341" s="28">
        <v>2018</v>
      </c>
      <c r="I341" s="56">
        <f t="shared" si="17"/>
        <v>43234</v>
      </c>
      <c r="J341" s="26">
        <v>61.277816666666702</v>
      </c>
      <c r="K341" s="26">
        <v>-46.692450000000001</v>
      </c>
      <c r="L341" s="28">
        <v>1102.1567983247201</v>
      </c>
      <c r="M341" s="89" t="s">
        <v>186</v>
      </c>
      <c r="N341" s="29" t="s">
        <v>246</v>
      </c>
      <c r="O341" s="42" t="s">
        <v>55</v>
      </c>
      <c r="P341" s="42" t="s">
        <v>251</v>
      </c>
      <c r="Q341" s="28" t="s">
        <v>46</v>
      </c>
      <c r="R341" s="28" t="s">
        <v>41</v>
      </c>
      <c r="S341" s="58" t="s">
        <v>249</v>
      </c>
      <c r="T341" s="29">
        <v>1772.6672843726899</v>
      </c>
      <c r="U341" s="13"/>
    </row>
    <row r="342" spans="1:31" x14ac:dyDescent="0.2">
      <c r="A342" s="40" t="s">
        <v>150</v>
      </c>
      <c r="B342" s="40">
        <v>22</v>
      </c>
      <c r="C342" s="40">
        <v>9</v>
      </c>
      <c r="D342" s="40">
        <v>2016</v>
      </c>
      <c r="E342" s="55">
        <f t="shared" si="16"/>
        <v>42635</v>
      </c>
      <c r="F342" s="40">
        <v>21</v>
      </c>
      <c r="G342" s="40">
        <v>4</v>
      </c>
      <c r="H342" s="40">
        <v>2017</v>
      </c>
      <c r="I342" s="56">
        <f t="shared" si="17"/>
        <v>42846</v>
      </c>
      <c r="J342" s="41">
        <v>61.251800000000003</v>
      </c>
      <c r="K342" s="41">
        <v>-46.7532</v>
      </c>
      <c r="L342" s="40">
        <v>1132</v>
      </c>
      <c r="M342" s="42">
        <v>886</v>
      </c>
      <c r="N342" s="23" t="s">
        <v>245</v>
      </c>
      <c r="O342" s="42" t="s">
        <v>55</v>
      </c>
      <c r="P342" s="42" t="s">
        <v>251</v>
      </c>
      <c r="Q342" s="40" t="str">
        <f>R342</f>
        <v>Hermann et al. (2017), JGR, https://doi.org/10.1029/2017JF004429</v>
      </c>
      <c r="R342" s="40" t="s">
        <v>152</v>
      </c>
      <c r="S342" s="13"/>
      <c r="T342" s="12"/>
      <c r="U342" s="13"/>
    </row>
    <row r="343" spans="1:31" x14ac:dyDescent="0.2">
      <c r="A343" s="40" t="s">
        <v>150</v>
      </c>
      <c r="B343" s="40">
        <v>4</v>
      </c>
      <c r="C343" s="40">
        <v>9</v>
      </c>
      <c r="D343" s="40">
        <v>2014</v>
      </c>
      <c r="E343" s="55">
        <f t="shared" si="16"/>
        <v>41886</v>
      </c>
      <c r="F343" s="40">
        <v>28</v>
      </c>
      <c r="G343" s="40">
        <v>4</v>
      </c>
      <c r="H343" s="40">
        <v>2015</v>
      </c>
      <c r="I343" s="56">
        <f t="shared" si="17"/>
        <v>42122</v>
      </c>
      <c r="J343" s="41">
        <v>61.2592</v>
      </c>
      <c r="K343" s="41">
        <v>-46.749899999999997</v>
      </c>
      <c r="L343" s="40">
        <v>1134</v>
      </c>
      <c r="M343" s="89" t="s">
        <v>186</v>
      </c>
      <c r="N343" s="23" t="s">
        <v>245</v>
      </c>
      <c r="O343" s="42" t="s">
        <v>55</v>
      </c>
      <c r="P343" s="42" t="s">
        <v>251</v>
      </c>
      <c r="Q343" s="40" t="str">
        <f>R343</f>
        <v>Hermann et al. (2017), JGR, https://doi.org/10.1029/2017JF004428</v>
      </c>
      <c r="R343" s="40" t="s">
        <v>151</v>
      </c>
      <c r="S343" s="13"/>
      <c r="T343" s="42">
        <v>783</v>
      </c>
      <c r="U343" s="13"/>
    </row>
    <row r="344" spans="1:31" ht="15" customHeight="1" x14ac:dyDescent="0.2">
      <c r="A344" s="28" t="s">
        <v>153</v>
      </c>
      <c r="B344" s="63">
        <v>15</v>
      </c>
      <c r="C344" s="63">
        <v>10</v>
      </c>
      <c r="D344" s="6">
        <f>H344-1</f>
        <v>2017</v>
      </c>
      <c r="E344" s="55">
        <f t="shared" si="16"/>
        <v>43023</v>
      </c>
      <c r="F344" s="28">
        <v>13</v>
      </c>
      <c r="G344" s="28">
        <v>5</v>
      </c>
      <c r="H344" s="28">
        <v>2018</v>
      </c>
      <c r="I344" s="56">
        <f t="shared" si="17"/>
        <v>43233</v>
      </c>
      <c r="J344" s="26">
        <v>61.332112000000002</v>
      </c>
      <c r="K344" s="26">
        <v>-46.648516999999998</v>
      </c>
      <c r="L344" s="28">
        <v>1213</v>
      </c>
      <c r="M344" s="29">
        <v>1350.2362340161901</v>
      </c>
      <c r="N344" s="29" t="s">
        <v>246</v>
      </c>
      <c r="O344" s="42" t="s">
        <v>55</v>
      </c>
      <c r="P344" s="42" t="s">
        <v>251</v>
      </c>
      <c r="Q344" s="28" t="s">
        <v>46</v>
      </c>
      <c r="R344" s="28" t="s">
        <v>41</v>
      </c>
      <c r="S344" s="13"/>
      <c r="T344" s="12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5" customHeight="1" x14ac:dyDescent="0.2">
      <c r="A345" s="28" t="s">
        <v>154</v>
      </c>
      <c r="B345" s="63">
        <v>15</v>
      </c>
      <c r="C345" s="63">
        <v>10</v>
      </c>
      <c r="D345" s="6">
        <f>H345-1</f>
        <v>2017</v>
      </c>
      <c r="E345" s="55">
        <f t="shared" si="16"/>
        <v>43023</v>
      </c>
      <c r="F345" s="28">
        <v>10</v>
      </c>
      <c r="G345" s="28">
        <v>5</v>
      </c>
      <c r="H345" s="28">
        <v>2018</v>
      </c>
      <c r="I345" s="56">
        <f t="shared" si="17"/>
        <v>43230</v>
      </c>
      <c r="J345" s="26">
        <v>61.397083333333299</v>
      </c>
      <c r="K345" s="26">
        <v>-46.936666666666703</v>
      </c>
      <c r="L345" s="28">
        <v>1372</v>
      </c>
      <c r="M345" s="29">
        <v>1268.9005751576001</v>
      </c>
      <c r="N345" s="29" t="s">
        <v>246</v>
      </c>
      <c r="O345" s="42" t="s">
        <v>55</v>
      </c>
      <c r="P345" s="42" t="s">
        <v>251</v>
      </c>
      <c r="Q345" s="28" t="s">
        <v>46</v>
      </c>
      <c r="R345" s="28" t="s">
        <v>41</v>
      </c>
      <c r="S345" s="13"/>
      <c r="T345" s="12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5" customHeight="1" x14ac:dyDescent="0.2">
      <c r="A346" s="28" t="s">
        <v>154</v>
      </c>
      <c r="B346" s="63">
        <v>15</v>
      </c>
      <c r="C346" s="63">
        <v>10</v>
      </c>
      <c r="D346" s="6">
        <f>H346-1</f>
        <v>2017</v>
      </c>
      <c r="E346" s="55">
        <f t="shared" si="16"/>
        <v>43023</v>
      </c>
      <c r="F346" s="28">
        <v>11</v>
      </c>
      <c r="G346" s="28">
        <v>5</v>
      </c>
      <c r="H346" s="28">
        <v>2018</v>
      </c>
      <c r="I346" s="56">
        <f t="shared" si="17"/>
        <v>43231</v>
      </c>
      <c r="J346" s="26">
        <v>61.397083333333299</v>
      </c>
      <c r="K346" s="26">
        <v>-46.936666666666703</v>
      </c>
      <c r="L346" s="28">
        <v>1372</v>
      </c>
      <c r="M346" s="29">
        <v>1214.40889857052</v>
      </c>
      <c r="N346" s="29" t="s">
        <v>246</v>
      </c>
      <c r="O346" s="42" t="s">
        <v>55</v>
      </c>
      <c r="P346" s="42" t="s">
        <v>251</v>
      </c>
      <c r="Q346" s="28" t="s">
        <v>46</v>
      </c>
      <c r="R346" s="28" t="s">
        <v>41</v>
      </c>
      <c r="S346" s="13"/>
      <c r="T346" s="12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5" customHeight="1" x14ac:dyDescent="0.2">
      <c r="A347" s="40" t="s">
        <v>155</v>
      </c>
      <c r="B347" s="40">
        <v>10</v>
      </c>
      <c r="C347" s="80">
        <v>9</v>
      </c>
      <c r="D347" s="40">
        <v>2014</v>
      </c>
      <c r="E347" s="55">
        <f t="shared" si="16"/>
        <v>41892</v>
      </c>
      <c r="F347" s="40">
        <v>28</v>
      </c>
      <c r="G347" s="40">
        <v>4</v>
      </c>
      <c r="H347" s="40">
        <v>2015</v>
      </c>
      <c r="I347" s="56">
        <f t="shared" si="17"/>
        <v>42122</v>
      </c>
      <c r="J347" s="41">
        <v>61.243600000000001</v>
      </c>
      <c r="K347" s="41">
        <v>-46.732999999999997</v>
      </c>
      <c r="L347" s="40">
        <v>1008</v>
      </c>
      <c r="M347" s="42">
        <v>1324</v>
      </c>
      <c r="N347" s="23" t="s">
        <v>245</v>
      </c>
      <c r="O347" s="42" t="s">
        <v>248</v>
      </c>
      <c r="P347" s="42" t="s">
        <v>251</v>
      </c>
      <c r="Q347" s="40" t="str">
        <f t="shared" ref="Q347:Q356" si="20">R347</f>
        <v>Hermann et al. (2017), JGR, https://doi.org/10.1029/2017JF004427</v>
      </c>
      <c r="R347" s="40" t="s">
        <v>156</v>
      </c>
      <c r="S347" s="13"/>
      <c r="T347" s="12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5" customHeight="1" x14ac:dyDescent="0.2">
      <c r="A348" s="40" t="s">
        <v>157</v>
      </c>
      <c r="B348" s="40">
        <v>12</v>
      </c>
      <c r="C348" s="80">
        <v>11</v>
      </c>
      <c r="D348" s="40">
        <v>2016</v>
      </c>
      <c r="E348" s="55">
        <f t="shared" si="16"/>
        <v>42686</v>
      </c>
      <c r="F348" s="40">
        <v>23</v>
      </c>
      <c r="G348" s="40">
        <v>4</v>
      </c>
      <c r="H348" s="40">
        <v>2017</v>
      </c>
      <c r="I348" s="56">
        <f t="shared" si="17"/>
        <v>42848</v>
      </c>
      <c r="J348" s="41">
        <v>61.030799999999999</v>
      </c>
      <c r="K348" s="41">
        <v>-46.849200000000003</v>
      </c>
      <c r="L348" s="40">
        <v>273</v>
      </c>
      <c r="M348" s="42">
        <v>614</v>
      </c>
      <c r="N348" s="23" t="s">
        <v>245</v>
      </c>
      <c r="O348" s="42" t="s">
        <v>248</v>
      </c>
      <c r="P348" s="42" t="s">
        <v>251</v>
      </c>
      <c r="Q348" s="40" t="str">
        <f t="shared" si="20"/>
        <v>Hermann et al. (2017), JGR, https://doi.org/10.1029/2017JF004410</v>
      </c>
      <c r="R348" s="40" t="s">
        <v>160</v>
      </c>
      <c r="S348" s="13"/>
      <c r="T348" s="12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5" customHeight="1" x14ac:dyDescent="0.2">
      <c r="A349" s="40" t="s">
        <v>157</v>
      </c>
      <c r="B349" s="40">
        <v>14</v>
      </c>
      <c r="C349" s="80">
        <v>10</v>
      </c>
      <c r="D349" s="40">
        <v>2014</v>
      </c>
      <c r="E349" s="55">
        <f t="shared" si="16"/>
        <v>41926</v>
      </c>
      <c r="F349" s="40">
        <v>28</v>
      </c>
      <c r="G349" s="40">
        <v>4</v>
      </c>
      <c r="H349" s="40">
        <v>2015</v>
      </c>
      <c r="I349" s="56">
        <f t="shared" si="17"/>
        <v>42122</v>
      </c>
      <c r="J349" s="41">
        <v>61.030900000000003</v>
      </c>
      <c r="K349" s="41">
        <v>-46.8489</v>
      </c>
      <c r="L349" s="40">
        <v>285</v>
      </c>
      <c r="M349" s="42">
        <v>291</v>
      </c>
      <c r="N349" s="23" t="s">
        <v>245</v>
      </c>
      <c r="O349" s="42" t="s">
        <v>248</v>
      </c>
      <c r="P349" s="42" t="s">
        <v>251</v>
      </c>
      <c r="Q349" s="40" t="str">
        <f t="shared" si="20"/>
        <v>Hermann et al. (2017), JGR, https://doi.org/10.1029/2017JF004409</v>
      </c>
      <c r="R349" s="40" t="s">
        <v>159</v>
      </c>
      <c r="S349" s="13"/>
      <c r="T349" s="12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5" customHeight="1" x14ac:dyDescent="0.2">
      <c r="A350" s="40" t="s">
        <v>157</v>
      </c>
      <c r="B350" s="40">
        <v>19</v>
      </c>
      <c r="C350" s="80">
        <v>10</v>
      </c>
      <c r="D350" s="40">
        <v>2013</v>
      </c>
      <c r="E350" s="55">
        <f t="shared" si="16"/>
        <v>41566</v>
      </c>
      <c r="F350" s="40">
        <v>5</v>
      </c>
      <c r="G350" s="40">
        <v>5</v>
      </c>
      <c r="H350" s="40">
        <v>2014</v>
      </c>
      <c r="I350" s="56">
        <f t="shared" si="17"/>
        <v>41764</v>
      </c>
      <c r="J350" s="41">
        <v>61.030999999999999</v>
      </c>
      <c r="K350" s="41">
        <v>-46.848700000000001</v>
      </c>
      <c r="L350" s="40">
        <v>290</v>
      </c>
      <c r="M350" s="42">
        <v>350</v>
      </c>
      <c r="N350" s="23" t="s">
        <v>245</v>
      </c>
      <c r="O350" s="42" t="s">
        <v>248</v>
      </c>
      <c r="P350" s="42" t="s">
        <v>251</v>
      </c>
      <c r="Q350" s="40" t="str">
        <f t="shared" si="20"/>
        <v>Hermann et al. (2017), JGR, https://doi.org/10.1029/2017JF004408</v>
      </c>
      <c r="R350" s="40" t="s">
        <v>158</v>
      </c>
      <c r="S350" s="13"/>
      <c r="T350" s="12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5" customHeight="1" x14ac:dyDescent="0.2">
      <c r="A351" s="40" t="s">
        <v>161</v>
      </c>
      <c r="B351" s="40">
        <v>11</v>
      </c>
      <c r="C351" s="80">
        <v>10</v>
      </c>
      <c r="D351" s="40">
        <v>2017</v>
      </c>
      <c r="E351" s="55">
        <f t="shared" si="16"/>
        <v>43019</v>
      </c>
      <c r="F351" s="40">
        <v>23</v>
      </c>
      <c r="G351" s="40">
        <v>4</v>
      </c>
      <c r="H351" s="40">
        <v>2017</v>
      </c>
      <c r="I351" s="56">
        <f t="shared" si="17"/>
        <v>42848</v>
      </c>
      <c r="J351" s="41">
        <v>61.099699999999999</v>
      </c>
      <c r="K351" s="41">
        <v>-46.833100000000002</v>
      </c>
      <c r="L351" s="40">
        <v>660</v>
      </c>
      <c r="M351" s="89" t="s">
        <v>186</v>
      </c>
      <c r="N351" s="23" t="s">
        <v>245</v>
      </c>
      <c r="O351" s="42" t="s">
        <v>248</v>
      </c>
      <c r="P351" s="42" t="s">
        <v>251</v>
      </c>
      <c r="Q351" s="61" t="str">
        <f t="shared" ref="Q351" si="21">R351</f>
        <v>Hermann et al. (2017), JGR, https://doi.org/10.1029/2017JF004420</v>
      </c>
      <c r="R351" s="61" t="s">
        <v>169</v>
      </c>
      <c r="S351" s="58" t="s">
        <v>268</v>
      </c>
      <c r="T351" s="12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5" customHeight="1" x14ac:dyDescent="0.2">
      <c r="A352" s="40" t="s">
        <v>162</v>
      </c>
      <c r="B352" s="40">
        <v>1</v>
      </c>
      <c r="C352" s="80">
        <v>10</v>
      </c>
      <c r="D352" s="40">
        <v>2016</v>
      </c>
      <c r="E352" s="55">
        <f t="shared" si="16"/>
        <v>42644</v>
      </c>
      <c r="F352" s="40">
        <v>22</v>
      </c>
      <c r="G352" s="40">
        <v>4</v>
      </c>
      <c r="H352" s="40">
        <v>2017</v>
      </c>
      <c r="I352" s="56">
        <f t="shared" si="17"/>
        <v>42847</v>
      </c>
      <c r="J352" s="41">
        <v>61.174999999999997</v>
      </c>
      <c r="K352" s="41">
        <v>-46.819699999999997</v>
      </c>
      <c r="L352" s="40">
        <v>893</v>
      </c>
      <c r="M352" s="42">
        <v>1167</v>
      </c>
      <c r="N352" s="23" t="s">
        <v>245</v>
      </c>
      <c r="O352" s="42" t="s">
        <v>248</v>
      </c>
      <c r="P352" s="42" t="s">
        <v>251</v>
      </c>
      <c r="Q352" s="40" t="str">
        <f t="shared" si="20"/>
        <v>Hermann et al. (2017), JGR, https://doi.org/10.1029/2017JF004425</v>
      </c>
      <c r="R352" s="40" t="s">
        <v>165</v>
      </c>
      <c r="S352" s="13"/>
      <c r="T352" s="12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5" customHeight="1" x14ac:dyDescent="0.2">
      <c r="A353" s="40" t="s">
        <v>162</v>
      </c>
      <c r="B353" s="40">
        <v>10</v>
      </c>
      <c r="C353" s="80">
        <v>9</v>
      </c>
      <c r="D353" s="40">
        <v>2014</v>
      </c>
      <c r="E353" s="55">
        <f t="shared" si="16"/>
        <v>41892</v>
      </c>
      <c r="F353" s="40">
        <v>28</v>
      </c>
      <c r="G353" s="40">
        <v>4</v>
      </c>
      <c r="H353" s="40">
        <v>2015</v>
      </c>
      <c r="I353" s="56">
        <f t="shared" si="17"/>
        <v>42122</v>
      </c>
      <c r="J353" s="41">
        <v>61.175899999999999</v>
      </c>
      <c r="K353" s="41">
        <v>-46.818800000000003</v>
      </c>
      <c r="L353" s="40">
        <v>897</v>
      </c>
      <c r="M353" s="42">
        <v>1422</v>
      </c>
      <c r="N353" s="23" t="s">
        <v>245</v>
      </c>
      <c r="O353" s="42" t="s">
        <v>248</v>
      </c>
      <c r="P353" s="42" t="s">
        <v>251</v>
      </c>
      <c r="Q353" s="40" t="str">
        <f t="shared" si="20"/>
        <v>Hermann et al. (2017), JGR, https://doi.org/10.1029/2017JF004424</v>
      </c>
      <c r="R353" s="40" t="s">
        <v>164</v>
      </c>
      <c r="S353" s="13"/>
      <c r="T353" s="12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5" customHeight="1" x14ac:dyDescent="0.2">
      <c r="A354" s="40" t="s">
        <v>162</v>
      </c>
      <c r="B354" s="40">
        <v>10</v>
      </c>
      <c r="C354" s="80">
        <v>9</v>
      </c>
      <c r="D354" s="40">
        <v>2013</v>
      </c>
      <c r="E354" s="55">
        <f t="shared" si="16"/>
        <v>41527</v>
      </c>
      <c r="F354" s="40">
        <v>5</v>
      </c>
      <c r="G354" s="40">
        <v>5</v>
      </c>
      <c r="H354" s="40">
        <v>2014</v>
      </c>
      <c r="I354" s="56">
        <f t="shared" si="17"/>
        <v>41764</v>
      </c>
      <c r="J354" s="41">
        <v>61.176299999999998</v>
      </c>
      <c r="K354" s="41">
        <v>-46.818399999999997</v>
      </c>
      <c r="L354" s="40">
        <v>899</v>
      </c>
      <c r="M354" s="42">
        <v>1130</v>
      </c>
      <c r="N354" s="23" t="s">
        <v>245</v>
      </c>
      <c r="O354" s="42" t="s">
        <v>248</v>
      </c>
      <c r="P354" s="42" t="s">
        <v>251</v>
      </c>
      <c r="Q354" s="40" t="str">
        <f t="shared" si="20"/>
        <v>Hermann et al. (2017), JGR, https://doi.org/10.1029/2017JF004423</v>
      </c>
      <c r="R354" s="40" t="s">
        <v>163</v>
      </c>
      <c r="S354" s="13"/>
      <c r="T354" s="12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5" customHeight="1" x14ac:dyDescent="0.2">
      <c r="A355" s="40" t="s">
        <v>166</v>
      </c>
      <c r="B355" s="40">
        <v>21</v>
      </c>
      <c r="C355" s="80">
        <v>9</v>
      </c>
      <c r="D355" s="40">
        <v>2014</v>
      </c>
      <c r="E355" s="55">
        <f t="shared" si="16"/>
        <v>41903</v>
      </c>
      <c r="F355" s="40">
        <v>28</v>
      </c>
      <c r="G355" s="40">
        <v>4</v>
      </c>
      <c r="H355" s="40">
        <v>2015</v>
      </c>
      <c r="I355" s="56">
        <f t="shared" si="17"/>
        <v>42122</v>
      </c>
      <c r="J355" s="41">
        <v>61.065899999999999</v>
      </c>
      <c r="K355" s="41">
        <v>-46.843499999999999</v>
      </c>
      <c r="L355" s="40">
        <v>528</v>
      </c>
      <c r="M355" s="42">
        <v>203</v>
      </c>
      <c r="N355" s="23" t="s">
        <v>245</v>
      </c>
      <c r="O355" s="42" t="s">
        <v>248</v>
      </c>
      <c r="P355" s="42" t="s">
        <v>251</v>
      </c>
      <c r="Q355" s="40" t="str">
        <f t="shared" si="20"/>
        <v>Hermann et al. (2017), JGR, https://doi.org/10.1029/2017JF004415</v>
      </c>
      <c r="R355" s="40" t="s">
        <v>167</v>
      </c>
      <c r="S355" s="13"/>
      <c r="T355" s="12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5" customHeight="1" x14ac:dyDescent="0.2">
      <c r="A356" s="40" t="s">
        <v>168</v>
      </c>
      <c r="B356" s="40">
        <v>14</v>
      </c>
      <c r="C356" s="80">
        <v>9</v>
      </c>
      <c r="D356" s="40">
        <v>2013</v>
      </c>
      <c r="E356" s="55">
        <f t="shared" si="16"/>
        <v>41531</v>
      </c>
      <c r="F356" s="40">
        <v>5</v>
      </c>
      <c r="G356" s="40">
        <v>5</v>
      </c>
      <c r="H356" s="40">
        <v>2014</v>
      </c>
      <c r="I356" s="56">
        <f t="shared" si="17"/>
        <v>41764</v>
      </c>
      <c r="J356" s="41">
        <v>61.132899999999999</v>
      </c>
      <c r="K356" s="41">
        <v>-46.884999999999998</v>
      </c>
      <c r="L356" s="40">
        <v>870</v>
      </c>
      <c r="M356" s="89" t="s">
        <v>186</v>
      </c>
      <c r="N356" s="23" t="s">
        <v>245</v>
      </c>
      <c r="O356" s="42" t="s">
        <v>248</v>
      </c>
      <c r="P356" s="42" t="s">
        <v>251</v>
      </c>
      <c r="Q356" s="61" t="str">
        <f t="shared" si="20"/>
        <v>Hermann et al. (2017), JGR, https://doi.org/10.1029/2017JF004420</v>
      </c>
      <c r="R356" s="61" t="s">
        <v>169</v>
      </c>
      <c r="S356" s="58" t="s">
        <v>187</v>
      </c>
      <c r="T356" s="94">
        <v>887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5" customHeight="1" x14ac:dyDescent="0.2">
      <c r="A357" s="24" t="s">
        <v>170</v>
      </c>
      <c r="B357" s="6">
        <v>15</v>
      </c>
      <c r="C357" s="6">
        <v>9</v>
      </c>
      <c r="D357" s="6">
        <f t="shared" ref="D357:D388" si="22">H357-1</f>
        <v>1998</v>
      </c>
      <c r="E357" s="55">
        <f t="shared" si="16"/>
        <v>36053</v>
      </c>
      <c r="F357" s="24">
        <v>16</v>
      </c>
      <c r="G357" s="24">
        <v>4</v>
      </c>
      <c r="H357" s="24">
        <v>1999</v>
      </c>
      <c r="I357" s="56">
        <f t="shared" si="17"/>
        <v>36266</v>
      </c>
      <c r="J357" s="34">
        <v>66.000550000000004</v>
      </c>
      <c r="K357" s="70">
        <v>-44.501390000000001</v>
      </c>
      <c r="L357" s="21">
        <v>2460</v>
      </c>
      <c r="M357" s="25">
        <v>698.3</v>
      </c>
      <c r="N357" s="9" t="s">
        <v>246</v>
      </c>
      <c r="O357" s="42" t="s">
        <v>248</v>
      </c>
      <c r="P357" s="39" t="s">
        <v>244</v>
      </c>
      <c r="Q357" s="21" t="s">
        <v>40</v>
      </c>
      <c r="R357" s="22" t="s">
        <v>41</v>
      </c>
      <c r="S357" s="13"/>
      <c r="T357" s="12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5" customHeight="1" x14ac:dyDescent="0.2">
      <c r="A358" s="24" t="s">
        <v>170</v>
      </c>
      <c r="B358" s="6">
        <v>15</v>
      </c>
      <c r="C358" s="6">
        <v>9</v>
      </c>
      <c r="D358" s="6">
        <f t="shared" si="22"/>
        <v>2004</v>
      </c>
      <c r="E358" s="55">
        <f t="shared" si="16"/>
        <v>38245</v>
      </c>
      <c r="F358" s="24">
        <v>26</v>
      </c>
      <c r="G358" s="24">
        <v>5</v>
      </c>
      <c r="H358" s="24">
        <v>2005</v>
      </c>
      <c r="I358" s="56">
        <f t="shared" si="17"/>
        <v>38498</v>
      </c>
      <c r="J358" s="43">
        <v>66.000550000000004</v>
      </c>
      <c r="K358" s="43">
        <v>-44.501390000000001</v>
      </c>
      <c r="L358" s="43">
        <v>2460</v>
      </c>
      <c r="M358" s="25">
        <v>407.9</v>
      </c>
      <c r="N358" s="9" t="s">
        <v>246</v>
      </c>
      <c r="O358" s="42" t="s">
        <v>248</v>
      </c>
      <c r="P358" s="39" t="s">
        <v>244</v>
      </c>
      <c r="Q358" s="21" t="s">
        <v>40</v>
      </c>
      <c r="R358" s="22" t="s">
        <v>41</v>
      </c>
      <c r="S358" s="13"/>
      <c r="T358" s="12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5" customHeight="1" x14ac:dyDescent="0.2">
      <c r="A359" s="24" t="s">
        <v>170</v>
      </c>
      <c r="B359" s="6">
        <v>15</v>
      </c>
      <c r="C359" s="6">
        <v>9</v>
      </c>
      <c r="D359" s="6">
        <f t="shared" si="22"/>
        <v>2007</v>
      </c>
      <c r="E359" s="55">
        <f t="shared" si="16"/>
        <v>39340</v>
      </c>
      <c r="F359" s="24">
        <v>3</v>
      </c>
      <c r="G359" s="24">
        <v>5</v>
      </c>
      <c r="H359" s="24">
        <v>2008</v>
      </c>
      <c r="I359" s="56">
        <f t="shared" si="17"/>
        <v>39571</v>
      </c>
      <c r="J359" s="34">
        <v>66.000550000000004</v>
      </c>
      <c r="K359" s="34">
        <v>-44.501390000000001</v>
      </c>
      <c r="L359" s="21">
        <v>2460</v>
      </c>
      <c r="M359" s="25">
        <v>421.5466667</v>
      </c>
      <c r="N359" s="9" t="s">
        <v>246</v>
      </c>
      <c r="O359" s="42" t="s">
        <v>248</v>
      </c>
      <c r="P359" s="39" t="s">
        <v>244</v>
      </c>
      <c r="Q359" s="21" t="s">
        <v>40</v>
      </c>
      <c r="R359" s="22" t="s">
        <v>41</v>
      </c>
      <c r="S359" s="13"/>
      <c r="T359" s="12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5" customHeight="1" x14ac:dyDescent="0.2">
      <c r="A360" s="24" t="s">
        <v>170</v>
      </c>
      <c r="B360" s="6">
        <v>15</v>
      </c>
      <c r="C360" s="6">
        <v>9</v>
      </c>
      <c r="D360" s="6">
        <f t="shared" si="22"/>
        <v>2012</v>
      </c>
      <c r="E360" s="55">
        <f t="shared" si="16"/>
        <v>41167</v>
      </c>
      <c r="F360" s="24">
        <v>22</v>
      </c>
      <c r="G360" s="24">
        <v>5</v>
      </c>
      <c r="H360" s="24">
        <v>2013</v>
      </c>
      <c r="I360" s="56">
        <f t="shared" si="17"/>
        <v>41416</v>
      </c>
      <c r="J360" s="34">
        <v>66.000550000000004</v>
      </c>
      <c r="K360" s="34">
        <v>-44.501390000000001</v>
      </c>
      <c r="L360" s="21">
        <v>2460</v>
      </c>
      <c r="M360" s="25">
        <v>360.4</v>
      </c>
      <c r="N360" s="9" t="s">
        <v>246</v>
      </c>
      <c r="O360" s="42" t="s">
        <v>248</v>
      </c>
      <c r="P360" s="39" t="s">
        <v>244</v>
      </c>
      <c r="Q360" s="21" t="s">
        <v>40</v>
      </c>
      <c r="R360" s="22" t="s">
        <v>41</v>
      </c>
      <c r="S360" s="13"/>
      <c r="T360" s="12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5" customHeight="1" x14ac:dyDescent="0.2">
      <c r="A361" s="24" t="s">
        <v>170</v>
      </c>
      <c r="B361" s="6">
        <v>15</v>
      </c>
      <c r="C361" s="6">
        <v>9</v>
      </c>
      <c r="D361" s="6">
        <f t="shared" si="22"/>
        <v>2014</v>
      </c>
      <c r="E361" s="55">
        <f t="shared" si="16"/>
        <v>41897</v>
      </c>
      <c r="F361" s="24">
        <v>24</v>
      </c>
      <c r="G361" s="24">
        <v>4</v>
      </c>
      <c r="H361" s="24">
        <v>2015</v>
      </c>
      <c r="I361" s="56">
        <f t="shared" si="17"/>
        <v>42118</v>
      </c>
      <c r="J361" s="34">
        <v>66.000550000000004</v>
      </c>
      <c r="K361" s="34">
        <v>-44.501390000000001</v>
      </c>
      <c r="L361" s="21">
        <v>2460</v>
      </c>
      <c r="M361" s="25">
        <v>435.29599999999999</v>
      </c>
      <c r="N361" s="9" t="s">
        <v>246</v>
      </c>
      <c r="O361" s="42" t="s">
        <v>248</v>
      </c>
      <c r="P361" s="39" t="s">
        <v>244</v>
      </c>
      <c r="Q361" s="21" t="s">
        <v>40</v>
      </c>
      <c r="R361" s="22" t="s">
        <v>41</v>
      </c>
      <c r="S361" s="13"/>
      <c r="T361" s="12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5" customHeight="1" x14ac:dyDescent="0.2">
      <c r="A362" s="24" t="s">
        <v>170</v>
      </c>
      <c r="B362" s="6">
        <v>15</v>
      </c>
      <c r="C362" s="6">
        <v>9</v>
      </c>
      <c r="D362" s="6">
        <f t="shared" si="22"/>
        <v>2014</v>
      </c>
      <c r="E362" s="55">
        <f t="shared" si="16"/>
        <v>41897</v>
      </c>
      <c r="F362" s="24">
        <v>30</v>
      </c>
      <c r="G362" s="24">
        <v>4</v>
      </c>
      <c r="H362" s="24">
        <v>2015</v>
      </c>
      <c r="I362" s="56">
        <f t="shared" si="17"/>
        <v>42124</v>
      </c>
      <c r="J362" s="34">
        <v>66.000550000000004</v>
      </c>
      <c r="K362" s="34">
        <v>-44.501390000000001</v>
      </c>
      <c r="L362" s="21">
        <v>2460</v>
      </c>
      <c r="M362" s="25">
        <v>290.18</v>
      </c>
      <c r="N362" s="9" t="s">
        <v>246</v>
      </c>
      <c r="O362" s="42" t="s">
        <v>248</v>
      </c>
      <c r="P362" s="39" t="s">
        <v>244</v>
      </c>
      <c r="Q362" s="21" t="s">
        <v>40</v>
      </c>
      <c r="R362" s="22" t="s">
        <v>41</v>
      </c>
      <c r="S362" s="13"/>
      <c r="T362" s="12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5" customHeight="1" x14ac:dyDescent="0.2">
      <c r="A363" s="22" t="s">
        <v>171</v>
      </c>
      <c r="B363" s="6">
        <v>15</v>
      </c>
      <c r="C363" s="6">
        <v>9</v>
      </c>
      <c r="D363" s="6">
        <f t="shared" si="22"/>
        <v>2000</v>
      </c>
      <c r="E363" s="55">
        <f t="shared" si="16"/>
        <v>36784</v>
      </c>
      <c r="F363" s="7">
        <v>11</v>
      </c>
      <c r="G363" s="7">
        <v>5</v>
      </c>
      <c r="H363" s="22">
        <v>2001</v>
      </c>
      <c r="I363" s="56">
        <f t="shared" si="17"/>
        <v>37022</v>
      </c>
      <c r="J363" s="43">
        <v>69.483069999999998</v>
      </c>
      <c r="K363" s="43">
        <v>-49.79562</v>
      </c>
      <c r="L363" s="22">
        <v>825</v>
      </c>
      <c r="M363" s="23">
        <v>513.10599999999999</v>
      </c>
      <c r="N363" s="23" t="s">
        <v>245</v>
      </c>
      <c r="O363" s="42" t="s">
        <v>248</v>
      </c>
      <c r="P363" s="39" t="s">
        <v>244</v>
      </c>
      <c r="Q363" s="21" t="s">
        <v>40</v>
      </c>
      <c r="R363" s="22" t="s">
        <v>41</v>
      </c>
      <c r="S363" s="13"/>
      <c r="T363" s="12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5" customHeight="1" x14ac:dyDescent="0.2">
      <c r="A364" s="22" t="s">
        <v>171</v>
      </c>
      <c r="B364" s="6">
        <v>15</v>
      </c>
      <c r="C364" s="6">
        <v>9</v>
      </c>
      <c r="D364" s="6">
        <f t="shared" si="22"/>
        <v>2001</v>
      </c>
      <c r="E364" s="55">
        <f t="shared" si="16"/>
        <v>37149</v>
      </c>
      <c r="F364" s="7">
        <v>11</v>
      </c>
      <c r="G364" s="7">
        <v>5</v>
      </c>
      <c r="H364" s="22">
        <v>2002</v>
      </c>
      <c r="I364" s="56">
        <f t="shared" si="17"/>
        <v>37387</v>
      </c>
      <c r="J364" s="43">
        <v>69.483069999999998</v>
      </c>
      <c r="K364" s="43">
        <v>-49.79562</v>
      </c>
      <c r="L364" s="22">
        <v>825</v>
      </c>
      <c r="M364" s="23">
        <v>379.80799999999999</v>
      </c>
      <c r="N364" s="23" t="s">
        <v>245</v>
      </c>
      <c r="O364" s="42" t="s">
        <v>248</v>
      </c>
      <c r="P364" s="39" t="s">
        <v>244</v>
      </c>
      <c r="Q364" s="21" t="s">
        <v>40</v>
      </c>
      <c r="R364" s="22" t="s">
        <v>41</v>
      </c>
      <c r="S364" s="13"/>
      <c r="T364" s="12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5" customHeight="1" x14ac:dyDescent="0.2">
      <c r="A365" s="22" t="s">
        <v>171</v>
      </c>
      <c r="B365" s="6">
        <v>15</v>
      </c>
      <c r="C365" s="6">
        <v>9</v>
      </c>
      <c r="D365" s="6">
        <f t="shared" si="22"/>
        <v>2004</v>
      </c>
      <c r="E365" s="55">
        <f t="shared" si="16"/>
        <v>38245</v>
      </c>
      <c r="F365" s="22">
        <v>9</v>
      </c>
      <c r="G365" s="22">
        <v>5</v>
      </c>
      <c r="H365" s="22">
        <v>2005</v>
      </c>
      <c r="I365" s="56">
        <f t="shared" si="17"/>
        <v>38481</v>
      </c>
      <c r="J365" s="43">
        <v>69.483069999999998</v>
      </c>
      <c r="K365" s="43">
        <v>-49.79562</v>
      </c>
      <c r="L365" s="22">
        <v>825</v>
      </c>
      <c r="M365" s="23">
        <v>700</v>
      </c>
      <c r="N365" s="23" t="s">
        <v>245</v>
      </c>
      <c r="O365" s="42" t="s">
        <v>248</v>
      </c>
      <c r="P365" s="39" t="s">
        <v>244</v>
      </c>
      <c r="Q365" s="21" t="s">
        <v>40</v>
      </c>
      <c r="R365" s="22" t="s">
        <v>41</v>
      </c>
      <c r="S365" s="13"/>
      <c r="T365" s="12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9.5" customHeight="1" x14ac:dyDescent="0.2">
      <c r="A366" s="66" t="s">
        <v>172</v>
      </c>
      <c r="B366" s="65">
        <v>15</v>
      </c>
      <c r="C366" s="65">
        <v>9</v>
      </c>
      <c r="D366" s="65">
        <f t="shared" si="22"/>
        <v>2000</v>
      </c>
      <c r="E366" s="55">
        <f t="shared" si="16"/>
        <v>36784</v>
      </c>
      <c r="F366" s="68">
        <v>11</v>
      </c>
      <c r="G366" s="68">
        <v>5</v>
      </c>
      <c r="H366" s="66">
        <v>2001</v>
      </c>
      <c r="I366" s="56">
        <f t="shared" si="17"/>
        <v>37022</v>
      </c>
      <c r="J366" s="67">
        <v>69.47833</v>
      </c>
      <c r="K366" s="67">
        <v>-49.877920000000003</v>
      </c>
      <c r="L366" s="66">
        <v>741</v>
      </c>
      <c r="M366" s="64">
        <v>167.99199999999999</v>
      </c>
      <c r="N366" s="23" t="s">
        <v>245</v>
      </c>
      <c r="O366" s="42" t="s">
        <v>248</v>
      </c>
      <c r="P366" s="39" t="s">
        <v>244</v>
      </c>
      <c r="Q366" s="71" t="s">
        <v>40</v>
      </c>
      <c r="R366" s="66" t="s">
        <v>41</v>
      </c>
      <c r="S366" s="13"/>
      <c r="T366" s="12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9.5" customHeight="1" x14ac:dyDescent="0.2">
      <c r="A367" s="44" t="s">
        <v>172</v>
      </c>
      <c r="B367" s="45">
        <v>15</v>
      </c>
      <c r="C367" s="45">
        <v>9</v>
      </c>
      <c r="D367" s="45">
        <f t="shared" si="22"/>
        <v>2001</v>
      </c>
      <c r="E367" s="55">
        <f t="shared" si="16"/>
        <v>37149</v>
      </c>
      <c r="F367" s="46">
        <v>11</v>
      </c>
      <c r="G367" s="46">
        <v>5</v>
      </c>
      <c r="H367" s="44">
        <v>2002</v>
      </c>
      <c r="I367" s="56">
        <f t="shared" si="17"/>
        <v>37387</v>
      </c>
      <c r="J367" s="47">
        <v>69.47833</v>
      </c>
      <c r="K367" s="47">
        <v>-49.877920000000003</v>
      </c>
      <c r="L367" s="44">
        <v>741</v>
      </c>
      <c r="M367" s="48">
        <v>132.93279999999999</v>
      </c>
      <c r="N367" s="23" t="s">
        <v>245</v>
      </c>
      <c r="O367" s="42" t="s">
        <v>248</v>
      </c>
      <c r="P367" s="39" t="s">
        <v>244</v>
      </c>
      <c r="Q367" s="21" t="s">
        <v>40</v>
      </c>
      <c r="R367" s="22" t="s">
        <v>41</v>
      </c>
      <c r="S367" s="49"/>
      <c r="T367" s="50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9.5" customHeight="1" x14ac:dyDescent="0.2">
      <c r="A368" s="44" t="s">
        <v>172</v>
      </c>
      <c r="B368" s="45">
        <v>15</v>
      </c>
      <c r="C368" s="45">
        <v>9</v>
      </c>
      <c r="D368" s="45">
        <f t="shared" si="22"/>
        <v>2004</v>
      </c>
      <c r="E368" s="55">
        <f t="shared" si="16"/>
        <v>38245</v>
      </c>
      <c r="F368" s="46">
        <v>11</v>
      </c>
      <c r="G368" s="46">
        <v>5</v>
      </c>
      <c r="H368" s="44">
        <v>2005</v>
      </c>
      <c r="I368" s="56">
        <f t="shared" si="17"/>
        <v>38483</v>
      </c>
      <c r="J368" s="47">
        <v>69.47833</v>
      </c>
      <c r="K368" s="47">
        <v>-49.877920000000003</v>
      </c>
      <c r="L368" s="44">
        <v>741</v>
      </c>
      <c r="M368" s="48">
        <v>421</v>
      </c>
      <c r="N368" s="23" t="s">
        <v>245</v>
      </c>
      <c r="O368" s="42" t="s">
        <v>248</v>
      </c>
      <c r="P368" s="39" t="s">
        <v>244</v>
      </c>
      <c r="Q368" s="21" t="s">
        <v>40</v>
      </c>
      <c r="R368" s="22" t="s">
        <v>41</v>
      </c>
      <c r="S368" s="49"/>
      <c r="T368" s="50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x14ac:dyDescent="0.2">
      <c r="A369" s="44" t="s">
        <v>173</v>
      </c>
      <c r="B369" s="45">
        <v>15</v>
      </c>
      <c r="C369" s="45">
        <v>9</v>
      </c>
      <c r="D369" s="45">
        <f t="shared" si="22"/>
        <v>2000</v>
      </c>
      <c r="E369" s="55">
        <f t="shared" si="16"/>
        <v>36784</v>
      </c>
      <c r="F369" s="46">
        <v>11</v>
      </c>
      <c r="G369" s="46">
        <v>5</v>
      </c>
      <c r="H369" s="44">
        <v>2001</v>
      </c>
      <c r="I369" s="56">
        <f t="shared" si="17"/>
        <v>37022</v>
      </c>
      <c r="J369" s="47">
        <v>69.441890000000001</v>
      </c>
      <c r="K369" s="47">
        <v>-49.959829999999997</v>
      </c>
      <c r="L369" s="44">
        <v>614</v>
      </c>
      <c r="M369" s="48">
        <v>149.732</v>
      </c>
      <c r="N369" s="23" t="s">
        <v>245</v>
      </c>
      <c r="O369" s="42" t="s">
        <v>248</v>
      </c>
      <c r="P369" s="39" t="s">
        <v>244</v>
      </c>
      <c r="Q369" s="53" t="s">
        <v>40</v>
      </c>
      <c r="R369" s="44" t="s">
        <v>41</v>
      </c>
      <c r="S369" s="13"/>
      <c r="T369" s="12"/>
      <c r="U369" s="13"/>
    </row>
    <row r="370" spans="1:31" x14ac:dyDescent="0.2">
      <c r="A370" s="44" t="s">
        <v>173</v>
      </c>
      <c r="B370" s="45">
        <v>15</v>
      </c>
      <c r="C370" s="45">
        <v>9</v>
      </c>
      <c r="D370" s="45">
        <f t="shared" si="22"/>
        <v>2001</v>
      </c>
      <c r="E370" s="55">
        <f t="shared" si="16"/>
        <v>37149</v>
      </c>
      <c r="F370" s="46">
        <v>11</v>
      </c>
      <c r="G370" s="46">
        <v>5</v>
      </c>
      <c r="H370" s="44">
        <v>2002</v>
      </c>
      <c r="I370" s="56">
        <f t="shared" si="17"/>
        <v>37387</v>
      </c>
      <c r="J370" s="47">
        <v>69.441890000000001</v>
      </c>
      <c r="K370" s="47">
        <v>-49.959829999999997</v>
      </c>
      <c r="L370" s="44">
        <v>614</v>
      </c>
      <c r="M370" s="48">
        <v>105.908</v>
      </c>
      <c r="N370" s="23" t="s">
        <v>245</v>
      </c>
      <c r="O370" s="42" t="s">
        <v>248</v>
      </c>
      <c r="P370" s="39" t="s">
        <v>244</v>
      </c>
      <c r="Q370" s="53" t="s">
        <v>40</v>
      </c>
      <c r="R370" s="44" t="s">
        <v>41</v>
      </c>
      <c r="S370" s="13"/>
      <c r="T370" s="12"/>
      <c r="U370" s="13"/>
    </row>
    <row r="371" spans="1:31" x14ac:dyDescent="0.2">
      <c r="A371" s="44" t="s">
        <v>173</v>
      </c>
      <c r="B371" s="45">
        <v>15</v>
      </c>
      <c r="C371" s="45">
        <v>9</v>
      </c>
      <c r="D371" s="45">
        <f t="shared" si="22"/>
        <v>2004</v>
      </c>
      <c r="E371" s="55">
        <f t="shared" si="16"/>
        <v>38245</v>
      </c>
      <c r="F371" s="46">
        <v>11</v>
      </c>
      <c r="G371" s="46">
        <v>5</v>
      </c>
      <c r="H371" s="44">
        <v>2005</v>
      </c>
      <c r="I371" s="56">
        <f t="shared" si="17"/>
        <v>38483</v>
      </c>
      <c r="J371" s="47">
        <v>69.441890000000001</v>
      </c>
      <c r="K371" s="47">
        <v>-49.959829999999997</v>
      </c>
      <c r="L371" s="44">
        <v>614</v>
      </c>
      <c r="M371" s="48">
        <v>177.65</v>
      </c>
      <c r="N371" s="23" t="s">
        <v>245</v>
      </c>
      <c r="O371" s="42" t="s">
        <v>248</v>
      </c>
      <c r="P371" s="39" t="s">
        <v>244</v>
      </c>
      <c r="Q371" s="53" t="s">
        <v>40</v>
      </c>
      <c r="R371" s="44" t="s">
        <v>41</v>
      </c>
      <c r="S371" s="13"/>
      <c r="T371" s="12"/>
      <c r="U371" s="13"/>
    </row>
    <row r="372" spans="1:31" x14ac:dyDescent="0.2">
      <c r="A372" s="44" t="s">
        <v>174</v>
      </c>
      <c r="B372" s="45">
        <v>15</v>
      </c>
      <c r="C372" s="45">
        <v>9</v>
      </c>
      <c r="D372" s="45">
        <f t="shared" si="22"/>
        <v>2000</v>
      </c>
      <c r="E372" s="55">
        <f t="shared" si="16"/>
        <v>36784</v>
      </c>
      <c r="F372" s="46">
        <v>11</v>
      </c>
      <c r="G372" s="46">
        <v>5</v>
      </c>
      <c r="H372" s="44">
        <v>2001</v>
      </c>
      <c r="I372" s="56">
        <f t="shared" si="17"/>
        <v>37022</v>
      </c>
      <c r="J372" s="47">
        <v>69.401330000000002</v>
      </c>
      <c r="K372" s="85">
        <v>-50.210749999999997</v>
      </c>
      <c r="L372" s="44">
        <v>387</v>
      </c>
      <c r="M372" s="48">
        <v>173.47</v>
      </c>
      <c r="N372" s="23" t="s">
        <v>245</v>
      </c>
      <c r="O372" s="42" t="s">
        <v>248</v>
      </c>
      <c r="P372" s="39" t="s">
        <v>244</v>
      </c>
      <c r="Q372" s="53" t="s">
        <v>40</v>
      </c>
      <c r="R372" s="44" t="s">
        <v>41</v>
      </c>
      <c r="S372" s="13"/>
      <c r="T372" s="12"/>
      <c r="U372" s="13"/>
    </row>
    <row r="373" spans="1:31" x14ac:dyDescent="0.2">
      <c r="A373" s="44" t="s">
        <v>174</v>
      </c>
      <c r="B373" s="45">
        <v>15</v>
      </c>
      <c r="C373" s="45">
        <v>9</v>
      </c>
      <c r="D373" s="45">
        <f t="shared" si="22"/>
        <v>2001</v>
      </c>
      <c r="E373" s="55">
        <f t="shared" si="16"/>
        <v>37149</v>
      </c>
      <c r="F373" s="44">
        <v>6</v>
      </c>
      <c r="G373" s="44">
        <v>5</v>
      </c>
      <c r="H373" s="44">
        <v>2002</v>
      </c>
      <c r="I373" s="56">
        <f t="shared" si="17"/>
        <v>37382</v>
      </c>
      <c r="J373" s="47">
        <v>69.401330000000002</v>
      </c>
      <c r="K373" s="85">
        <v>-50.210749999999997</v>
      </c>
      <c r="L373" s="44">
        <v>387</v>
      </c>
      <c r="M373" s="48">
        <v>219.12</v>
      </c>
      <c r="N373" s="23" t="s">
        <v>245</v>
      </c>
      <c r="O373" s="42" t="s">
        <v>248</v>
      </c>
      <c r="P373" s="39" t="s">
        <v>244</v>
      </c>
      <c r="Q373" s="53" t="s">
        <v>40</v>
      </c>
      <c r="R373" s="44" t="s">
        <v>41</v>
      </c>
      <c r="S373" s="13"/>
      <c r="T373" s="12"/>
      <c r="U373" s="13"/>
    </row>
    <row r="374" spans="1:31" x14ac:dyDescent="0.2">
      <c r="A374" s="51" t="s">
        <v>175</v>
      </c>
      <c r="B374" s="45">
        <v>15</v>
      </c>
      <c r="C374" s="45">
        <v>9</v>
      </c>
      <c r="D374" s="45">
        <f t="shared" si="22"/>
        <v>1998</v>
      </c>
      <c r="E374" s="55">
        <f t="shared" si="16"/>
        <v>36053</v>
      </c>
      <c r="F374" s="51">
        <v>22</v>
      </c>
      <c r="G374" s="51">
        <v>4</v>
      </c>
      <c r="H374" s="51">
        <v>1999</v>
      </c>
      <c r="I374" s="56">
        <f t="shared" si="17"/>
        <v>36272</v>
      </c>
      <c r="J374" s="52">
        <v>63.148890000000002</v>
      </c>
      <c r="K374" s="52">
        <v>-44.816670000000002</v>
      </c>
      <c r="L374" s="53">
        <v>2850</v>
      </c>
      <c r="M374" s="54">
        <v>548.79999999999995</v>
      </c>
      <c r="N374" s="9" t="s">
        <v>246</v>
      </c>
      <c r="O374" s="42" t="s">
        <v>248</v>
      </c>
      <c r="P374" s="39" t="s">
        <v>244</v>
      </c>
      <c r="Q374" s="53" t="s">
        <v>40</v>
      </c>
      <c r="R374" s="44" t="s">
        <v>41</v>
      </c>
      <c r="S374" s="13"/>
      <c r="T374" s="12"/>
      <c r="U374" s="13"/>
    </row>
    <row r="375" spans="1:31" x14ac:dyDescent="0.2">
      <c r="A375" s="51" t="s">
        <v>175</v>
      </c>
      <c r="B375" s="45">
        <v>15</v>
      </c>
      <c r="C375" s="45">
        <v>9</v>
      </c>
      <c r="D375" s="45">
        <f t="shared" si="22"/>
        <v>2008</v>
      </c>
      <c r="E375" s="55">
        <f t="shared" si="16"/>
        <v>39706</v>
      </c>
      <c r="F375" s="51">
        <v>15</v>
      </c>
      <c r="G375" s="51">
        <v>5</v>
      </c>
      <c r="H375" s="51">
        <v>2009</v>
      </c>
      <c r="I375" s="56">
        <f t="shared" si="17"/>
        <v>39948</v>
      </c>
      <c r="J375" s="52">
        <v>63.148890000000002</v>
      </c>
      <c r="K375" s="52">
        <v>-44.816670000000002</v>
      </c>
      <c r="L375" s="53">
        <v>2850</v>
      </c>
      <c r="M375" s="54">
        <v>467.55692310000001</v>
      </c>
      <c r="N375" s="9" t="s">
        <v>246</v>
      </c>
      <c r="O375" s="42" t="s">
        <v>248</v>
      </c>
      <c r="P375" s="39" t="s">
        <v>244</v>
      </c>
      <c r="Q375" s="53" t="s">
        <v>40</v>
      </c>
      <c r="R375" s="44" t="s">
        <v>41</v>
      </c>
      <c r="S375" s="13"/>
      <c r="T375" s="12"/>
      <c r="U375" s="13"/>
    </row>
    <row r="376" spans="1:31" x14ac:dyDescent="0.2">
      <c r="A376" s="51" t="s">
        <v>175</v>
      </c>
      <c r="B376" s="45">
        <v>15</v>
      </c>
      <c r="C376" s="45">
        <v>9</v>
      </c>
      <c r="D376" s="45">
        <f t="shared" si="22"/>
        <v>2014</v>
      </c>
      <c r="E376" s="55">
        <f t="shared" si="16"/>
        <v>41897</v>
      </c>
      <c r="F376" s="51">
        <v>27</v>
      </c>
      <c r="G376" s="51">
        <v>4</v>
      </c>
      <c r="H376" s="51">
        <v>2015</v>
      </c>
      <c r="I376" s="56">
        <f t="shared" si="17"/>
        <v>42121</v>
      </c>
      <c r="J376" s="52">
        <v>63.148890000000002</v>
      </c>
      <c r="K376" s="52">
        <v>-44.816670000000002</v>
      </c>
      <c r="L376" s="53">
        <v>2850</v>
      </c>
      <c r="M376" s="54">
        <v>676.88499999999999</v>
      </c>
      <c r="N376" s="9" t="s">
        <v>246</v>
      </c>
      <c r="O376" s="42" t="s">
        <v>248</v>
      </c>
      <c r="P376" s="39" t="s">
        <v>244</v>
      </c>
      <c r="Q376" s="53" t="s">
        <v>40</v>
      </c>
      <c r="R376" s="44" t="s">
        <v>41</v>
      </c>
      <c r="S376" s="13"/>
      <c r="T376" s="12"/>
      <c r="U376" s="13"/>
    </row>
    <row r="377" spans="1:31" x14ac:dyDescent="0.2">
      <c r="A377" s="44" t="s">
        <v>176</v>
      </c>
      <c r="B377" s="45">
        <v>15</v>
      </c>
      <c r="C377" s="45">
        <v>9</v>
      </c>
      <c r="D377" s="45">
        <f t="shared" si="22"/>
        <v>1995</v>
      </c>
      <c r="E377" s="55">
        <f t="shared" si="16"/>
        <v>34957</v>
      </c>
      <c r="F377" s="46">
        <v>11</v>
      </c>
      <c r="G377" s="46">
        <v>5</v>
      </c>
      <c r="H377" s="44">
        <v>1996</v>
      </c>
      <c r="I377" s="56">
        <f t="shared" si="17"/>
        <v>35196</v>
      </c>
      <c r="J377" s="47">
        <v>72.579440000000005</v>
      </c>
      <c r="K377" s="47">
        <v>-38.504170000000002</v>
      </c>
      <c r="L377" s="44">
        <v>3254</v>
      </c>
      <c r="M377" s="48">
        <v>211.816</v>
      </c>
      <c r="N377" s="9" t="s">
        <v>246</v>
      </c>
      <c r="O377" s="42" t="s">
        <v>248</v>
      </c>
      <c r="P377" s="39" t="s">
        <v>244</v>
      </c>
      <c r="Q377" s="53" t="s">
        <v>40</v>
      </c>
      <c r="R377" s="44" t="s">
        <v>41</v>
      </c>
      <c r="S377" s="13"/>
      <c r="T377" s="12"/>
      <c r="U377" s="13"/>
    </row>
    <row r="378" spans="1:31" x14ac:dyDescent="0.2">
      <c r="A378" s="44" t="s">
        <v>176</v>
      </c>
      <c r="B378" s="45">
        <v>15</v>
      </c>
      <c r="C378" s="45">
        <v>9</v>
      </c>
      <c r="D378" s="45">
        <f t="shared" si="22"/>
        <v>1996</v>
      </c>
      <c r="E378" s="55">
        <f t="shared" si="16"/>
        <v>35323</v>
      </c>
      <c r="F378" s="46">
        <v>11</v>
      </c>
      <c r="G378" s="46">
        <v>5</v>
      </c>
      <c r="H378" s="44">
        <v>1997</v>
      </c>
      <c r="I378" s="56">
        <f t="shared" si="17"/>
        <v>35561</v>
      </c>
      <c r="J378" s="47">
        <v>72.579440000000005</v>
      </c>
      <c r="K378" s="47">
        <v>-38.504170000000002</v>
      </c>
      <c r="L378" s="44">
        <v>3254</v>
      </c>
      <c r="M378" s="48">
        <v>219.12</v>
      </c>
      <c r="N378" s="9" t="s">
        <v>246</v>
      </c>
      <c r="O378" s="42" t="s">
        <v>248</v>
      </c>
      <c r="P378" s="39" t="s">
        <v>244</v>
      </c>
      <c r="Q378" s="53" t="s">
        <v>40</v>
      </c>
      <c r="R378" s="44" t="s">
        <v>41</v>
      </c>
      <c r="S378" s="13"/>
      <c r="T378" s="12"/>
      <c r="U378" s="13"/>
    </row>
    <row r="379" spans="1:31" x14ac:dyDescent="0.2">
      <c r="A379" s="44" t="s">
        <v>176</v>
      </c>
      <c r="B379" s="45">
        <v>15</v>
      </c>
      <c r="C379" s="45">
        <v>9</v>
      </c>
      <c r="D379" s="45">
        <f t="shared" si="22"/>
        <v>1997</v>
      </c>
      <c r="E379" s="55">
        <f t="shared" si="16"/>
        <v>35688</v>
      </c>
      <c r="F379" s="46">
        <v>11</v>
      </c>
      <c r="G379" s="46">
        <v>5</v>
      </c>
      <c r="H379" s="44">
        <v>1998</v>
      </c>
      <c r="I379" s="56">
        <f t="shared" si="17"/>
        <v>35926</v>
      </c>
      <c r="J379" s="47">
        <v>72.579440000000005</v>
      </c>
      <c r="K379" s="47">
        <v>-38.504170000000002</v>
      </c>
      <c r="L379" s="44">
        <v>3254</v>
      </c>
      <c r="M379" s="48">
        <v>153.38399999999999</v>
      </c>
      <c r="N379" s="9" t="s">
        <v>246</v>
      </c>
      <c r="O379" s="42" t="s">
        <v>248</v>
      </c>
      <c r="P379" s="39" t="s">
        <v>244</v>
      </c>
      <c r="Q379" s="53" t="s">
        <v>40</v>
      </c>
      <c r="R379" s="44" t="s">
        <v>41</v>
      </c>
      <c r="S379" s="13"/>
      <c r="T379" s="12"/>
      <c r="U379" s="13"/>
    </row>
    <row r="380" spans="1:31" ht="19.5" customHeight="1" x14ac:dyDescent="0.2">
      <c r="A380" s="44" t="s">
        <v>176</v>
      </c>
      <c r="B380" s="45">
        <v>15</v>
      </c>
      <c r="C380" s="45">
        <v>9</v>
      </c>
      <c r="D380" s="45">
        <f t="shared" si="22"/>
        <v>1998</v>
      </c>
      <c r="E380" s="55">
        <f t="shared" si="16"/>
        <v>36053</v>
      </c>
      <c r="F380" s="44">
        <v>12</v>
      </c>
      <c r="G380" s="44">
        <v>5</v>
      </c>
      <c r="H380" s="44">
        <v>1999</v>
      </c>
      <c r="I380" s="56">
        <f t="shared" si="17"/>
        <v>36292</v>
      </c>
      <c r="J380" s="47">
        <v>72.579440000000005</v>
      </c>
      <c r="K380" s="47">
        <v>-38.504170000000002</v>
      </c>
      <c r="L380" s="44">
        <v>3254</v>
      </c>
      <c r="M380" s="48">
        <v>226.42400000000001</v>
      </c>
      <c r="N380" s="9" t="s">
        <v>246</v>
      </c>
      <c r="O380" s="42" t="s">
        <v>248</v>
      </c>
      <c r="P380" s="39" t="s">
        <v>244</v>
      </c>
      <c r="Q380" s="21" t="s">
        <v>40</v>
      </c>
      <c r="R380" s="22" t="s">
        <v>41</v>
      </c>
      <c r="S380" s="49"/>
      <c r="T380" s="50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9.5" customHeight="1" x14ac:dyDescent="0.2">
      <c r="A381" s="44" t="s">
        <v>176</v>
      </c>
      <c r="B381" s="45">
        <v>15</v>
      </c>
      <c r="C381" s="45">
        <v>9</v>
      </c>
      <c r="D381" s="45">
        <f t="shared" si="22"/>
        <v>1999</v>
      </c>
      <c r="E381" s="55">
        <f t="shared" si="16"/>
        <v>36418</v>
      </c>
      <c r="F381" s="46">
        <v>11</v>
      </c>
      <c r="G381" s="46">
        <v>5</v>
      </c>
      <c r="H381" s="44">
        <v>2000</v>
      </c>
      <c r="I381" s="56">
        <f t="shared" si="17"/>
        <v>36657</v>
      </c>
      <c r="J381" s="47">
        <v>72.579440000000005</v>
      </c>
      <c r="K381" s="47">
        <v>-38.504170000000002</v>
      </c>
      <c r="L381" s="44">
        <v>3254</v>
      </c>
      <c r="M381" s="48">
        <v>204.512</v>
      </c>
      <c r="N381" s="9" t="s">
        <v>246</v>
      </c>
      <c r="O381" s="42" t="s">
        <v>248</v>
      </c>
      <c r="P381" s="39" t="s">
        <v>244</v>
      </c>
      <c r="Q381" s="53" t="s">
        <v>40</v>
      </c>
      <c r="R381" s="22" t="s">
        <v>41</v>
      </c>
      <c r="S381" s="49"/>
      <c r="T381" s="50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9.5" customHeight="1" x14ac:dyDescent="0.2">
      <c r="A382" s="44" t="s">
        <v>176</v>
      </c>
      <c r="B382" s="45">
        <v>15</v>
      </c>
      <c r="C382" s="45">
        <v>9</v>
      </c>
      <c r="D382" s="45">
        <f t="shared" si="22"/>
        <v>2000</v>
      </c>
      <c r="E382" s="55">
        <f t="shared" si="16"/>
        <v>36784</v>
      </c>
      <c r="F382" s="44">
        <v>10</v>
      </c>
      <c r="G382" s="44">
        <v>6</v>
      </c>
      <c r="H382" s="44">
        <v>2001</v>
      </c>
      <c r="I382" s="56">
        <f t="shared" si="17"/>
        <v>37052</v>
      </c>
      <c r="J382" s="47">
        <v>72.579440000000005</v>
      </c>
      <c r="K382" s="47">
        <v>-38.504170000000002</v>
      </c>
      <c r="L382" s="44">
        <v>3254</v>
      </c>
      <c r="M382" s="48">
        <v>226.42400000000001</v>
      </c>
      <c r="N382" s="9" t="s">
        <v>246</v>
      </c>
      <c r="O382" s="42" t="s">
        <v>248</v>
      </c>
      <c r="P382" s="39" t="s">
        <v>244</v>
      </c>
      <c r="Q382" s="53" t="s">
        <v>40</v>
      </c>
      <c r="R382" s="22" t="s">
        <v>41</v>
      </c>
      <c r="S382" s="49"/>
      <c r="T382" s="50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9.5" customHeight="1" x14ac:dyDescent="0.2">
      <c r="A383" s="51" t="s">
        <v>176</v>
      </c>
      <c r="B383" s="45">
        <v>15</v>
      </c>
      <c r="C383" s="45">
        <v>9</v>
      </c>
      <c r="D383" s="45">
        <f t="shared" si="22"/>
        <v>2000</v>
      </c>
      <c r="E383" s="55">
        <f t="shared" si="16"/>
        <v>36784</v>
      </c>
      <c r="F383" s="51">
        <v>10</v>
      </c>
      <c r="G383" s="51">
        <v>6</v>
      </c>
      <c r="H383" s="51">
        <v>2001</v>
      </c>
      <c r="I383" s="56">
        <f t="shared" si="17"/>
        <v>37052</v>
      </c>
      <c r="J383" s="52">
        <v>72.579440000000005</v>
      </c>
      <c r="K383" s="52">
        <v>-38.504170000000002</v>
      </c>
      <c r="L383" s="53">
        <f>L382</f>
        <v>3254</v>
      </c>
      <c r="M383" s="54">
        <v>255.9722222</v>
      </c>
      <c r="N383" s="9" t="s">
        <v>246</v>
      </c>
      <c r="O383" s="42" t="s">
        <v>248</v>
      </c>
      <c r="P383" s="39" t="s">
        <v>244</v>
      </c>
      <c r="Q383" s="53" t="s">
        <v>40</v>
      </c>
      <c r="R383" s="22" t="s">
        <v>41</v>
      </c>
      <c r="S383" s="49"/>
      <c r="T383" s="50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9.5" customHeight="1" x14ac:dyDescent="0.2">
      <c r="A384" s="44" t="s">
        <v>176</v>
      </c>
      <c r="B384" s="45">
        <v>15</v>
      </c>
      <c r="C384" s="45">
        <v>9</v>
      </c>
      <c r="D384" s="45">
        <f t="shared" si="22"/>
        <v>2001</v>
      </c>
      <c r="E384" s="55">
        <f t="shared" si="16"/>
        <v>37149</v>
      </c>
      <c r="F384" s="46">
        <v>11</v>
      </c>
      <c r="G384" s="46">
        <v>5</v>
      </c>
      <c r="H384" s="44">
        <v>2002</v>
      </c>
      <c r="I384" s="56">
        <f t="shared" si="17"/>
        <v>37387</v>
      </c>
      <c r="J384" s="47">
        <v>72.579440000000005</v>
      </c>
      <c r="K384" s="47">
        <v>-38.504170000000002</v>
      </c>
      <c r="L384" s="44">
        <v>3254</v>
      </c>
      <c r="M384" s="48">
        <v>167.99199999999999</v>
      </c>
      <c r="N384" s="9" t="s">
        <v>246</v>
      </c>
      <c r="O384" s="42" t="s">
        <v>248</v>
      </c>
      <c r="P384" s="39" t="s">
        <v>244</v>
      </c>
      <c r="Q384" s="53" t="s">
        <v>40</v>
      </c>
      <c r="R384" s="22" t="s">
        <v>41</v>
      </c>
      <c r="S384" s="49"/>
      <c r="T384" s="50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9.5" customHeight="1" x14ac:dyDescent="0.2">
      <c r="A385" s="44" t="s">
        <v>176</v>
      </c>
      <c r="B385" s="45">
        <v>15</v>
      </c>
      <c r="C385" s="45">
        <v>9</v>
      </c>
      <c r="D385" s="45">
        <f t="shared" si="22"/>
        <v>2002</v>
      </c>
      <c r="E385" s="55">
        <f t="shared" ref="E385:E388" si="23">DATE(D385,C385,B385)</f>
        <v>37514</v>
      </c>
      <c r="F385" s="46">
        <v>11</v>
      </c>
      <c r="G385" s="46">
        <v>5</v>
      </c>
      <c r="H385" s="44">
        <v>2003</v>
      </c>
      <c r="I385" s="56">
        <f t="shared" ref="I385:I388" si="24">DATE(H385,G385,F385)</f>
        <v>37752</v>
      </c>
      <c r="J385" s="47">
        <v>72.579440000000005</v>
      </c>
      <c r="K385" s="47">
        <v>-38.504170000000002</v>
      </c>
      <c r="L385" s="47">
        <f>L384</f>
        <v>3254</v>
      </c>
      <c r="M385" s="48">
        <v>211.816</v>
      </c>
      <c r="N385" s="9" t="s">
        <v>246</v>
      </c>
      <c r="O385" s="42" t="s">
        <v>248</v>
      </c>
      <c r="P385" s="39" t="s">
        <v>244</v>
      </c>
      <c r="Q385" s="53" t="s">
        <v>40</v>
      </c>
      <c r="R385" s="22" t="s">
        <v>41</v>
      </c>
      <c r="S385" s="49"/>
      <c r="T385" s="50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9.5" customHeight="1" x14ac:dyDescent="0.2">
      <c r="A386" s="44" t="s">
        <v>176</v>
      </c>
      <c r="B386" s="45">
        <v>15</v>
      </c>
      <c r="C386" s="45">
        <v>9</v>
      </c>
      <c r="D386" s="45">
        <f t="shared" si="22"/>
        <v>2003</v>
      </c>
      <c r="E386" s="55">
        <f t="shared" si="23"/>
        <v>37879</v>
      </c>
      <c r="F386" s="46">
        <v>11</v>
      </c>
      <c r="G386" s="46">
        <v>5</v>
      </c>
      <c r="H386" s="44">
        <v>2004</v>
      </c>
      <c r="I386" s="56">
        <f t="shared" si="24"/>
        <v>38118</v>
      </c>
      <c r="J386" s="47">
        <v>72.579440000000005</v>
      </c>
      <c r="K386" s="47">
        <v>-38.504170000000002</v>
      </c>
      <c r="L386" s="44">
        <v>3254</v>
      </c>
      <c r="M386" s="48">
        <v>244.684</v>
      </c>
      <c r="N386" s="9" t="s">
        <v>246</v>
      </c>
      <c r="O386" s="42" t="s">
        <v>248</v>
      </c>
      <c r="P386" s="39" t="s">
        <v>244</v>
      </c>
      <c r="Q386" s="53" t="s">
        <v>40</v>
      </c>
      <c r="R386" s="22" t="s">
        <v>41</v>
      </c>
      <c r="S386" s="49"/>
      <c r="T386" s="50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9.5" customHeight="1" x14ac:dyDescent="0.2">
      <c r="A387" s="44" t="s">
        <v>176</v>
      </c>
      <c r="B387" s="45">
        <v>15</v>
      </c>
      <c r="C387" s="45">
        <v>9</v>
      </c>
      <c r="D387" s="45">
        <f t="shared" si="22"/>
        <v>2004</v>
      </c>
      <c r="E387" s="55">
        <f t="shared" si="23"/>
        <v>38245</v>
      </c>
      <c r="F387" s="44">
        <v>26</v>
      </c>
      <c r="G387" s="44">
        <v>4</v>
      </c>
      <c r="H387" s="44">
        <v>2005</v>
      </c>
      <c r="I387" s="56">
        <f t="shared" si="24"/>
        <v>38468</v>
      </c>
      <c r="J387" s="47">
        <v>72.579440000000005</v>
      </c>
      <c r="K387" s="47">
        <v>-38.504170000000002</v>
      </c>
      <c r="L387" s="44">
        <v>3254</v>
      </c>
      <c r="M387" s="48">
        <f>(294+311+335+358+301+351+353+325+(986-714))/10</f>
        <v>290</v>
      </c>
      <c r="N387" s="9" t="s">
        <v>246</v>
      </c>
      <c r="O387" s="42" t="s">
        <v>248</v>
      </c>
      <c r="P387" s="39" t="s">
        <v>244</v>
      </c>
      <c r="Q387" s="53" t="s">
        <v>40</v>
      </c>
      <c r="R387" s="22" t="s">
        <v>41</v>
      </c>
      <c r="S387" s="49"/>
      <c r="T387" s="50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9.5" customHeight="1" x14ac:dyDescent="0.2">
      <c r="A388" s="51" t="s">
        <v>177</v>
      </c>
      <c r="B388" s="45">
        <v>15</v>
      </c>
      <c r="C388" s="45">
        <v>9</v>
      </c>
      <c r="D388" s="45">
        <f t="shared" si="22"/>
        <v>2012</v>
      </c>
      <c r="E388" s="55">
        <f t="shared" si="23"/>
        <v>41167</v>
      </c>
      <c r="F388" s="51">
        <v>28</v>
      </c>
      <c r="G388" s="51">
        <v>5</v>
      </c>
      <c r="H388" s="51">
        <v>2013</v>
      </c>
      <c r="I388" s="56">
        <f t="shared" si="24"/>
        <v>41422</v>
      </c>
      <c r="J388" s="52">
        <v>78.016769999999994</v>
      </c>
      <c r="K388" s="52">
        <v>-33.993870000000001</v>
      </c>
      <c r="L388" s="53">
        <v>2300</v>
      </c>
      <c r="M388" s="54">
        <v>96.25</v>
      </c>
      <c r="N388" s="9" t="s">
        <v>246</v>
      </c>
      <c r="O388" s="42" t="s">
        <v>248</v>
      </c>
      <c r="P388" s="39" t="s">
        <v>244</v>
      </c>
      <c r="Q388" s="53" t="s">
        <v>40</v>
      </c>
      <c r="R388" s="22" t="s">
        <v>41</v>
      </c>
      <c r="S388" s="49"/>
      <c r="T388" s="50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9.5" customHeight="1" x14ac:dyDescent="0.2">
      <c r="A389" s="44" t="s">
        <v>254</v>
      </c>
      <c r="B389" s="45">
        <v>1</v>
      </c>
      <c r="C389" s="45">
        <v>7</v>
      </c>
      <c r="D389" s="45">
        <f t="shared" ref="D389:D392" si="25">H389-1</f>
        <v>2017</v>
      </c>
      <c r="E389" s="55">
        <f t="shared" ref="E389:E392" si="26">DATE(D389,C389,B389)</f>
        <v>42917</v>
      </c>
      <c r="F389" s="97">
        <v>8</v>
      </c>
      <c r="G389" s="97">
        <v>4</v>
      </c>
      <c r="H389" s="97">
        <v>2018</v>
      </c>
      <c r="I389" s="98">
        <f t="shared" ref="I389:I392" si="27">DATE(H389,G389,F389)</f>
        <v>43198</v>
      </c>
      <c r="J389" s="99">
        <v>78.086197222222225</v>
      </c>
      <c r="K389" s="99">
        <v>-69.82964444444444</v>
      </c>
      <c r="L389" s="97">
        <v>1162</v>
      </c>
      <c r="M389" s="100">
        <v>323</v>
      </c>
      <c r="N389" s="101" t="s">
        <v>246</v>
      </c>
      <c r="O389" s="101" t="s">
        <v>248</v>
      </c>
      <c r="P389" s="88" t="s">
        <v>267</v>
      </c>
      <c r="Q389" s="86" t="str">
        <f t="shared" ref="Q389" si="28">R389</f>
        <v>Niwano et al. (2020), Polar Data Journal, http://doi.org/10.20575/00000019</v>
      </c>
      <c r="R389" s="86" t="s">
        <v>258</v>
      </c>
      <c r="S389" s="49"/>
      <c r="T389" s="50"/>
    </row>
    <row r="390" spans="1:31" ht="19.5" customHeight="1" x14ac:dyDescent="0.2">
      <c r="A390" s="44" t="s">
        <v>255</v>
      </c>
      <c r="B390" s="45">
        <v>1</v>
      </c>
      <c r="C390" s="45">
        <v>7</v>
      </c>
      <c r="D390" s="45">
        <f t="shared" si="25"/>
        <v>2017</v>
      </c>
      <c r="E390" s="55">
        <f t="shared" si="26"/>
        <v>42917</v>
      </c>
      <c r="F390" s="97">
        <v>9</v>
      </c>
      <c r="G390" s="97">
        <v>4</v>
      </c>
      <c r="H390" s="97">
        <v>2018</v>
      </c>
      <c r="I390" s="98">
        <f t="shared" si="27"/>
        <v>43199</v>
      </c>
      <c r="J390" s="99">
        <v>78.088569444444445</v>
      </c>
      <c r="K390" s="99">
        <v>-68.749694444444444</v>
      </c>
      <c r="L390" s="97">
        <v>1288</v>
      </c>
      <c r="M390" s="100">
        <v>253</v>
      </c>
      <c r="N390" s="101" t="s">
        <v>246</v>
      </c>
      <c r="O390" s="101" t="s">
        <v>248</v>
      </c>
      <c r="P390" s="88" t="s">
        <v>267</v>
      </c>
      <c r="Q390" s="86" t="str">
        <f t="shared" ref="Q390:Q392" si="29">R390</f>
        <v>Niwano et al. (2020), Polar Data Journal, http://doi.org/10.20575/00000019</v>
      </c>
      <c r="R390" s="86" t="s">
        <v>258</v>
      </c>
      <c r="S390" s="49"/>
      <c r="T390" s="50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9.5" customHeight="1" x14ac:dyDescent="0.2">
      <c r="A391" s="44" t="s">
        <v>256</v>
      </c>
      <c r="B391" s="45">
        <v>1</v>
      </c>
      <c r="C391" s="45">
        <v>7</v>
      </c>
      <c r="D391" s="45">
        <f t="shared" si="25"/>
        <v>2017</v>
      </c>
      <c r="E391" s="55">
        <f t="shared" si="26"/>
        <v>42917</v>
      </c>
      <c r="F391" s="97">
        <v>11</v>
      </c>
      <c r="G391" s="97">
        <v>4</v>
      </c>
      <c r="H391" s="97">
        <v>2018</v>
      </c>
      <c r="I391" s="98">
        <f t="shared" si="27"/>
        <v>43201</v>
      </c>
      <c r="J391" s="99">
        <v>78.051880555555556</v>
      </c>
      <c r="K391" s="99">
        <v>-67.627899999999997</v>
      </c>
      <c r="L391" s="97">
        <v>1490</v>
      </c>
      <c r="M391" s="100">
        <v>265</v>
      </c>
      <c r="N391" s="101" t="s">
        <v>246</v>
      </c>
      <c r="O391" s="101" t="s">
        <v>248</v>
      </c>
      <c r="P391" s="88" t="s">
        <v>267</v>
      </c>
      <c r="Q391" s="86" t="str">
        <f t="shared" si="29"/>
        <v>Niwano et al. (2020), Polar Data Journal, http://doi.org/10.20575/00000019</v>
      </c>
      <c r="R391" s="86" t="s">
        <v>258</v>
      </c>
      <c r="S391" s="49"/>
      <c r="T391" s="50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9.5" customHeight="1" x14ac:dyDescent="0.2">
      <c r="A392" s="44" t="s">
        <v>257</v>
      </c>
      <c r="B392" s="45">
        <v>1</v>
      </c>
      <c r="C392" s="45">
        <v>7</v>
      </c>
      <c r="D392" s="45">
        <f t="shared" si="25"/>
        <v>2017</v>
      </c>
      <c r="E392" s="55">
        <f t="shared" si="26"/>
        <v>42917</v>
      </c>
      <c r="F392" s="97">
        <v>15</v>
      </c>
      <c r="G392" s="97">
        <v>4</v>
      </c>
      <c r="H392" s="97">
        <v>2018</v>
      </c>
      <c r="I392" s="98">
        <f t="shared" si="27"/>
        <v>43205</v>
      </c>
      <c r="J392" s="99">
        <v>78.105055555555552</v>
      </c>
      <c r="K392" s="99">
        <v>-68.957969444444444</v>
      </c>
      <c r="L392" s="97">
        <v>1242</v>
      </c>
      <c r="M392" s="100">
        <v>241</v>
      </c>
      <c r="N392" s="101" t="s">
        <v>246</v>
      </c>
      <c r="O392" s="101" t="s">
        <v>248</v>
      </c>
      <c r="P392" s="88" t="s">
        <v>267</v>
      </c>
      <c r="Q392" s="86" t="str">
        <f t="shared" si="29"/>
        <v>Niwano et al. (2020), Polar Data Journal, http://doi.org/10.20575/00000019</v>
      </c>
      <c r="R392" s="86" t="s">
        <v>258</v>
      </c>
      <c r="S392" s="49"/>
      <c r="T392" s="50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x14ac:dyDescent="0.2">
      <c r="A393" s="49" t="s">
        <v>263</v>
      </c>
      <c r="B393" s="102">
        <v>15</v>
      </c>
      <c r="C393" s="102">
        <v>10</v>
      </c>
      <c r="D393" s="103">
        <v>2018</v>
      </c>
      <c r="E393" s="104">
        <v>43388</v>
      </c>
      <c r="F393" s="105">
        <v>14</v>
      </c>
      <c r="G393" s="105">
        <v>4</v>
      </c>
      <c r="H393" s="106">
        <v>2019</v>
      </c>
      <c r="I393" s="107">
        <v>43569</v>
      </c>
      <c r="J393" s="116">
        <v>61.394100000000002</v>
      </c>
      <c r="K393" s="116">
        <v>46.929000000000002</v>
      </c>
      <c r="L393" s="108">
        <v>1372</v>
      </c>
      <c r="M393" s="108">
        <v>1691</v>
      </c>
      <c r="N393" s="108" t="s">
        <v>246</v>
      </c>
      <c r="O393" s="108" t="s">
        <v>55</v>
      </c>
      <c r="P393" s="108" t="s">
        <v>251</v>
      </c>
      <c r="Q393" s="108" t="s">
        <v>259</v>
      </c>
      <c r="R393" s="108" t="s">
        <v>260</v>
      </c>
      <c r="S393" s="109">
        <v>97</v>
      </c>
      <c r="T393" s="110" t="s">
        <v>261</v>
      </c>
    </row>
    <row r="394" spans="1:31" x14ac:dyDescent="0.2">
      <c r="A394" s="117" t="s">
        <v>264</v>
      </c>
      <c r="B394" s="112">
        <v>15</v>
      </c>
      <c r="C394" s="112">
        <v>10</v>
      </c>
      <c r="D394" s="113">
        <v>2018</v>
      </c>
      <c r="E394" s="114">
        <v>43388</v>
      </c>
      <c r="F394" s="108">
        <v>14</v>
      </c>
      <c r="G394" s="108">
        <v>4</v>
      </c>
      <c r="H394" s="115">
        <v>2019</v>
      </c>
      <c r="I394" s="107">
        <v>43569</v>
      </c>
      <c r="J394" s="116">
        <v>61.335599999999999</v>
      </c>
      <c r="K394" s="116">
        <v>46.971600000000002</v>
      </c>
      <c r="L394" s="108">
        <v>1345</v>
      </c>
      <c r="M394" s="108">
        <v>2080</v>
      </c>
      <c r="N394" s="108" t="s">
        <v>246</v>
      </c>
      <c r="O394" s="108" t="s">
        <v>55</v>
      </c>
      <c r="P394" s="108" t="s">
        <v>251</v>
      </c>
      <c r="Q394" s="108" t="s">
        <v>259</v>
      </c>
      <c r="R394" s="108" t="s">
        <v>260</v>
      </c>
      <c r="S394" s="109">
        <v>274</v>
      </c>
      <c r="T394" s="110" t="s">
        <v>261</v>
      </c>
    </row>
    <row r="395" spans="1:31" x14ac:dyDescent="0.2">
      <c r="A395" s="117" t="s">
        <v>265</v>
      </c>
      <c r="B395" s="112">
        <v>15</v>
      </c>
      <c r="C395" s="112">
        <v>10</v>
      </c>
      <c r="D395" s="113">
        <v>2018</v>
      </c>
      <c r="E395" s="114">
        <v>43388</v>
      </c>
      <c r="F395" s="108">
        <v>14</v>
      </c>
      <c r="G395" s="108">
        <v>4</v>
      </c>
      <c r="H395" s="115">
        <v>2019</v>
      </c>
      <c r="I395" s="107">
        <v>43569</v>
      </c>
      <c r="J395" s="116">
        <v>61.291600000000003</v>
      </c>
      <c r="K395" s="116">
        <v>-46.940600000000003</v>
      </c>
      <c r="L395" s="108">
        <v>1212</v>
      </c>
      <c r="M395" s="108">
        <v>1919</v>
      </c>
      <c r="N395" s="108" t="s">
        <v>245</v>
      </c>
      <c r="O395" s="108" t="s">
        <v>55</v>
      </c>
      <c r="P395" s="108" t="s">
        <v>251</v>
      </c>
      <c r="Q395" s="108" t="s">
        <v>259</v>
      </c>
      <c r="R395" s="108" t="s">
        <v>260</v>
      </c>
      <c r="S395" s="109">
        <v>161</v>
      </c>
      <c r="T395" s="110" t="s">
        <v>261</v>
      </c>
    </row>
    <row r="396" spans="1:31" x14ac:dyDescent="0.2">
      <c r="A396" s="117" t="s">
        <v>266</v>
      </c>
      <c r="B396" s="112">
        <v>15</v>
      </c>
      <c r="C396" s="112">
        <v>10</v>
      </c>
      <c r="D396" s="113">
        <v>2018</v>
      </c>
      <c r="E396" s="114">
        <v>43388</v>
      </c>
      <c r="F396" s="108">
        <v>15</v>
      </c>
      <c r="G396" s="108">
        <v>4</v>
      </c>
      <c r="H396" s="115">
        <v>2019</v>
      </c>
      <c r="I396" s="107">
        <v>43570</v>
      </c>
      <c r="J396" s="116">
        <v>61.2943</v>
      </c>
      <c r="K396" s="116">
        <v>46.954000000000001</v>
      </c>
      <c r="L396" s="108">
        <v>1127</v>
      </c>
      <c r="M396" s="108">
        <v>2332</v>
      </c>
      <c r="N396" s="108" t="s">
        <v>245</v>
      </c>
      <c r="O396" s="108" t="s">
        <v>55</v>
      </c>
      <c r="P396" s="108" t="s">
        <v>251</v>
      </c>
      <c r="Q396" s="108" t="s">
        <v>259</v>
      </c>
      <c r="R396" s="108" t="s">
        <v>260</v>
      </c>
      <c r="S396" s="109">
        <v>174</v>
      </c>
      <c r="T396" s="110" t="s">
        <v>261</v>
      </c>
    </row>
    <row r="397" spans="1:31" x14ac:dyDescent="0.2">
      <c r="A397" s="111" t="s">
        <v>262</v>
      </c>
      <c r="B397" s="112">
        <v>15</v>
      </c>
      <c r="C397" s="112">
        <v>10</v>
      </c>
      <c r="D397" s="113">
        <v>2018</v>
      </c>
      <c r="E397" s="114">
        <v>43388</v>
      </c>
      <c r="F397" s="108">
        <v>16</v>
      </c>
      <c r="G397" s="108">
        <v>4</v>
      </c>
      <c r="H397" s="115">
        <v>2019</v>
      </c>
      <c r="I397" s="107">
        <v>43571</v>
      </c>
      <c r="J397" s="116">
        <v>61.214799999999997</v>
      </c>
      <c r="K397" s="116">
        <v>46.941699999999997</v>
      </c>
      <c r="L397" s="108">
        <v>965</v>
      </c>
      <c r="M397" s="108">
        <v>1640</v>
      </c>
      <c r="N397" s="108" t="s">
        <v>245</v>
      </c>
      <c r="O397" s="108" t="s">
        <v>55</v>
      </c>
      <c r="P397" s="108" t="s">
        <v>251</v>
      </c>
      <c r="Q397" s="108" t="s">
        <v>259</v>
      </c>
      <c r="R397" s="108" t="s">
        <v>260</v>
      </c>
      <c r="S397" s="109">
        <v>18</v>
      </c>
      <c r="T397" s="110" t="s">
        <v>261</v>
      </c>
    </row>
    <row r="398" spans="1:31" x14ac:dyDescent="0.2">
      <c r="A398" s="111" t="s">
        <v>162</v>
      </c>
      <c r="B398" s="112">
        <v>15</v>
      </c>
      <c r="C398" s="112">
        <v>10</v>
      </c>
      <c r="D398" s="113">
        <v>2018</v>
      </c>
      <c r="E398" s="114">
        <v>43388</v>
      </c>
      <c r="F398" s="108">
        <v>17</v>
      </c>
      <c r="G398" s="108">
        <v>4</v>
      </c>
      <c r="H398" s="115">
        <v>2019</v>
      </c>
      <c r="I398" s="107">
        <v>43572</v>
      </c>
      <c r="J398" s="116">
        <v>61.174799999999998</v>
      </c>
      <c r="K398" s="116">
        <v>46.82</v>
      </c>
      <c r="L398" s="108">
        <v>893</v>
      </c>
      <c r="M398" s="108">
        <v>1582</v>
      </c>
      <c r="N398" s="108" t="s">
        <v>245</v>
      </c>
      <c r="O398" s="108" t="s">
        <v>55</v>
      </c>
      <c r="P398" s="108" t="s">
        <v>251</v>
      </c>
      <c r="Q398" s="108" t="s">
        <v>259</v>
      </c>
      <c r="R398" s="108" t="s">
        <v>260</v>
      </c>
      <c r="S398" s="109">
        <v>94</v>
      </c>
      <c r="T398" s="110" t="s">
        <v>261</v>
      </c>
    </row>
    <row r="399" spans="1:31" x14ac:dyDescent="0.2">
      <c r="A399" s="117" t="s">
        <v>149</v>
      </c>
      <c r="B399" s="112">
        <v>15</v>
      </c>
      <c r="C399" s="112">
        <v>10</v>
      </c>
      <c r="D399" s="113">
        <v>2018</v>
      </c>
      <c r="E399" s="114">
        <v>43388</v>
      </c>
      <c r="F399" s="108">
        <v>18</v>
      </c>
      <c r="G399" s="108">
        <v>4</v>
      </c>
      <c r="H399" s="115">
        <v>2019</v>
      </c>
      <c r="I399" s="107">
        <v>43573</v>
      </c>
      <c r="J399" s="116">
        <v>61.196100000000001</v>
      </c>
      <c r="K399" s="116">
        <v>46.793300000000002</v>
      </c>
      <c r="L399" s="108">
        <v>922</v>
      </c>
      <c r="M399" s="108">
        <v>1748</v>
      </c>
      <c r="N399" s="108" t="s">
        <v>245</v>
      </c>
      <c r="O399" s="108" t="s">
        <v>55</v>
      </c>
      <c r="P399" s="108" t="s">
        <v>251</v>
      </c>
      <c r="Q399" s="108" t="s">
        <v>259</v>
      </c>
      <c r="R399" s="108" t="s">
        <v>260</v>
      </c>
      <c r="S399" s="109">
        <v>222</v>
      </c>
      <c r="T399" s="110" t="s">
        <v>261</v>
      </c>
    </row>
    <row r="400" spans="1:31" x14ac:dyDescent="0.2">
      <c r="A400" s="111" t="s">
        <v>144</v>
      </c>
      <c r="B400" s="112">
        <v>15</v>
      </c>
      <c r="C400" s="112">
        <v>11</v>
      </c>
      <c r="D400" s="113">
        <v>2018</v>
      </c>
      <c r="E400" s="114">
        <v>43419</v>
      </c>
      <c r="F400" s="108">
        <v>19</v>
      </c>
      <c r="G400" s="108">
        <v>4</v>
      </c>
      <c r="H400" s="115">
        <v>2019</v>
      </c>
      <c r="I400" s="107">
        <v>43574</v>
      </c>
      <c r="J400" s="116">
        <v>61.152200000000001</v>
      </c>
      <c r="K400" s="116">
        <v>46.828600000000002</v>
      </c>
      <c r="L400" s="108">
        <v>813</v>
      </c>
      <c r="M400" s="108">
        <v>1738</v>
      </c>
      <c r="N400" s="108" t="s">
        <v>245</v>
      </c>
      <c r="O400" s="108" t="s">
        <v>55</v>
      </c>
      <c r="P400" s="108" t="s">
        <v>251</v>
      </c>
      <c r="Q400" s="108" t="s">
        <v>259</v>
      </c>
      <c r="R400" s="108" t="s">
        <v>260</v>
      </c>
      <c r="S400" s="109">
        <v>160</v>
      </c>
      <c r="T400" s="110" t="s">
        <v>261</v>
      </c>
    </row>
    <row r="401" spans="1:31" x14ac:dyDescent="0.2">
      <c r="A401" s="111" t="s">
        <v>141</v>
      </c>
      <c r="B401" s="112">
        <v>15</v>
      </c>
      <c r="C401" s="112">
        <v>11</v>
      </c>
      <c r="D401" s="113">
        <v>2018</v>
      </c>
      <c r="E401" s="114">
        <v>43419</v>
      </c>
      <c r="F401" s="108">
        <v>19</v>
      </c>
      <c r="G401" s="108">
        <v>4</v>
      </c>
      <c r="H401" s="115">
        <v>2019</v>
      </c>
      <c r="I401" s="107">
        <v>43574</v>
      </c>
      <c r="J401" s="116">
        <v>61.125599999999999</v>
      </c>
      <c r="K401" s="116">
        <v>-45.171700000000001</v>
      </c>
      <c r="L401" s="108">
        <v>761</v>
      </c>
      <c r="M401" s="118" t="s">
        <v>186</v>
      </c>
      <c r="N401" s="108" t="s">
        <v>245</v>
      </c>
      <c r="O401" s="108" t="s">
        <v>55</v>
      </c>
      <c r="P401" s="108" t="s">
        <v>251</v>
      </c>
      <c r="Q401" s="108" t="s">
        <v>259</v>
      </c>
      <c r="R401" s="108" t="s">
        <v>260</v>
      </c>
      <c r="S401" s="109">
        <v>196</v>
      </c>
      <c r="T401" s="110" t="s">
        <v>261</v>
      </c>
      <c r="V401" s="108">
        <v>1682</v>
      </c>
    </row>
    <row r="402" spans="1:31" x14ac:dyDescent="0.2">
      <c r="A402" s="111" t="s">
        <v>161</v>
      </c>
      <c r="B402" s="112">
        <v>15</v>
      </c>
      <c r="C402" s="112">
        <v>11</v>
      </c>
      <c r="D402" s="113">
        <v>2018</v>
      </c>
      <c r="E402" s="114">
        <v>43419</v>
      </c>
      <c r="F402" s="108">
        <v>20</v>
      </c>
      <c r="G402" s="108">
        <v>4</v>
      </c>
      <c r="H402" s="115">
        <v>2019</v>
      </c>
      <c r="I402" s="107">
        <v>43575</v>
      </c>
      <c r="J402" s="116">
        <v>61.099499999999999</v>
      </c>
      <c r="K402" s="116">
        <v>-45.166800000000002</v>
      </c>
      <c r="L402" s="108">
        <v>622</v>
      </c>
      <c r="M402" s="118" t="s">
        <v>186</v>
      </c>
      <c r="N402" s="108" t="s">
        <v>245</v>
      </c>
      <c r="O402" s="108" t="s">
        <v>55</v>
      </c>
      <c r="P402" s="108" t="s">
        <v>251</v>
      </c>
      <c r="Q402" s="108" t="s">
        <v>259</v>
      </c>
      <c r="R402" s="108" t="s">
        <v>260</v>
      </c>
      <c r="S402" s="109">
        <v>35</v>
      </c>
      <c r="T402" s="110" t="s">
        <v>261</v>
      </c>
      <c r="V402" s="108">
        <v>1771</v>
      </c>
    </row>
    <row r="403" spans="1:31" x14ac:dyDescent="0.2">
      <c r="A403" s="111" t="s">
        <v>138</v>
      </c>
      <c r="B403" s="112">
        <v>15</v>
      </c>
      <c r="C403" s="112">
        <v>12</v>
      </c>
      <c r="D403" s="113">
        <v>2018</v>
      </c>
      <c r="E403" s="114">
        <v>43449</v>
      </c>
      <c r="F403" s="108">
        <v>22</v>
      </c>
      <c r="G403" s="108">
        <v>4</v>
      </c>
      <c r="H403" s="115">
        <v>2019</v>
      </c>
      <c r="I403" s="107">
        <v>43577</v>
      </c>
      <c r="J403" s="116">
        <v>61.065300000000001</v>
      </c>
      <c r="K403" s="116">
        <v>-45.155999999999999</v>
      </c>
      <c r="L403" s="108">
        <v>475</v>
      </c>
      <c r="M403" s="108">
        <v>614</v>
      </c>
      <c r="N403" s="108" t="s">
        <v>245</v>
      </c>
      <c r="O403" s="108" t="s">
        <v>55</v>
      </c>
      <c r="P403" s="108" t="s">
        <v>251</v>
      </c>
      <c r="Q403" s="108" t="s">
        <v>259</v>
      </c>
      <c r="R403" s="108" t="s">
        <v>260</v>
      </c>
      <c r="S403" s="109">
        <v>102</v>
      </c>
      <c r="T403" s="110" t="s">
        <v>261</v>
      </c>
    </row>
    <row r="404" spans="1:31" x14ac:dyDescent="0.2">
      <c r="A404" s="111" t="s">
        <v>131</v>
      </c>
      <c r="B404" s="112">
        <v>15</v>
      </c>
      <c r="C404" s="112">
        <v>12</v>
      </c>
      <c r="D404" s="113">
        <v>2018</v>
      </c>
      <c r="E404" s="114">
        <v>43449</v>
      </c>
      <c r="F404" s="108">
        <v>22</v>
      </c>
      <c r="G404" s="108">
        <v>4</v>
      </c>
      <c r="H404" s="115">
        <v>2019</v>
      </c>
      <c r="I404" s="107">
        <v>43577</v>
      </c>
      <c r="J404" s="116">
        <v>61.042299999999997</v>
      </c>
      <c r="K404" s="116">
        <v>-45.150399999999998</v>
      </c>
      <c r="L404" s="108">
        <v>360</v>
      </c>
      <c r="M404" s="108">
        <v>164</v>
      </c>
      <c r="N404" s="108" t="s">
        <v>245</v>
      </c>
      <c r="O404" s="108" t="s">
        <v>55</v>
      </c>
      <c r="P404" s="108" t="s">
        <v>251</v>
      </c>
      <c r="Q404" s="108" t="s">
        <v>259</v>
      </c>
      <c r="R404" s="108" t="s">
        <v>260</v>
      </c>
      <c r="S404" s="109">
        <v>16</v>
      </c>
      <c r="T404" s="110" t="s">
        <v>261</v>
      </c>
    </row>
    <row r="405" spans="1:31" x14ac:dyDescent="0.2">
      <c r="A405" s="111" t="s">
        <v>157</v>
      </c>
      <c r="B405" s="112">
        <v>15</v>
      </c>
      <c r="C405" s="112">
        <v>12</v>
      </c>
      <c r="D405" s="113">
        <v>2018</v>
      </c>
      <c r="E405" s="114">
        <v>43449</v>
      </c>
      <c r="F405" s="108">
        <v>23</v>
      </c>
      <c r="G405" s="108">
        <v>4</v>
      </c>
      <c r="H405" s="115">
        <v>2019</v>
      </c>
      <c r="I405" s="107">
        <v>43578</v>
      </c>
      <c r="J405" s="116">
        <v>61.030700000000003</v>
      </c>
      <c r="K405" s="116">
        <v>-45.1509</v>
      </c>
      <c r="L405" s="108">
        <v>271</v>
      </c>
      <c r="M405" s="108">
        <v>473</v>
      </c>
      <c r="N405" s="108" t="s">
        <v>245</v>
      </c>
      <c r="O405" s="108" t="s">
        <v>55</v>
      </c>
      <c r="P405" s="108" t="s">
        <v>251</v>
      </c>
      <c r="Q405" s="108" t="s">
        <v>259</v>
      </c>
      <c r="R405" s="108" t="s">
        <v>260</v>
      </c>
      <c r="S405" s="109">
        <v>50</v>
      </c>
      <c r="T405" s="110" t="s">
        <v>261</v>
      </c>
    </row>
    <row r="406" spans="1:31" ht="19.5" customHeight="1" x14ac:dyDescent="0.2">
      <c r="A406" s="119" t="s">
        <v>269</v>
      </c>
      <c r="B406" s="120">
        <v>15</v>
      </c>
      <c r="C406" s="120">
        <v>9</v>
      </c>
      <c r="D406" s="120">
        <f t="shared" ref="D406" si="30">H406-1</f>
        <v>2017</v>
      </c>
      <c r="E406" s="121">
        <f>DATE(D406,C406,B406)</f>
        <v>42993</v>
      </c>
      <c r="F406" s="122">
        <v>21</v>
      </c>
      <c r="G406" s="122">
        <v>5</v>
      </c>
      <c r="H406" s="123">
        <v>2018</v>
      </c>
      <c r="I406" s="124">
        <v>43241</v>
      </c>
      <c r="J406" s="125">
        <v>76.387730700000006</v>
      </c>
      <c r="K406" s="125">
        <v>-68.111213699999993</v>
      </c>
      <c r="L406" s="122">
        <v>761</v>
      </c>
      <c r="M406" s="122">
        <v>381</v>
      </c>
      <c r="N406" s="122" t="s">
        <v>245</v>
      </c>
      <c r="O406" s="122" t="s">
        <v>248</v>
      </c>
      <c r="P406" s="122" t="s">
        <v>251</v>
      </c>
      <c r="Q406" s="119" t="s">
        <v>49</v>
      </c>
      <c r="R406" s="122" t="s">
        <v>260</v>
      </c>
      <c r="S406" s="13"/>
      <c r="T406" s="12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9.5" customHeight="1" x14ac:dyDescent="0.2">
      <c r="A407" s="119" t="s">
        <v>270</v>
      </c>
      <c r="B407" s="120">
        <v>15</v>
      </c>
      <c r="C407" s="120">
        <v>9</v>
      </c>
      <c r="D407" s="120">
        <f t="shared" ref="D407" si="31">H407-1</f>
        <v>2017</v>
      </c>
      <c r="E407" s="121">
        <f>DATE(D407,C407,B407)</f>
        <v>42993</v>
      </c>
      <c r="F407" s="122">
        <v>25</v>
      </c>
      <c r="G407" s="122">
        <v>5</v>
      </c>
      <c r="H407" s="123">
        <v>2018</v>
      </c>
      <c r="I407" s="124">
        <v>43245</v>
      </c>
      <c r="J407" s="125">
        <v>76.419799999999995</v>
      </c>
      <c r="K407" s="125">
        <v>-68.146000000000001</v>
      </c>
      <c r="L407" s="122">
        <v>761</v>
      </c>
      <c r="M407" s="122">
        <v>297</v>
      </c>
      <c r="N407" s="122" t="s">
        <v>245</v>
      </c>
      <c r="O407" s="122" t="s">
        <v>248</v>
      </c>
      <c r="P407" s="122" t="s">
        <v>251</v>
      </c>
      <c r="Q407" s="119" t="s">
        <v>49</v>
      </c>
      <c r="R407" s="122" t="s">
        <v>260</v>
      </c>
      <c r="S407" s="13"/>
      <c r="T407" s="12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9.5" customHeight="1" x14ac:dyDescent="0.2">
      <c r="A408" s="13" t="s">
        <v>271</v>
      </c>
      <c r="B408" s="120">
        <v>15</v>
      </c>
      <c r="C408" s="120">
        <v>9</v>
      </c>
      <c r="D408" s="120">
        <f t="shared" ref="D408" si="32">H408-1</f>
        <v>2017</v>
      </c>
      <c r="E408" s="121">
        <f>DATE(D408,C408,B408)</f>
        <v>42993</v>
      </c>
      <c r="F408" s="122">
        <v>26</v>
      </c>
      <c r="G408" s="122">
        <v>5</v>
      </c>
      <c r="H408" s="123">
        <v>2018</v>
      </c>
      <c r="I408" s="124">
        <v>43246</v>
      </c>
      <c r="J408">
        <v>76.399799999999999</v>
      </c>
      <c r="K408" s="126">
        <v>-68.266499999999994</v>
      </c>
      <c r="L408" s="13">
        <v>567</v>
      </c>
      <c r="M408" s="13">
        <v>95</v>
      </c>
      <c r="N408" s="122" t="s">
        <v>245</v>
      </c>
      <c r="O408" s="122" t="s">
        <v>248</v>
      </c>
      <c r="P408" s="122" t="s">
        <v>251</v>
      </c>
      <c r="Q408" s="119" t="s">
        <v>49</v>
      </c>
      <c r="R408" s="122" t="s">
        <v>260</v>
      </c>
      <c r="S408" s="13"/>
      <c r="T408" s="12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9.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2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9.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2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9.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2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9.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2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9.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2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9.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2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9.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2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9.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2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9.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2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9.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2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9.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2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9.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2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9.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2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9.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2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9.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2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9.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2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9.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2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9.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2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9.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2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9.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2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9.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2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9.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2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9.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2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9.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2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9.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2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9.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2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9.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2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9.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2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9.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2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9.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2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9.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2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9.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2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9.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2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9.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2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9.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2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9.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2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9.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2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9.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2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9.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2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9.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2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9.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2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9.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2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9.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2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9.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2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9.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2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9.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2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9.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2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9.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2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9.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2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9.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2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9.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2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9.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2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9.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2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9.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2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9.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2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9.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2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9.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2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9.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2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9.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2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9.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2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9.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2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9.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2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9.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2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9.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2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9.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2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9.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2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9.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2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9.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2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9.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2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9.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2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9.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2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9.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2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9.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2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9.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2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9.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2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9.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2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9.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2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9.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2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9.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2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9.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2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9.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2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9.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2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9.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2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9.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2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9.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2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9.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2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9.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2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9.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2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9.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2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9.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2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9.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2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9.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2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9.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2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9.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2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9.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2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9.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2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9.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2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9.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2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9.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2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9.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2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9.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2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9.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2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9.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2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9.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2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9.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2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9.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2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9.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2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9.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2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9.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2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9.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2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9.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2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9.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2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9.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2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9.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2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9.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2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9.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2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9.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2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9.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2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9.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2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9.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2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9.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2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9.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2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9.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2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9.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2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9.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2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9.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2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9.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2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9.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2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9.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2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9.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2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9.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2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9.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2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9.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2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9.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2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9.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2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9.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2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9.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2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9.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2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9.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2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9.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2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9.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2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9.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2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9.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2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9.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2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9.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2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9.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2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9.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2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9.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2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9.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2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9.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2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9.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2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9.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2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9.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2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9.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2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9.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2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9.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2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9.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2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9.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2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9.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2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9.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2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9.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2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9.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2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9.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2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9.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2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9.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2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9.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2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9.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2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9.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2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9.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2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9.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2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9.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2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9.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2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9.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2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9.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2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9.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2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9.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2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9.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2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9.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2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9.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2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9.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2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9.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2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9.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2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9.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2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9.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2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9.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2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9.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2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9.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2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9.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2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9.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2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9.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2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9.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2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9.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2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9.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2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9.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2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9.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2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9.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2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9.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2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9.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2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9.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2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9.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2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9.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2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9.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2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9.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2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9.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2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9.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2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9.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2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9.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2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9.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2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9.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2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9.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2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9.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2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9.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2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9.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2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9.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2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9.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2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9.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2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9.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2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9.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2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9.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2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9.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2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9.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2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9.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2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9.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2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9.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2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9.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2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9.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2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9.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2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9.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2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9.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2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9.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2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9.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2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9.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2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9.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2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9.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2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9.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2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9.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2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9.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2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9.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2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9.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2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9.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2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9.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2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9.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2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9.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2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9.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2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9.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2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9.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2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9.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2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9.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2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9.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2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9.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2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9.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2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9.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2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9.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2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9.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2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9.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2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9.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2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9.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2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9.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2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9.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2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9.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2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9.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2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9.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2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9.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2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9.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2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9.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2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9.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2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9.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2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9.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2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9.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2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9.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2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9.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2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9.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2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9.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2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9.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2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9.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2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9.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2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9.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2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9.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2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9.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2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9.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2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9.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2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9.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2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9.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2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9.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2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9.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2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9.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2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9.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2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9.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2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9.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2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9.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2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9.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2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9.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2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9.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2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9.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2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9.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2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9.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2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9.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2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9.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2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9.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2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9.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2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9.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2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9.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2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9.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2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9.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2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9.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2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9.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2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9.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2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9.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2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9.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2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9.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2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9.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2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9.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2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9.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2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9.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2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9.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2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9.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2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9.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2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9.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2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9.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2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9.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2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9.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2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9.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2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9.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2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9.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2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9.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2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9.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2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9.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2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9.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2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9.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2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9.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2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9.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2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9.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2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9.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2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9.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2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9.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2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9.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2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9.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2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9.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2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9.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2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9.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2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9.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2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9.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2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9.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2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9.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2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9.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2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9.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2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9.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2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9.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2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9.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2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9.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2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9.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2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9.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2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9.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2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9.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2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9.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2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9.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2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9.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2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9.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2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9.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2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9.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2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9.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2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9.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2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9.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2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9.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2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9.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2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9.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2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9.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2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9.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2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9.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2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9.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2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9.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2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9.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2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9.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2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9.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2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9.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2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9.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2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9.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2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9.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2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9.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2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9.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2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9.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2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9.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2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9.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2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9.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2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9.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2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9.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2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9.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2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9.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2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9.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2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9.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2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9.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2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9.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2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9.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2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9.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2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9.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2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9.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2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9.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2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9.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2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9.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2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9.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2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9.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2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9.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2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9.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2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9.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2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9.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2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9.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2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9.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2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9.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2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9.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2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9.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2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9.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2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9.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2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9.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2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9.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2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9.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2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9.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2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9.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2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9.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2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9.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2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9.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2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9.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2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9.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2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9.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2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9.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2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9.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2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9.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2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9.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2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9.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2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9.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2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9.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2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9.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2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9.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2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9.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2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9.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2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9.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2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9.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2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9.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2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9.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2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9.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2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9.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2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9.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2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9.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2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9.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2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9.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2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9.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2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9.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2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9.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2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9.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2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9.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2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9.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2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9.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2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9.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2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9.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2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9.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2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9.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2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9.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2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9.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2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9.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2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9.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2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9.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2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9.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2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9.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2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9.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2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9.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2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9.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2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9.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2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9.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2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9.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2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9.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2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9.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2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9.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2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9.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2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9.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2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9.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2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9.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2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9.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2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9.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2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9.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2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9.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2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9.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2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9.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2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9.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2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9.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2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9.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2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9.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2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9.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2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9.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2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9.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2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9.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2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9.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2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9.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2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9.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2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9.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2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9.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2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9.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2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9.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2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9.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2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9.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2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9.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2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9.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2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9.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2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9.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2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9.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2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9.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2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9.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2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9.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2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9.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2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9.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2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9.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2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9.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2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9.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2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9.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2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9.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2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9.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2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9.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2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9.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2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9.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2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9.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2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9.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2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9.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2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9.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2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9.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2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9.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2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9.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2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9.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2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9.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2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9.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2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9.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2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9.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2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9.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2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9.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2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9.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2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9.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2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9.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2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9.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2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9.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2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9.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2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9.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2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9.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2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9.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2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9.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2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9.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2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9.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2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9.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2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9.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2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9.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2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9.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2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9.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2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9.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2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9.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2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9.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2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9.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2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9.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2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9.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2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9.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2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9.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2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9.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2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9.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2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9.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2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9.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2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9.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2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9.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2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9.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2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9.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2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9.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2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9.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2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9.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2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9.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2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9.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2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9.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2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9.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2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9.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2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9.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2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9.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2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9.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2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9.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2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9.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2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9.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2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9.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2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9.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2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9.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2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9.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2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9.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2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9.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2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9.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2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9.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2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9.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2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9.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2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9.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2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9.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2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9.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2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9.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2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9.5" customHeight="1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2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ht="19.5" customHeight="1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2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ht="19.5" customHeight="1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2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spans="1:31" ht="19.5" customHeight="1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2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spans="1:31" ht="19.5" customHeight="1" x14ac:dyDescent="0.2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2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spans="1:31" ht="19.5" customHeight="1" x14ac:dyDescent="0.2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2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spans="1:31" ht="19.5" customHeight="1" x14ac:dyDescent="0.2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2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spans="1:31" ht="19.5" customHeight="1" x14ac:dyDescent="0.2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2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spans="1:31" ht="19.5" customHeight="1" x14ac:dyDescent="0.2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2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spans="1:31" ht="19.5" customHeight="1" x14ac:dyDescent="0.2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2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spans="1:31" ht="19.5" customHeight="1" x14ac:dyDescent="0.2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2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spans="1:31" ht="19.5" customHeight="1" x14ac:dyDescent="0.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2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spans="1:31" ht="19.5" customHeight="1" x14ac:dyDescent="0.2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2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spans="1:31" ht="19.5" customHeight="1" x14ac:dyDescent="0.2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2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spans="1:31" ht="19.5" customHeight="1" x14ac:dyDescent="0.2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2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spans="1:31" ht="19.5" customHeight="1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2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spans="1:31" ht="19.5" customHeight="1" x14ac:dyDescent="0.2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2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spans="1:31" ht="19.5" customHeight="1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2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 spans="1:31" ht="19.5" customHeight="1" x14ac:dyDescent="0.2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2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 spans="1:31" ht="19.5" customHeight="1" x14ac:dyDescent="0.2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2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 spans="1:31" ht="19.5" customHeight="1" x14ac:dyDescent="0.2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2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 spans="1:31" ht="19.5" customHeight="1" x14ac:dyDescent="0.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2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 spans="1:31" ht="19.5" customHeight="1" x14ac:dyDescent="0.2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2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 spans="1:31" ht="19.5" customHeight="1" x14ac:dyDescent="0.2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2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 spans="1:31" ht="19.5" customHeight="1" x14ac:dyDescent="0.2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2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 spans="1:31" ht="19.5" customHeight="1" x14ac:dyDescent="0.2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2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 spans="1:31" ht="19.5" customHeight="1" x14ac:dyDescent="0.2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2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 spans="1:31" ht="19.5" customHeight="1" x14ac:dyDescent="0.2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2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 spans="1:31" ht="19.5" customHeight="1" x14ac:dyDescent="0.2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2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 spans="1:31" ht="19.5" customHeight="1" x14ac:dyDescent="0.2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2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 spans="1:31" ht="19.5" customHeight="1" x14ac:dyDescent="0.2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2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 spans="1:31" ht="19.5" customHeight="1" x14ac:dyDescent="0.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2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 spans="1:31" ht="19.5" customHeight="1" x14ac:dyDescent="0.2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2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 spans="1:31" ht="19.5" customHeight="1" x14ac:dyDescent="0.2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2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 spans="1:31" ht="19.5" customHeight="1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2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 spans="1:31" ht="19.5" customHeight="1" x14ac:dyDescent="0.2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2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 spans="1:31" ht="19.5" customHeight="1" x14ac:dyDescent="0.2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2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 spans="1:31" ht="19.5" customHeight="1" x14ac:dyDescent="0.2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2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31" ht="19.5" customHeight="1" x14ac:dyDescent="0.2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2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 spans="1:31" ht="19.5" customHeight="1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2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 spans="1:31" ht="19.5" customHeight="1" x14ac:dyDescent="0.2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2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 spans="1:31" ht="19.5" customHeight="1" x14ac:dyDescent="0.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2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 spans="1:31" ht="19.5" customHeight="1" x14ac:dyDescent="0.2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2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 spans="1:31" ht="19.5" customHeight="1" x14ac:dyDescent="0.2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2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 spans="1:31" ht="19.5" customHeight="1" x14ac:dyDescent="0.2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2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 spans="1:31" ht="19.5" customHeight="1" x14ac:dyDescent="0.2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2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 spans="1:31" ht="19.5" customHeight="1" x14ac:dyDescent="0.2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2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 spans="1:31" ht="19.5" customHeight="1" x14ac:dyDescent="0.2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2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 spans="1:31" ht="19.5" customHeight="1" x14ac:dyDescent="0.2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2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 spans="1:31" ht="19.5" customHeight="1" x14ac:dyDescent="0.2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2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 spans="1:31" ht="19.5" customHeight="1" x14ac:dyDescent="0.2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2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 spans="1:31" ht="19.5" customHeight="1" x14ac:dyDescent="0.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2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spans="1:31" ht="19.5" customHeight="1" x14ac:dyDescent="0.2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2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spans="1:31" ht="19.5" customHeight="1" x14ac:dyDescent="0.2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2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spans="1:31" ht="19.5" customHeight="1" x14ac:dyDescent="0.2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2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spans="1:31" ht="19.5" customHeight="1" x14ac:dyDescent="0.2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2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spans="1:31" ht="19.5" customHeight="1" x14ac:dyDescent="0.2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2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spans="1:31" ht="19.5" customHeight="1" x14ac:dyDescent="0.2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2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spans="1:31" ht="19.5" customHeight="1" x14ac:dyDescent="0.2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2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spans="1:31" ht="19.5" customHeight="1" x14ac:dyDescent="0.2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2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spans="1:31" ht="19.5" customHeight="1" x14ac:dyDescent="0.2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2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spans="1:31" ht="19.5" customHeight="1" x14ac:dyDescent="0.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2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spans="1:31" ht="19.5" customHeight="1" x14ac:dyDescent="0.2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2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spans="1:31" ht="19.5" customHeight="1" x14ac:dyDescent="0.2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2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spans="1:31" ht="19.5" customHeight="1" x14ac:dyDescent="0.2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2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spans="1:31" ht="19.5" customHeight="1" x14ac:dyDescent="0.2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2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spans="1:31" ht="19.5" customHeight="1" x14ac:dyDescent="0.2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2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spans="1:31" ht="19.5" customHeight="1" x14ac:dyDescent="0.2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2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spans="1:31" ht="19.5" customHeight="1" x14ac:dyDescent="0.2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2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spans="1:31" ht="19.5" customHeight="1" x14ac:dyDescent="0.2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2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spans="1:31" ht="19.5" customHeight="1" x14ac:dyDescent="0.2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2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spans="1:31" ht="19.5" customHeight="1" x14ac:dyDescent="0.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2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spans="1:31" ht="19.5" customHeight="1" x14ac:dyDescent="0.2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2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spans="1:31" ht="19.5" customHeight="1" x14ac:dyDescent="0.2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2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spans="1:31" ht="19.5" customHeight="1" x14ac:dyDescent="0.2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2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spans="1:31" ht="19.5" customHeight="1" x14ac:dyDescent="0.2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2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spans="1:31" ht="19.5" customHeight="1" x14ac:dyDescent="0.2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2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spans="1:31" ht="19.5" customHeight="1" x14ac:dyDescent="0.2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2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spans="1:31" ht="19.5" customHeight="1" x14ac:dyDescent="0.2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2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spans="1:31" ht="19.5" customHeight="1" x14ac:dyDescent="0.2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2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spans="1:31" ht="19.5" customHeight="1" x14ac:dyDescent="0.2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2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spans="1:31" ht="19.5" customHeight="1" x14ac:dyDescent="0.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2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spans="1:31" ht="19.5" customHeight="1" x14ac:dyDescent="0.2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2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spans="1:31" ht="19.5" customHeight="1" x14ac:dyDescent="0.2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2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spans="1:31" ht="19.5" customHeight="1" x14ac:dyDescent="0.2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2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spans="1:31" ht="19.5" customHeight="1" x14ac:dyDescent="0.2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2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spans="1:31" ht="19.5" customHeight="1" x14ac:dyDescent="0.2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2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spans="1:31" ht="19.5" customHeight="1" x14ac:dyDescent="0.2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2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spans="1:31" ht="19.5" customHeight="1" x14ac:dyDescent="0.2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2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spans="1:31" ht="19.5" customHeight="1" x14ac:dyDescent="0.2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2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spans="1:31" ht="19.5" customHeight="1" x14ac:dyDescent="0.2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2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spans="1:31" ht="19.5" customHeight="1" x14ac:dyDescent="0.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2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spans="1:31" ht="19.5" customHeight="1" x14ac:dyDescent="0.2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2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spans="1:31" ht="19.5" customHeight="1" x14ac:dyDescent="0.2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2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spans="1:31" ht="19.5" customHeight="1" x14ac:dyDescent="0.2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2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spans="1:31" ht="19.5" customHeight="1" x14ac:dyDescent="0.2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2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spans="1:31" ht="19.5" customHeight="1" x14ac:dyDescent="0.2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2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spans="1:31" ht="19.5" customHeight="1" x14ac:dyDescent="0.2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2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spans="1:31" ht="19.5" customHeight="1" x14ac:dyDescent="0.2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2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spans="1:31" ht="19.5" customHeight="1" x14ac:dyDescent="0.2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2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spans="1:31" ht="19.5" customHeight="1" x14ac:dyDescent="0.2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2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 spans="1:31" ht="19.5" customHeight="1" x14ac:dyDescent="0.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2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spans="1:31" ht="19.5" customHeight="1" x14ac:dyDescent="0.2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2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spans="1:31" ht="19.5" customHeight="1" x14ac:dyDescent="0.2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2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spans="1:31" ht="19.5" customHeight="1" x14ac:dyDescent="0.2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2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spans="1:31" ht="19.5" customHeight="1" x14ac:dyDescent="0.2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2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spans="1:31" ht="19.5" customHeight="1" x14ac:dyDescent="0.2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2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spans="1:31" ht="19.5" customHeight="1" x14ac:dyDescent="0.2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2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spans="1:31" ht="19.5" customHeight="1" x14ac:dyDescent="0.2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2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spans="1:31" ht="19.5" customHeight="1" x14ac:dyDescent="0.2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2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spans="1:31" ht="19.5" customHeight="1" x14ac:dyDescent="0.2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2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spans="1:31" ht="19.5" customHeight="1" x14ac:dyDescent="0.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2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spans="1:31" ht="19.5" customHeight="1" x14ac:dyDescent="0.2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2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spans="1:31" ht="19.5" customHeight="1" x14ac:dyDescent="0.2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2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spans="1:31" ht="19.5" customHeight="1" x14ac:dyDescent="0.2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2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spans="1:31" ht="19.5" customHeight="1" x14ac:dyDescent="0.2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2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spans="1:31" ht="19.5" customHeight="1" x14ac:dyDescent="0.2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2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spans="1:31" ht="19.5" customHeight="1" x14ac:dyDescent="0.2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2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spans="1:31" ht="19.5" customHeight="1" x14ac:dyDescent="0.2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2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spans="1:31" ht="19.5" customHeight="1" x14ac:dyDescent="0.2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2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spans="1:31" ht="19.5" customHeight="1" x14ac:dyDescent="0.2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2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spans="1:31" ht="19.5" customHeight="1" x14ac:dyDescent="0.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2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</sheetData>
  <sortState xmlns:xlrd2="http://schemas.microsoft.com/office/spreadsheetml/2017/richdata2" ref="A2:U388">
    <sortCondition ref="O2:O388"/>
  </sortState>
  <phoneticPr fontId="13" type="noConversion"/>
  <hyperlinks>
    <hyperlink ref="R176" r:id="rId1" xr:uid="{00000000-0004-0000-0000-000000000000}"/>
    <hyperlink ref="R175" r:id="rId2" xr:uid="{00000000-0004-0000-0000-000001000000}"/>
    <hyperlink ref="R177" r:id="rId3" xr:uid="{00000000-0004-0000-0000-000002000000}"/>
    <hyperlink ref="R77" r:id="rId4" xr:uid="{00000000-0004-0000-0000-000003000000}"/>
    <hyperlink ref="R78" r:id="rId5" xr:uid="{00000000-0004-0000-0000-000004000000}"/>
    <hyperlink ref="R79" r:id="rId6" xr:uid="{00000000-0004-0000-0000-000005000000}"/>
    <hyperlink ref="R80" r:id="rId7" xr:uid="{00000000-0004-0000-0000-000006000000}"/>
    <hyperlink ref="R81" r:id="rId8" xr:uid="{00000000-0004-0000-0000-000007000000}"/>
    <hyperlink ref="R82" r:id="rId9" xr:uid="{00000000-0004-0000-0000-000008000000}"/>
    <hyperlink ref="R83" r:id="rId10" xr:uid="{00000000-0004-0000-0000-000009000000}"/>
    <hyperlink ref="R84" r:id="rId11" xr:uid="{00000000-0004-0000-0000-00000A000000}"/>
    <hyperlink ref="R85" r:id="rId12" xr:uid="{00000000-0004-0000-0000-00000B000000}"/>
    <hyperlink ref="R283" r:id="rId13" xr:uid="{00000000-0004-0000-0000-00000C000000}"/>
    <hyperlink ref="R284" r:id="rId14" xr:uid="{00000000-0004-0000-0000-00000D000000}"/>
    <hyperlink ref="R285" r:id="rId15" xr:uid="{00000000-0004-0000-0000-00000E000000}"/>
    <hyperlink ref="R288" r:id="rId16" xr:uid="{00000000-0004-0000-0000-00000F000000}"/>
    <hyperlink ref="R286" r:id="rId17" xr:uid="{00000000-0004-0000-0000-000010000000}"/>
    <hyperlink ref="R287" r:id="rId18" xr:uid="{00000000-0004-0000-0000-000011000000}"/>
    <hyperlink ref="R289" r:id="rId19" xr:uid="{00000000-0004-0000-0000-000012000000}"/>
    <hyperlink ref="R290" r:id="rId20" xr:uid="{00000000-0004-0000-0000-000013000000}"/>
    <hyperlink ref="R291" r:id="rId21" xr:uid="{00000000-0004-0000-0000-000014000000}"/>
    <hyperlink ref="R292" r:id="rId22" xr:uid="{00000000-0004-0000-0000-000015000000}"/>
    <hyperlink ref="R293" r:id="rId23" xr:uid="{00000000-0004-0000-0000-000016000000}"/>
    <hyperlink ref="R294" r:id="rId24" xr:uid="{00000000-0004-0000-0000-000017000000}"/>
    <hyperlink ref="R295" r:id="rId25" xr:uid="{00000000-0004-0000-0000-000018000000}"/>
    <hyperlink ref="R296" r:id="rId26" xr:uid="{00000000-0004-0000-0000-000019000000}"/>
    <hyperlink ref="R297" r:id="rId27" xr:uid="{00000000-0004-0000-0000-00001A000000}"/>
    <hyperlink ref="R298" r:id="rId28" xr:uid="{00000000-0004-0000-0000-00001B000000}"/>
    <hyperlink ref="R299" r:id="rId29" xr:uid="{00000000-0004-0000-0000-00001C000000}"/>
    <hyperlink ref="R300" r:id="rId30" xr:uid="{00000000-0004-0000-0000-00001D000000}"/>
    <hyperlink ref="R301" r:id="rId31" xr:uid="{00000000-0004-0000-0000-00001E000000}"/>
    <hyperlink ref="R302" r:id="rId32" xr:uid="{00000000-0004-0000-0000-00001F000000}"/>
    <hyperlink ref="R303" r:id="rId33" xr:uid="{00000000-0004-0000-0000-000020000000}"/>
    <hyperlink ref="R304" r:id="rId34" xr:uid="{00000000-0004-0000-0000-000021000000}"/>
    <hyperlink ref="R305" r:id="rId35" xr:uid="{00000000-0004-0000-0000-000022000000}"/>
    <hyperlink ref="R306" r:id="rId36" xr:uid="{00000000-0004-0000-0000-000023000000}"/>
    <hyperlink ref="R307" r:id="rId37" xr:uid="{00000000-0004-0000-0000-000024000000}"/>
    <hyperlink ref="R308" r:id="rId38" xr:uid="{00000000-0004-0000-0000-000025000000}"/>
    <hyperlink ref="R309" r:id="rId39" xr:uid="{00000000-0004-0000-0000-000026000000}"/>
    <hyperlink ref="R310" r:id="rId40" xr:uid="{00000000-0004-0000-0000-000027000000}"/>
    <hyperlink ref="R311" r:id="rId41" xr:uid="{00000000-0004-0000-0000-000028000000}"/>
    <hyperlink ref="R312" r:id="rId42" xr:uid="{00000000-0004-0000-0000-000029000000}"/>
    <hyperlink ref="R313" r:id="rId43" xr:uid="{00000000-0004-0000-0000-00002A000000}"/>
    <hyperlink ref="R317" r:id="rId44" xr:uid="{00000000-0004-0000-0000-00002B000000}"/>
    <hyperlink ref="R314" r:id="rId45" xr:uid="{00000000-0004-0000-0000-00002C000000}"/>
    <hyperlink ref="R315" r:id="rId46" xr:uid="{00000000-0004-0000-0000-00002D000000}"/>
    <hyperlink ref="R316" r:id="rId47" xr:uid="{00000000-0004-0000-0000-00002E000000}"/>
    <hyperlink ref="R318" r:id="rId48" xr:uid="{00000000-0004-0000-0000-00002F000000}"/>
    <hyperlink ref="R319" r:id="rId49" xr:uid="{00000000-0004-0000-0000-000030000000}"/>
  </hyperlinks>
  <pageMargins left="0.7" right="0.7" top="0.75" bottom="0.75" header="0" footer="0"/>
  <pageSetup orientation="landscape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snow_pit_SWE_compiled_by_J_Box_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Eric Box</cp:lastModifiedBy>
  <dcterms:created xsi:type="dcterms:W3CDTF">2021-04-09T13:11:48Z</dcterms:created>
  <dcterms:modified xsi:type="dcterms:W3CDTF">2023-02-02T08:43:55Z</dcterms:modified>
</cp:coreProperties>
</file>