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9" documentId="8_{F3CD0FF8-58C3-41F7-B22B-5E277AA3B591}" xr6:coauthVersionLast="47" xr6:coauthVersionMax="47" xr10:uidLastSave="{9E28E249-1198-4716-A07B-ABF3E1E2CA87}"/>
  <bookViews>
    <workbookView xWindow="-12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<sst xmlns="http://schemas.openxmlformats.org/spreadsheetml/2006/main" count="2828" uniqueCount="641">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</sst>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Serene 9 62SDRWC Digital RIE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tabSelected="1" workbookViewId="0">
      <selection activeCell="G6" sqref="G6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112" t="s">
        <v>0</v>
      </c>
      <c r="C5" s="113"/>
      <c r="D5" s="10" t="s">
        <v>1</v>
      </c>
      <c r="E5" s="115" t="s">
        <v>68</v>
      </c>
      <c r="F5" s="116"/>
      <c r="G5" s="82" t="s">
        <v>571</v>
      </c>
    </row>
    <row r="6" spans="1:20" ht="23.25" customHeight="1" thickBot="1">
      <c r="B6" s="110" t="s">
        <v>432</v>
      </c>
      <c r="C6" s="111"/>
      <c r="D6" s="25">
        <v>2</v>
      </c>
      <c r="E6" s="117" t="s">
        <v>604</v>
      </c>
      <c r="F6" s="118"/>
      <c r="G6" s="81" t="s">
        <v>640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114" t="s">
        <v>5</v>
      </c>
      <c r="C10" s="114"/>
      <c r="E10" s="12" t="s">
        <v>430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>
      <c r="A11" t="s">
        <v>424</v>
      </c>
      <c r="B11" s="106" t="str">
        <f>IF($B$6="","",$B$6)</f>
        <v>Beltone RIE Digital Serene 17 62SDRWC</v>
      </c>
      <c r="C11" s="106"/>
      <c r="D11" s="10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1019</v>
      </c>
      <c r="G11" s="13">
        <f>E11-F11</f>
        <v>4800</v>
      </c>
      <c r="J11" s="95" t="str" cm="1">
        <f t="array" ref="J11">IF($B$6="","",_xlfn.XLOOKUP($B$6&amp;$E$6,haList!A:A&amp;haList!E:E,haList!D:D))</f>
        <v>(REG-HI-SER17-62SDRWC)</v>
      </c>
      <c r="K11" s="96"/>
      <c r="L11" s="96"/>
      <c r="M11" s="96"/>
      <c r="N11" s="96"/>
      <c r="O11" s="96"/>
      <c r="P11" s="96"/>
      <c r="Q11" s="97"/>
    </row>
    <row r="12" spans="1:20" ht="18" customHeight="1">
      <c r="A12" t="s">
        <v>425</v>
      </c>
      <c r="B12" s="106" t="str">
        <f>IF($D$6=1,"",B11)</f>
        <v>Beltone RIE Digital Serene 17 62SDRWC</v>
      </c>
      <c r="C12" s="106"/>
      <c r="D12" s="10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1019</v>
      </c>
      <c r="G12" s="13">
        <f>E12-F12</f>
        <v>4800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>
      <c r="A13" t="s">
        <v>8</v>
      </c>
      <c r="B13" s="106" t="str" cm="1">
        <f t="array" ref="B13">IF($B$6="","",_xlfn.XLOOKUP($B$6&amp;$E$6,haList!A:A&amp;haList!E:E,haList!G:G))</f>
        <v>Standard Charger</v>
      </c>
      <c r="C13" s="106"/>
      <c r="D13" s="10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>
      <c r="A14" t="s">
        <v>9</v>
      </c>
      <c r="B14" s="106" t="str" cm="1">
        <f t="array" ref="B14">IF($B$6="","",_xlfn.XLOOKUP($B$6&amp;$E$6,haList!A:A&amp;haList!E:E,haList!N:N))</f>
        <v>SureFit3 or M@RIE Receiver</v>
      </c>
      <c r="C14" s="106"/>
      <c r="D14" s="10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>
      <c r="A15" t="s">
        <v>10</v>
      </c>
      <c r="B15" s="106" t="str">
        <f>IF($D$6=1,"",B14)</f>
        <v>SureFit3 or M@RIE Receiver</v>
      </c>
      <c r="C15" s="106"/>
      <c r="D15" s="10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>
      <c r="B16" s="102" t="s">
        <v>11</v>
      </c>
      <c r="C16" s="102"/>
      <c r="D16" s="102"/>
      <c r="E16" s="47"/>
      <c r="F16" s="47"/>
      <c r="G16" s="13">
        <f>SUM(G11:G15)</f>
        <v>9850</v>
      </c>
      <c r="J16" s="103" t="str" cm="1">
        <f t="array" ref="J16">IF($B$6="","",_xlfn.XLOOKUP($B$6&amp;$E$6,haList!A:A&amp;haList!E:E,haList!C:C))</f>
        <v>REG-HI-SER17-62SDRWC</v>
      </c>
      <c r="K16" s="104"/>
      <c r="L16" s="104"/>
      <c r="M16" s="104"/>
      <c r="N16" s="104"/>
      <c r="O16" s="104"/>
      <c r="P16" s="104"/>
      <c r="Q16" s="105"/>
    </row>
    <row r="17" spans="2:19" ht="18" customHeight="1">
      <c r="B17" s="102" t="str" cm="1">
        <f t="array" ref="B17">IF($B$6="","",IF(_xlfn.XLOOKUP($B$6&amp;E6,haList!A:A&amp;haList!E:E,haList!M:M)=1,"PA Fitting Fee","(do not charge a PA Fitting Fee)"))</f>
        <v>PA Fitting Fee</v>
      </c>
      <c r="C17" s="102"/>
      <c r="D17" s="10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>
      <c r="B18" s="101" t="s">
        <v>12</v>
      </c>
      <c r="C18" s="101"/>
      <c r="D18" s="101"/>
      <c r="E18" s="49"/>
      <c r="F18" s="49"/>
      <c r="G18" s="14">
        <f>SUM(G16:G17)</f>
        <v>10150</v>
      </c>
      <c r="I18" s="21"/>
    </row>
    <row r="19" spans="2:19" ht="18" customHeight="1" thickBot="1">
      <c r="B19" s="101"/>
      <c r="C19" s="101"/>
      <c r="D19" s="101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9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6"/>
      <c r="N20" s="97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431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431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2030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8120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I132" sqref="I132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12.75" hidden="1">
      <c r="A2" s="4" t="s">
        <v>58</v>
      </c>
      <c r="B2" s="83" t="s">
        <v>586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12.75" hidden="1">
      <c r="A3" s="4" t="s">
        <v>58</v>
      </c>
      <c r="B3" s="83" t="s">
        <v>586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12.75" hidden="1">
      <c r="A4" s="4" t="s">
        <v>59</v>
      </c>
      <c r="B4" s="83" t="s">
        <v>598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12.75" hidden="1">
      <c r="A5" s="4" t="s">
        <v>59</v>
      </c>
      <c r="B5" s="83" t="s">
        <v>598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12.75" hidden="1">
      <c r="A6" s="4" t="s">
        <v>60</v>
      </c>
      <c r="B6" s="83" t="s">
        <v>599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12.75" hidden="1">
      <c r="A7" s="4" t="s">
        <v>60</v>
      </c>
      <c r="B7" s="83" t="s">
        <v>599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12.75" hidden="1">
      <c r="A8" s="4" t="s">
        <v>61</v>
      </c>
      <c r="B8" s="83" t="s">
        <v>600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12.75" hidden="1">
      <c r="A9" s="4" t="s">
        <v>61</v>
      </c>
      <c r="B9" s="83" t="s">
        <v>600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12.75" hidden="1">
      <c r="A10" s="4" t="s">
        <v>62</v>
      </c>
      <c r="B10" s="83" t="s">
        <v>601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12.75" hidden="1">
      <c r="A11" s="4" t="s">
        <v>62</v>
      </c>
      <c r="B11" s="83" t="s">
        <v>601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12.75" hidden="1">
      <c r="A12" s="4" t="s">
        <v>63</v>
      </c>
      <c r="B12" s="83" t="s">
        <v>602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 hidden="1">
      <c r="A13" s="4" t="s">
        <v>63</v>
      </c>
      <c r="B13" s="83" t="s">
        <v>602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 hidden="1">
      <c r="A14" s="4" t="s">
        <v>36</v>
      </c>
      <c r="B14" s="83" t="s">
        <v>587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12.75" hidden="1">
      <c r="A15" s="71" t="s">
        <v>557</v>
      </c>
      <c r="B15" s="83" t="s">
        <v>574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12.75" hidden="1">
      <c r="A16" s="4" t="s">
        <v>37</v>
      </c>
      <c r="B16" s="83" t="s">
        <v>588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12.75" hidden="1">
      <c r="A17" s="71" t="s">
        <v>556</v>
      </c>
      <c r="B17" s="83" t="s">
        <v>573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12.75" hidden="1">
      <c r="A18" s="4" t="s">
        <v>38</v>
      </c>
      <c r="B18" s="83" t="s">
        <v>589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12.75" hidden="1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12.75" hidden="1">
      <c r="A20" s="4" t="s">
        <v>39</v>
      </c>
      <c r="B20" s="83" t="s">
        <v>590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12.75" hidden="1">
      <c r="A21" s="71" t="s">
        <v>555</v>
      </c>
      <c r="B21" s="83" t="s">
        <v>572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12.75" hidden="1">
      <c r="A22" s="4" t="s">
        <v>40</v>
      </c>
      <c r="B22" s="83" t="s">
        <v>591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12.75" hidden="1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12.75" hidden="1">
      <c r="A24" s="4" t="s">
        <v>41</v>
      </c>
      <c r="B24" s="83" t="s">
        <v>592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12.75" hidden="1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12.75" hidden="1">
      <c r="A26" s="4" t="s">
        <v>42</v>
      </c>
      <c r="B26" s="83" t="s">
        <v>593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12.75" hidden="1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12.75" hidden="1">
      <c r="A28" s="4" t="s">
        <v>43</v>
      </c>
      <c r="B28" s="83" t="s">
        <v>594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 hidden="1">
      <c r="A29" s="4" t="s">
        <v>50</v>
      </c>
      <c r="B29" s="83" t="s">
        <v>575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12.75" hidden="1">
      <c r="A30" s="4" t="s">
        <v>22</v>
      </c>
      <c r="B30" s="83" t="s">
        <v>595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12.75" hidden="1">
      <c r="A31" s="4" t="s">
        <v>36</v>
      </c>
      <c r="B31" s="83" t="s">
        <v>587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12.75" hidden="1">
      <c r="A32" s="4" t="s">
        <v>26</v>
      </c>
      <c r="B32" s="83" t="s">
        <v>596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12.75" hidden="1">
      <c r="A33" s="4" t="s">
        <v>37</v>
      </c>
      <c r="B33" s="83" t="s">
        <v>588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12.75" hidden="1">
      <c r="A34" s="4" t="s">
        <v>27</v>
      </c>
      <c r="B34" s="83" t="s">
        <v>597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12.75" hidden="1">
      <c r="A35" s="4" t="s">
        <v>38</v>
      </c>
      <c r="B35" s="83" t="s">
        <v>589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12.75" hidden="1">
      <c r="A36" s="4" t="s">
        <v>28</v>
      </c>
      <c r="B36" s="83" t="s">
        <v>603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12.75" hidden="1">
      <c r="A37" s="4" t="s">
        <v>39</v>
      </c>
      <c r="B37" s="83" t="s">
        <v>590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12.75" hidden="1">
      <c r="A38" s="4" t="s">
        <v>44</v>
      </c>
      <c r="B38" s="83" t="s">
        <v>578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12.75" hidden="1">
      <c r="A39" s="4" t="s">
        <v>45</v>
      </c>
      <c r="B39" s="83" t="s">
        <v>581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12.75" hidden="1">
      <c r="A40" s="4" t="s">
        <v>29</v>
      </c>
      <c r="B40" s="83" t="s">
        <v>579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12.75" hidden="1">
      <c r="A41" s="4" t="s">
        <v>47</v>
      </c>
      <c r="B41" s="83" t="s">
        <v>584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12.75" hidden="1">
      <c r="A42" s="4" t="s">
        <v>45</v>
      </c>
      <c r="B42" s="83" t="s">
        <v>581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12.75" hidden="1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12.75" hidden="1">
      <c r="A44" s="4" t="s">
        <v>46</v>
      </c>
      <c r="B44" s="83" t="s">
        <v>582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12.75" hidden="1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12.75" hidden="1">
      <c r="A46" s="4" t="s">
        <v>30</v>
      </c>
      <c r="B46" s="83" t="s">
        <v>580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12.75" hidden="1">
      <c r="A47" s="4" t="s">
        <v>52</v>
      </c>
      <c r="B47" s="83" t="s">
        <v>576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12.75" hidden="1">
      <c r="A48" s="4" t="s">
        <v>47</v>
      </c>
      <c r="B48" s="83" t="s">
        <v>584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12.75" hidden="1">
      <c r="A49" s="4" t="s">
        <v>40</v>
      </c>
      <c r="B49" s="83" t="s">
        <v>591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12.75" hidden="1">
      <c r="A50" s="4" t="s">
        <v>48</v>
      </c>
      <c r="B50" s="83" t="s">
        <v>585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12.75" hidden="1">
      <c r="A51" s="4" t="s">
        <v>41</v>
      </c>
      <c r="B51" s="83" t="s">
        <v>592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12.75" hidden="1">
      <c r="A52" s="4" t="s">
        <v>31</v>
      </c>
      <c r="B52" s="83" t="s">
        <v>583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12.75" hidden="1">
      <c r="A53" s="4" t="s">
        <v>42</v>
      </c>
      <c r="B53" s="83" t="s">
        <v>593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12.75" hidden="1">
      <c r="A54" s="4" t="s">
        <v>43</v>
      </c>
      <c r="B54" s="83" t="s">
        <v>594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12.75" hidden="1">
      <c r="A55" s="71" t="s">
        <v>557</v>
      </c>
      <c r="B55" s="83" t="s">
        <v>574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12.75" hidden="1">
      <c r="A56" s="4" t="s">
        <v>44</v>
      </c>
      <c r="B56" s="83" t="s">
        <v>578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12.75" hidden="1">
      <c r="A57" s="71" t="s">
        <v>556</v>
      </c>
      <c r="B57" s="83" t="s">
        <v>573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12.75" hidden="1">
      <c r="A58" s="71" t="s">
        <v>556</v>
      </c>
      <c r="B58" s="83" t="s">
        <v>573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12.75" hidden="1">
      <c r="A59" s="71" t="s">
        <v>556</v>
      </c>
      <c r="B59" s="83" t="s">
        <v>573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12.75" hidden="1">
      <c r="A60" s="71" t="s">
        <v>556</v>
      </c>
      <c r="B60" s="83" t="s">
        <v>573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12.75" hidden="1">
      <c r="A61" s="4" t="s">
        <v>46</v>
      </c>
      <c r="B61" s="83" t="s">
        <v>582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12.75" hidden="1">
      <c r="A62" s="71" t="s">
        <v>556</v>
      </c>
      <c r="B62" s="83" t="s">
        <v>573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12.75" hidden="1">
      <c r="A63" s="71" t="s">
        <v>556</v>
      </c>
      <c r="B63" s="83" t="s">
        <v>573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12.75" hidden="1">
      <c r="A64" s="71" t="s">
        <v>556</v>
      </c>
      <c r="B64" s="83" t="s">
        <v>573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12.75" hidden="1">
      <c r="A65" s="71" t="s">
        <v>556</v>
      </c>
      <c r="B65" s="83" t="s">
        <v>573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12.75" hidden="1">
      <c r="A66" s="71" t="s">
        <v>556</v>
      </c>
      <c r="B66" s="83" t="s">
        <v>573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12.75" hidden="1">
      <c r="A67" s="71" t="s">
        <v>556</v>
      </c>
      <c r="B67" s="83" t="s">
        <v>573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12.75" hidden="1">
      <c r="A68" s="71" t="s">
        <v>556</v>
      </c>
      <c r="B68" s="83" t="s">
        <v>573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12.75" hidden="1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12.75" hidden="1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12.75" hidden="1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12.75" hidden="1">
      <c r="A72" s="4" t="s">
        <v>48</v>
      </c>
      <c r="B72" s="83" t="s">
        <v>585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12.75" hidden="1">
      <c r="A73" s="71" t="s">
        <v>555</v>
      </c>
      <c r="B73" s="83" t="s">
        <v>572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12.75" hidden="1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12.75" hidden="1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12.75" hidden="1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12.75" hidden="1">
      <c r="A77" s="4" t="s">
        <v>34</v>
      </c>
      <c r="B77" s="83" t="s">
        <v>577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12.75" hidden="1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12.75" hidden="1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12.75" hidden="1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12.75" hidden="1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12.75" hidden="1">
      <c r="A82" s="4" t="s">
        <v>22</v>
      </c>
      <c r="B82" s="83" t="s">
        <v>595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12.75" hidden="1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12.75" hidden="1">
      <c r="A84" s="4" t="s">
        <v>26</v>
      </c>
      <c r="B84" s="83" t="s">
        <v>596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12.75" hidden="1">
      <c r="A85" s="4" t="s">
        <v>50</v>
      </c>
      <c r="B85" s="83" t="s">
        <v>575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12.75" hidden="1">
      <c r="A86" s="4" t="s">
        <v>27</v>
      </c>
      <c r="B86" s="83" t="s">
        <v>597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12.75" hidden="1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12.75" hidden="1">
      <c r="A88" s="4" t="s">
        <v>28</v>
      </c>
      <c r="B88" s="83" t="s">
        <v>603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12.75" hidden="1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12.75" hidden="1">
      <c r="A90" s="4" t="s">
        <v>29</v>
      </c>
      <c r="B90" s="83" t="s">
        <v>579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12.75" hidden="1">
      <c r="A91" s="4" t="s">
        <v>52</v>
      </c>
      <c r="B91" s="83" t="s">
        <v>576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12.75" hidden="1">
      <c r="A92" s="4" t="s">
        <v>30</v>
      </c>
      <c r="B92" s="83" t="s">
        <v>580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12.75" hidden="1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12.75" hidden="1">
      <c r="A94" s="4" t="s">
        <v>31</v>
      </c>
      <c r="B94" s="83" t="s">
        <v>583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12.75" hidden="1">
      <c r="A95" s="4" t="s">
        <v>34</v>
      </c>
      <c r="B95" s="83" t="s">
        <v>577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12.75" hidden="1">
      <c r="A96" s="71" t="s">
        <v>556</v>
      </c>
      <c r="B96" s="83" t="s">
        <v>573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12.75" hidden="1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12.75" hidden="1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12.75" hidden="1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12.75" hidden="1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12.75" hidden="1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12.75" hidden="1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12.75" hidden="1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12.75" hidden="1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12.75" hidden="1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12.75" hidden="1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12.75" hidden="1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12.75" hidden="1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12.75" hidden="1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12.75" hidden="1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12.75" hidden="1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12.75" hidden="1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12.75" hidden="1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12.75" hidden="1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12.75" hidden="1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12.75" hidden="1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12.75" hidden="1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12.75" hidden="1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12.75" hidden="1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12.75" hidden="1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12.75" hidden="1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12.75" hidden="1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12.75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12.75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12.75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12.75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12.75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12.75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12.75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12.75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12.75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12.75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12.75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12.75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12.75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12.75" hidden="1">
      <c r="A136" s="83" t="s">
        <v>58</v>
      </c>
      <c r="B136" s="83" t="s">
        <v>586</v>
      </c>
      <c r="C136" s="83"/>
      <c r="D136" s="26" t="s">
        <v>559</v>
      </c>
      <c r="E136" s="84" t="s">
        <v>604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12.75" hidden="1">
      <c r="A137" s="83" t="s">
        <v>59</v>
      </c>
      <c r="B137" s="83" t="s">
        <v>598</v>
      </c>
      <c r="C137" s="83"/>
      <c r="D137" s="26" t="s">
        <v>559</v>
      </c>
      <c r="E137" s="84" t="s">
        <v>604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12.75" hidden="1">
      <c r="A138" s="83" t="s">
        <v>60</v>
      </c>
      <c r="B138" s="83" t="s">
        <v>599</v>
      </c>
      <c r="C138" s="83"/>
      <c r="D138" s="26" t="s">
        <v>559</v>
      </c>
      <c r="E138" s="84" t="s">
        <v>604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12.75" hidden="1">
      <c r="A139" s="83" t="s">
        <v>61</v>
      </c>
      <c r="B139" s="83" t="s">
        <v>600</v>
      </c>
      <c r="C139" s="83"/>
      <c r="D139" s="26" t="s">
        <v>559</v>
      </c>
      <c r="E139" s="84" t="s">
        <v>604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12.75" hidden="1">
      <c r="A140" s="83" t="s">
        <v>62</v>
      </c>
      <c r="B140" s="83" t="s">
        <v>601</v>
      </c>
      <c r="C140" s="83"/>
      <c r="D140" s="26" t="s">
        <v>559</v>
      </c>
      <c r="E140" s="84" t="s">
        <v>604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12.75" hidden="1">
      <c r="A141" s="83" t="s">
        <v>63</v>
      </c>
      <c r="B141" s="83" t="s">
        <v>602</v>
      </c>
      <c r="C141" s="83"/>
      <c r="D141" s="26" t="s">
        <v>559</v>
      </c>
      <c r="E141" s="84" t="s">
        <v>604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12.75" hidden="1">
      <c r="A142" s="83" t="s">
        <v>557</v>
      </c>
      <c r="B142" s="83" t="s">
        <v>574</v>
      </c>
      <c r="C142" s="83"/>
      <c r="D142" s="26" t="s">
        <v>559</v>
      </c>
      <c r="E142" s="84" t="s">
        <v>604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12.75" hidden="1">
      <c r="A143" s="83" t="s">
        <v>556</v>
      </c>
      <c r="B143" s="83" t="s">
        <v>573</v>
      </c>
      <c r="C143" s="83"/>
      <c r="D143" s="26" t="s">
        <v>559</v>
      </c>
      <c r="E143" s="84" t="s">
        <v>604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12.75" hidden="1">
      <c r="A144" s="83" t="s">
        <v>552</v>
      </c>
      <c r="B144" s="83" t="s">
        <v>568</v>
      </c>
      <c r="C144" s="83"/>
      <c r="D144" s="26" t="s">
        <v>559</v>
      </c>
      <c r="E144" s="84" t="s">
        <v>604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12.75" hidden="1">
      <c r="A145" s="83" t="s">
        <v>555</v>
      </c>
      <c r="B145" s="83" t="s">
        <v>572</v>
      </c>
      <c r="C145" s="83"/>
      <c r="D145" s="26" t="s">
        <v>559</v>
      </c>
      <c r="E145" s="84" t="s">
        <v>604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12.75" hidden="1">
      <c r="A146" s="83" t="s">
        <v>554</v>
      </c>
      <c r="B146" s="83" t="s">
        <v>570</v>
      </c>
      <c r="C146" s="83"/>
      <c r="D146" s="26" t="s">
        <v>559</v>
      </c>
      <c r="E146" s="84" t="s">
        <v>604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12.75" hidden="1">
      <c r="A147" s="83" t="s">
        <v>553</v>
      </c>
      <c r="B147" s="83" t="s">
        <v>569</v>
      </c>
      <c r="C147" s="83"/>
      <c r="D147" s="26" t="s">
        <v>559</v>
      </c>
      <c r="E147" s="84" t="s">
        <v>604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12.75" hidden="1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604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12.75" hidden="1">
      <c r="A149" s="83" t="s">
        <v>50</v>
      </c>
      <c r="B149" s="83" t="s">
        <v>575</v>
      </c>
      <c r="C149" s="83"/>
      <c r="D149" s="26" t="s">
        <v>559</v>
      </c>
      <c r="E149" s="84" t="s">
        <v>604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12.75" hidden="1">
      <c r="A150" s="83" t="s">
        <v>36</v>
      </c>
      <c r="B150" s="83" t="s">
        <v>587</v>
      </c>
      <c r="C150" s="83"/>
      <c r="D150" s="26" t="s">
        <v>559</v>
      </c>
      <c r="E150" s="84" t="s">
        <v>604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12.75" hidden="1">
      <c r="A151" s="83" t="s">
        <v>37</v>
      </c>
      <c r="B151" s="83" t="s">
        <v>588</v>
      </c>
      <c r="C151" s="83"/>
      <c r="D151" s="26" t="s">
        <v>559</v>
      </c>
      <c r="E151" s="84" t="s">
        <v>604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12.75" hidden="1">
      <c r="A152" s="83" t="s">
        <v>38</v>
      </c>
      <c r="B152" s="83" t="s">
        <v>589</v>
      </c>
      <c r="C152" s="83"/>
      <c r="D152" s="26" t="s">
        <v>559</v>
      </c>
      <c r="E152" s="84" t="s">
        <v>604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12.75" hidden="1">
      <c r="A153" s="83" t="s">
        <v>39</v>
      </c>
      <c r="B153" s="83" t="s">
        <v>590</v>
      </c>
      <c r="C153" s="83"/>
      <c r="D153" s="26" t="s">
        <v>559</v>
      </c>
      <c r="E153" s="84" t="s">
        <v>604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12.75" hidden="1">
      <c r="A154" s="83" t="s">
        <v>45</v>
      </c>
      <c r="B154" s="83" t="s">
        <v>581</v>
      </c>
      <c r="C154" s="83"/>
      <c r="D154" s="26" t="s">
        <v>559</v>
      </c>
      <c r="E154" s="84" t="s">
        <v>604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12.75" hidden="1">
      <c r="A155" s="83" t="s">
        <v>47</v>
      </c>
      <c r="B155" s="83" t="s">
        <v>584</v>
      </c>
      <c r="C155" s="83"/>
      <c r="D155" s="26" t="s">
        <v>559</v>
      </c>
      <c r="E155" s="84" t="s">
        <v>604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12.75" hidden="1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604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12.75" hidden="1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604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12.75" hidden="1">
      <c r="A158" s="83" t="s">
        <v>52</v>
      </c>
      <c r="B158" s="83" t="s">
        <v>576</v>
      </c>
      <c r="C158" s="83"/>
      <c r="D158" s="26" t="s">
        <v>559</v>
      </c>
      <c r="E158" s="84" t="s">
        <v>604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12.75" hidden="1">
      <c r="A159" s="83" t="s">
        <v>40</v>
      </c>
      <c r="B159" s="83" t="s">
        <v>591</v>
      </c>
      <c r="C159" s="83"/>
      <c r="D159" s="26" t="s">
        <v>559</v>
      </c>
      <c r="E159" s="84" t="s">
        <v>604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12.75" hidden="1">
      <c r="A160" s="83" t="s">
        <v>41</v>
      </c>
      <c r="B160" s="83" t="s">
        <v>592</v>
      </c>
      <c r="C160" s="83"/>
      <c r="D160" s="26" t="s">
        <v>559</v>
      </c>
      <c r="E160" s="84" t="s">
        <v>604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12.75" hidden="1">
      <c r="A161" s="83" t="s">
        <v>42</v>
      </c>
      <c r="B161" s="83" t="s">
        <v>593</v>
      </c>
      <c r="C161" s="83"/>
      <c r="D161" s="26" t="s">
        <v>559</v>
      </c>
      <c r="E161" s="84" t="s">
        <v>604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12.75" hidden="1">
      <c r="A162" s="83" t="s">
        <v>43</v>
      </c>
      <c r="B162" s="83" t="s">
        <v>594</v>
      </c>
      <c r="C162" s="83"/>
      <c r="D162" s="26" t="s">
        <v>559</v>
      </c>
      <c r="E162" s="84" t="s">
        <v>604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12.75" hidden="1">
      <c r="A163" s="83" t="s">
        <v>44</v>
      </c>
      <c r="B163" s="83" t="s">
        <v>578</v>
      </c>
      <c r="C163" s="83"/>
      <c r="D163" s="26" t="s">
        <v>559</v>
      </c>
      <c r="E163" s="84" t="s">
        <v>604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12.75" hidden="1">
      <c r="A164" s="83" t="s">
        <v>46</v>
      </c>
      <c r="B164" s="83" t="s">
        <v>582</v>
      </c>
      <c r="C164" s="83"/>
      <c r="D164" s="26" t="s">
        <v>559</v>
      </c>
      <c r="E164" s="84" t="s">
        <v>604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12.75" hidden="1">
      <c r="A165" s="83" t="s">
        <v>48</v>
      </c>
      <c r="B165" s="83" t="s">
        <v>585</v>
      </c>
      <c r="C165" s="83"/>
      <c r="D165" s="26" t="s">
        <v>559</v>
      </c>
      <c r="E165" s="84" t="s">
        <v>604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12.75" hidden="1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604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12.75" hidden="1">
      <c r="A167" s="83" t="s">
        <v>34</v>
      </c>
      <c r="B167" s="83" t="s">
        <v>577</v>
      </c>
      <c r="C167" s="83"/>
      <c r="D167" s="26" t="s">
        <v>559</v>
      </c>
      <c r="E167" s="84" t="s">
        <v>604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12.75" hidden="1">
      <c r="A168" s="83" t="s">
        <v>22</v>
      </c>
      <c r="B168" s="83" t="s">
        <v>595</v>
      </c>
      <c r="C168" s="83"/>
      <c r="D168" s="26" t="s">
        <v>559</v>
      </c>
      <c r="E168" s="84" t="s">
        <v>604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12.75" hidden="1">
      <c r="A169" s="83" t="s">
        <v>26</v>
      </c>
      <c r="B169" s="83" t="s">
        <v>596</v>
      </c>
      <c r="C169" s="83"/>
      <c r="D169" s="26" t="s">
        <v>559</v>
      </c>
      <c r="E169" s="84" t="s">
        <v>604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12.75" hidden="1">
      <c r="A170" s="83" t="s">
        <v>27</v>
      </c>
      <c r="B170" s="83" t="s">
        <v>597</v>
      </c>
      <c r="C170" s="83"/>
      <c r="D170" s="26" t="s">
        <v>559</v>
      </c>
      <c r="E170" s="84" t="s">
        <v>604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12.75" hidden="1">
      <c r="A171" s="83" t="s">
        <v>28</v>
      </c>
      <c r="B171" s="83" t="s">
        <v>603</v>
      </c>
      <c r="C171" s="83"/>
      <c r="D171" s="26" t="s">
        <v>559</v>
      </c>
      <c r="E171" s="84" t="s">
        <v>604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12.75" hidden="1">
      <c r="A172" s="83" t="s">
        <v>29</v>
      </c>
      <c r="B172" s="83" t="s">
        <v>579</v>
      </c>
      <c r="C172" s="83"/>
      <c r="D172" s="26" t="s">
        <v>559</v>
      </c>
      <c r="E172" s="84" t="s">
        <v>604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12.75" hidden="1">
      <c r="A173" s="83" t="s">
        <v>30</v>
      </c>
      <c r="B173" s="83" t="s">
        <v>580</v>
      </c>
      <c r="C173" s="83"/>
      <c r="D173" s="26" t="s">
        <v>559</v>
      </c>
      <c r="E173" s="84" t="s">
        <v>604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12.75" hidden="1">
      <c r="A174" s="83" t="s">
        <v>31</v>
      </c>
      <c r="B174" s="83" t="s">
        <v>583</v>
      </c>
      <c r="C174" s="83"/>
      <c r="D174" s="26" t="s">
        <v>559</v>
      </c>
      <c r="E174" s="84" t="s">
        <v>604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12.75" hidden="1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604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12.75" hidden="1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604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12.75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604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12.75" hidden="1">
      <c r="A178" s="83" t="s">
        <v>552</v>
      </c>
      <c r="B178" s="83" t="s">
        <v>568</v>
      </c>
      <c r="C178" s="83"/>
      <c r="D178" s="26" t="s">
        <v>559</v>
      </c>
      <c r="E178" s="84" t="s">
        <v>605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12.75" hidden="1">
      <c r="A179" s="83" t="s">
        <v>554</v>
      </c>
      <c r="B179" s="83" t="s">
        <v>570</v>
      </c>
      <c r="C179" s="83"/>
      <c r="D179" s="26" t="s">
        <v>559</v>
      </c>
      <c r="E179" s="84" t="s">
        <v>605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12.75" hidden="1">
      <c r="A180" s="83" t="s">
        <v>553</v>
      </c>
      <c r="B180" s="83" t="s">
        <v>569</v>
      </c>
      <c r="C180" s="83"/>
      <c r="D180" s="26" t="s">
        <v>559</v>
      </c>
      <c r="E180" s="84" t="s">
        <v>605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12.75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12.75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12.75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12.75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12.75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12.75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12.75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12.75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12.75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12.75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12.75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12.75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12.75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12.75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12.75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12.75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12.75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12.75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12.75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12.75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12.75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12.75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12.75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12.75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12.75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12.75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12.75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12.75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12.75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12.75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12.75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12.75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12.75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12.75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12.75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12.75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12.75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12.75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12.75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12.75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12.75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12.75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12.75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12.75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12.75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12.75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12.75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12.75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12.75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12.75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12.75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12.75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12.75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12.75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12.75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12.75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12.75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12.75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12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>
      <c r="A223" s="32" t="s">
        <v>621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604</v>
      </c>
      <c r="I223" s="32">
        <v>0</v>
      </c>
    </row>
    <row r="224" spans="1:9" ht="18.75" customHeight="1">
      <c r="A224" s="32" t="s">
        <v>622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604</v>
      </c>
      <c r="I224" s="32">
        <v>0</v>
      </c>
    </row>
    <row r="225" spans="1:9" ht="18.75" customHeight="1">
      <c r="A225" s="32" t="s">
        <v>623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604</v>
      </c>
      <c r="I225" s="32">
        <v>0</v>
      </c>
    </row>
    <row r="226" spans="1:9" ht="18.75" customHeight="1">
      <c r="A226" s="32" t="s">
        <v>624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604</v>
      </c>
      <c r="I226" s="32">
        <v>0</v>
      </c>
    </row>
    <row r="227" spans="1:9" ht="18.75" customHeight="1">
      <c r="A227" s="32" t="s">
        <v>625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604</v>
      </c>
      <c r="I227" s="32">
        <v>0</v>
      </c>
    </row>
    <row r="228" spans="1:9" ht="18.75" customHeight="1">
      <c r="A228" s="32" t="s">
        <v>626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604</v>
      </c>
      <c r="I228" s="32">
        <v>0</v>
      </c>
    </row>
    <row r="229" spans="1:9" ht="18.75" customHeight="1">
      <c r="A229" s="32" t="s">
        <v>627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604</v>
      </c>
      <c r="I229" s="32">
        <v>0</v>
      </c>
    </row>
    <row r="230" spans="1:9" ht="18.75" customHeight="1">
      <c r="A230" s="32" t="s">
        <v>628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604</v>
      </c>
      <c r="I230" s="32">
        <v>0</v>
      </c>
    </row>
    <row r="231" spans="1:9" ht="18.75" customHeight="1">
      <c r="A231" s="32" t="s">
        <v>629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604</v>
      </c>
      <c r="I231" s="32">
        <v>0</v>
      </c>
    </row>
    <row r="232" spans="1:9" ht="18.75" customHeight="1">
      <c r="A232" s="32" t="s">
        <v>630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604</v>
      </c>
      <c r="I232" s="32">
        <v>0</v>
      </c>
    </row>
    <row r="233" spans="1:9" ht="18.75" customHeight="1">
      <c r="A233" s="32" t="s">
        <v>631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604</v>
      </c>
      <c r="I233" s="32">
        <v>0</v>
      </c>
    </row>
    <row r="234" spans="1:9" ht="18.75" customHeight="1">
      <c r="A234" s="32" t="s">
        <v>632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604</v>
      </c>
      <c r="I234" s="32">
        <v>0</v>
      </c>
    </row>
    <row r="235" spans="1:9" ht="18.75" customHeight="1">
      <c r="A235" s="32" t="s">
        <v>633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604</v>
      </c>
      <c r="I235" s="32">
        <v>0</v>
      </c>
    </row>
    <row r="236" spans="1:9" ht="18.75" customHeight="1">
      <c r="A236" s="32" t="s">
        <v>634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604</v>
      </c>
      <c r="I236" s="32">
        <v>0</v>
      </c>
    </row>
    <row r="237" spans="1:9" ht="18.75" customHeight="1">
      <c r="A237" s="32" t="s">
        <v>635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604</v>
      </c>
      <c r="I237" s="32">
        <v>0</v>
      </c>
    </row>
    <row r="238" spans="1:9" ht="18.75" customHeight="1">
      <c r="A238" s="32" t="s">
        <v>636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604</v>
      </c>
      <c r="I238" s="32">
        <v>0</v>
      </c>
    </row>
    <row r="239" spans="1:9" ht="18.75" customHeight="1">
      <c r="A239" s="32" t="s">
        <v>637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604</v>
      </c>
      <c r="I239" s="32">
        <v>0</v>
      </c>
    </row>
    <row r="240" spans="1:9" ht="18.75" customHeight="1">
      <c r="A240" s="32" t="s">
        <v>638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604</v>
      </c>
      <c r="I240" s="32">
        <v>0</v>
      </c>
    </row>
    <row r="241" spans="1:9" ht="18.75" customHeight="1">
      <c r="A241" s="32" t="s">
        <v>639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604</v>
      </c>
      <c r="I241" s="32">
        <v>0</v>
      </c>
    </row>
    <row r="242" spans="1:9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>
      <c r="A75" t="s">
        <v>606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604</v>
      </c>
    </row>
    <row r="76" spans="1:10">
      <c r="A76" t="s">
        <v>607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604</v>
      </c>
    </row>
    <row r="77" spans="1:10">
      <c r="A77" t="s">
        <v>608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604</v>
      </c>
    </row>
    <row r="78" spans="1:10">
      <c r="A78" t="s">
        <v>609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604</v>
      </c>
    </row>
    <row r="79" spans="1:10">
      <c r="A79" t="s">
        <v>610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604</v>
      </c>
    </row>
    <row r="80" spans="1:10">
      <c r="A80" t="s">
        <v>611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604</v>
      </c>
    </row>
    <row r="81" spans="1:8">
      <c r="A81" t="s">
        <v>612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604</v>
      </c>
    </row>
    <row r="82" spans="1:8">
      <c r="A82" t="s">
        <v>613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604</v>
      </c>
    </row>
    <row r="83" spans="1:8">
      <c r="A83" t="s">
        <v>614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604</v>
      </c>
    </row>
    <row r="84" spans="1:8">
      <c r="A84" t="s">
        <v>615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604</v>
      </c>
    </row>
    <row r="85" spans="1:8">
      <c r="A85" t="s">
        <v>616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604</v>
      </c>
    </row>
    <row r="86" spans="1:8">
      <c r="A86" t="s">
        <v>616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604</v>
      </c>
    </row>
    <row r="87" spans="1:8">
      <c r="A87" t="s">
        <v>614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604</v>
      </c>
    </row>
    <row r="88" spans="1:8">
      <c r="A88" t="s">
        <v>610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604</v>
      </c>
    </row>
    <row r="89" spans="1:8">
      <c r="A89" t="s">
        <v>617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604</v>
      </c>
    </row>
    <row r="90" spans="1:8">
      <c r="A90" t="s">
        <v>618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604</v>
      </c>
    </row>
    <row r="91" spans="1:8">
      <c r="A91" t="s">
        <v>619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604</v>
      </c>
    </row>
    <row r="92" spans="1:8">
      <c r="A92" t="s">
        <v>620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67</v>
      </c>
      <c r="B2" s="1" t="s">
        <v>68</v>
      </c>
      <c r="C2" s="1" t="s">
        <v>69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>
      <c r="A4" t="str">
        <v>Beltone BTE Digital Boost Ultra 17 95DWT</v>
      </c>
      <c r="B4" t="str">
        <v>Early Lease Upgrade</v>
      </c>
      <c r="C4" t="s">
        <v>14</v>
      </c>
    </row>
    <row r="5" spans="1:5">
      <c r="A5" t="str">
        <v>Beltone BTE Digital Boost Ultra 6 86DWHT</v>
      </c>
      <c r="B5" t="str">
        <v>Fast Funding</v>
      </c>
      <c r="C5" t="s">
        <v>71</v>
      </c>
    </row>
    <row r="6" spans="1:5">
      <c r="A6" t="str">
        <v>Beltone BTE Digital Boost Ultra 6 95DWT</v>
      </c>
      <c r="B6" t="str">
        <v>GHB Competitive</v>
      </c>
      <c r="C6" t="s">
        <v>72</v>
      </c>
    </row>
    <row r="7" spans="1:5">
      <c r="A7" t="str">
        <v>Beltone BTE Digital Boost Ultra 9 86DWHT</v>
      </c>
      <c r="B7" t="str">
        <v>HCS Competitive</v>
      </c>
      <c r="C7" t="s">
        <v>73</v>
      </c>
    </row>
    <row r="8" spans="1:5">
      <c r="A8" t="str">
        <v>Beltone BTE Digital Boost Ultra 9 95DWT</v>
      </c>
      <c r="B8" t="str">
        <v>HearUSA Competitive</v>
      </c>
    </row>
    <row r="9" spans="1:5">
      <c r="A9" t="str">
        <v>Beltone BTE Digital Rely 2 66DW</v>
      </c>
      <c r="B9" t="str">
        <v>Humana</v>
      </c>
    </row>
    <row r="10" spans="1:5">
      <c r="A10" t="str">
        <v>Beltone BTE Digital Rely 2 76DW</v>
      </c>
      <c r="B10" t="str">
        <v>Marketing Offer</v>
      </c>
    </row>
    <row r="11" spans="1:5">
      <c r="A11" t="str">
        <v>Beltone BTE Digital Rely 2 86DWH</v>
      </c>
      <c r="B11" t="str">
        <v>Martins Point Competitive</v>
      </c>
    </row>
    <row r="12" spans="1:5">
      <c r="A12" t="str">
        <v>Beltone BTE Digital Rely 2 95DW</v>
      </c>
      <c r="B12" t="str">
        <v>Nations Hearing Competitive</v>
      </c>
    </row>
    <row r="13" spans="1:5">
      <c r="A13" t="str">
        <v>Beltone BTE Digital Rely 3 66DW</v>
      </c>
      <c r="B13" t="str">
        <v>Open House Special</v>
      </c>
    </row>
    <row r="14" spans="1:5">
      <c r="A14" t="str">
        <v>Beltone BTE Digital Rely 3 76DW</v>
      </c>
      <c r="B14" t="str">
        <v>Regular</v>
      </c>
    </row>
    <row r="15" spans="1:5">
      <c r="A15" t="str">
        <v>Beltone BTE Digital Rely 3 86DWH</v>
      </c>
      <c r="B15" t="str">
        <v>Tri-Care</v>
      </c>
    </row>
    <row r="16" spans="1:5">
      <c r="A16" t="str">
        <v>Beltone BTE Digital Rely 3 95DW</v>
      </c>
      <c r="B16" t="str">
        <v>TruHearing Competitive</v>
      </c>
    </row>
    <row r="17" spans="1:2">
      <c r="A17" t="str">
        <v>Beltone BTE Digital Rely 4 66DW</v>
      </c>
      <c r="B17" t="str">
        <v>Veterans Discount</v>
      </c>
    </row>
    <row r="18" spans="1:2">
      <c r="A18" t="str">
        <v>Beltone BTE Digital Rely 4 76DW</v>
      </c>
      <c r="B18" t="str">
        <v>Volume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2025-08-12T17:04:37Z</dcterms:modified>
  <cp:category/>
  <cp:contentStatus/>
</cp:coreProperties>
</file>