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158" documentId="8_{F3CD0FF8-58C3-41F7-B22B-5E277AA3B591}" xr6:coauthVersionLast="47" xr6:coauthVersionMax="47" xr10:uidLastSave="{27C4C5D4-A8D7-45A5-A583-DB49934DE360}"/>
  <bookViews>
    <workbookView xWindow="1710" yWindow="1080" windowWidth="24525" windowHeight="1512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 s="1"/>
  <c r="J164" i="1"/>
  <c r="I164" i="1" s="1"/>
  <c r="J163" i="1"/>
  <c r="I163" i="1" s="1"/>
  <c r="J162" i="1"/>
  <c r="I162" i="1" s="1"/>
  <c r="J161" i="1"/>
  <c r="I161" i="1" s="1"/>
  <c r="J160" i="1"/>
  <c r="I160" i="1" s="1"/>
  <c r="J159" i="1"/>
  <c r="I159" i="1" s="1"/>
  <c r="J158" i="1"/>
  <c r="I158" i="1" s="1"/>
  <c r="J157" i="1"/>
  <c r="I157" i="1" s="1"/>
  <c r="J156" i="1"/>
  <c r="I156" i="1" s="1"/>
  <c r="J155" i="1"/>
  <c r="I155" i="1" s="1"/>
  <c r="J154" i="1"/>
  <c r="I154" i="1" s="1"/>
  <c r="J153" i="1"/>
  <c r="I153" i="1" s="1"/>
  <c r="J152" i="1"/>
  <c r="I152" i="1" s="1"/>
  <c r="J151" i="1"/>
  <c r="I151" i="1" s="1"/>
  <c r="J150" i="1"/>
  <c r="I150" i="1" s="1"/>
  <c r="J149" i="1"/>
  <c r="I149" i="1" s="1"/>
  <c r="J148" i="1"/>
  <c r="I148" i="1" s="1"/>
  <c r="J147" i="1"/>
  <c r="I147" i="1" s="1"/>
  <c r="J146" i="1"/>
  <c r="I146" i="1" s="1"/>
  <c r="J145" i="1"/>
  <c r="I145" i="1" s="1"/>
  <c r="J144" i="1"/>
  <c r="I144" i="1" s="1"/>
  <c r="J143" i="1"/>
  <c r="I143" i="1" s="1"/>
  <c r="J142" i="1"/>
  <c r="I142" i="1" s="1"/>
  <c r="J141" i="1"/>
  <c r="I141" i="1"/>
  <c r="J140" i="1"/>
  <c r="I140" i="1" s="1"/>
  <c r="J139" i="1"/>
  <c r="I139" i="1" s="1"/>
  <c r="J138" i="1"/>
  <c r="I138" i="1" s="1"/>
  <c r="J137" i="1"/>
  <c r="I137" i="1" s="1"/>
  <c r="J136" i="1"/>
  <c r="I136" i="1" s="1"/>
  <c r="J135" i="1"/>
  <c r="I135" i="1" s="1"/>
  <c r="J134" i="1"/>
  <c r="I134" i="1" s="1"/>
  <c r="J133" i="1"/>
  <c r="I133" i="1" s="1"/>
  <c r="J132" i="1"/>
  <c r="I132" i="1" s="1"/>
  <c r="J131" i="1"/>
  <c r="I131" i="1" s="1"/>
  <c r="J130" i="1"/>
  <c r="I130" i="1" s="1"/>
  <c r="J129" i="1"/>
  <c r="I129" i="1" s="1"/>
  <c r="J128" i="1"/>
  <c r="I128" i="1" s="1"/>
  <c r="J127" i="1"/>
  <c r="I127" i="1" s="1"/>
  <c r="J126" i="1"/>
  <c r="I126" i="1" s="1"/>
  <c r="J125" i="1"/>
  <c r="I125" i="1" s="1"/>
  <c r="J124" i="1"/>
  <c r="I124" i="1" s="1"/>
  <c r="J123" i="1"/>
  <c r="I123" i="1" s="1"/>
  <c r="J122" i="1"/>
  <c r="I122" i="1" s="1"/>
  <c r="J121" i="1"/>
  <c r="I121" i="1" s="1"/>
  <c r="J120" i="1"/>
  <c r="I120" i="1" s="1"/>
  <c r="J119" i="1"/>
  <c r="I119" i="1" s="1"/>
  <c r="J118" i="1"/>
  <c r="I118" i="1" s="1"/>
  <c r="J117" i="1"/>
  <c r="I117" i="1" s="1"/>
  <c r="J116" i="1"/>
  <c r="I116" i="1" s="1"/>
  <c r="J115" i="1"/>
  <c r="I115" i="1" s="1"/>
  <c r="J114" i="1"/>
  <c r="I114" i="1" s="1"/>
  <c r="J113" i="1"/>
  <c r="I113" i="1" s="1"/>
  <c r="J112" i="1"/>
  <c r="I112" i="1" s="1"/>
  <c r="J111" i="1"/>
  <c r="I111" i="1" s="1"/>
  <c r="J110" i="1"/>
  <c r="I110" i="1" s="1"/>
  <c r="J109" i="1"/>
  <c r="I109" i="1"/>
  <c r="J108" i="1"/>
  <c r="I108" i="1" s="1"/>
  <c r="J107" i="1"/>
  <c r="I107" i="1" s="1"/>
  <c r="J106" i="1"/>
  <c r="I106" i="1" s="1"/>
  <c r="J105" i="1"/>
  <c r="I105" i="1" s="1"/>
  <c r="J104" i="1"/>
  <c r="I104" i="1" s="1"/>
  <c r="J103" i="1"/>
  <c r="I103" i="1" s="1"/>
  <c r="J102" i="1"/>
  <c r="I102" i="1" s="1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95" i="1"/>
  <c r="I95" i="1" s="1"/>
  <c r="J94" i="1"/>
  <c r="I94" i="1" s="1"/>
  <c r="J93" i="1"/>
  <c r="I93" i="1" s="1"/>
  <c r="J92" i="1"/>
  <c r="I92" i="1" s="1"/>
  <c r="J91" i="1"/>
  <c r="I91" i="1" s="1"/>
  <c r="J90" i="1"/>
  <c r="I90" i="1" s="1"/>
  <c r="J89" i="1"/>
  <c r="I89" i="1" s="1"/>
  <c r="J88" i="1"/>
  <c r="I88" i="1" s="1"/>
  <c r="J87" i="1"/>
  <c r="I87" i="1" s="1"/>
  <c r="J86" i="1"/>
  <c r="I86" i="1" s="1"/>
  <c r="J85" i="1"/>
  <c r="I85" i="1" s="1"/>
  <c r="J84" i="1"/>
  <c r="I84" i="1" s="1"/>
  <c r="J83" i="1"/>
  <c r="I83" i="1" s="1"/>
  <c r="J82" i="1"/>
  <c r="I82" i="1" s="1"/>
  <c r="J81" i="1"/>
  <c r="I81" i="1" s="1"/>
  <c r="J80" i="1"/>
  <c r="I80" i="1" s="1"/>
  <c r="J79" i="1"/>
  <c r="I79" i="1" s="1"/>
  <c r="J78" i="1"/>
  <c r="I78" i="1" s="1"/>
  <c r="J77" i="1"/>
  <c r="I77" i="1" s="1"/>
  <c r="J76" i="1"/>
  <c r="I76" i="1" s="1"/>
  <c r="J75" i="1"/>
  <c r="I75" i="1" s="1"/>
  <c r="J74" i="1"/>
  <c r="I74" i="1" s="1"/>
  <c r="J73" i="1"/>
  <c r="I73" i="1" s="1"/>
  <c r="J72" i="1"/>
  <c r="I72" i="1" s="1"/>
  <c r="J71" i="1"/>
  <c r="I71" i="1" s="1"/>
  <c r="J70" i="1"/>
  <c r="I70" i="1" s="1"/>
  <c r="J69" i="1"/>
  <c r="I69" i="1" s="1"/>
  <c r="J68" i="1"/>
  <c r="I68" i="1" s="1"/>
  <c r="J67" i="1"/>
  <c r="I67" i="1" s="1"/>
  <c r="J66" i="1"/>
  <c r="I66" i="1" s="1"/>
  <c r="J65" i="1"/>
  <c r="I65" i="1" s="1"/>
  <c r="J64" i="1"/>
  <c r="I64" i="1" s="1"/>
  <c r="J63" i="1"/>
  <c r="I63" i="1" s="1"/>
  <c r="J62" i="1"/>
  <c r="I62" i="1" s="1"/>
  <c r="J61" i="1"/>
  <c r="I61" i="1" s="1"/>
  <c r="J60" i="1"/>
  <c r="I60" i="1" s="1"/>
  <c r="J59" i="1"/>
  <c r="I59" i="1" s="1"/>
  <c r="J58" i="1"/>
  <c r="I58" i="1" s="1"/>
  <c r="J57" i="1"/>
  <c r="I57" i="1" s="1"/>
  <c r="J56" i="1"/>
  <c r="I56" i="1" s="1"/>
  <c r="J55" i="1"/>
  <c r="I55" i="1" s="1"/>
  <c r="J54" i="1"/>
  <c r="I54" i="1" s="1"/>
  <c r="J53" i="1"/>
  <c r="I53" i="1" s="1"/>
  <c r="J52" i="1"/>
  <c r="I52" i="1" s="1"/>
  <c r="J51" i="1"/>
  <c r="I51" i="1" s="1"/>
  <c r="J50" i="1"/>
  <c r="I50" i="1" s="1"/>
  <c r="J49" i="1"/>
  <c r="I49" i="1" s="1"/>
  <c r="J48" i="1"/>
  <c r="I48" i="1" s="1"/>
  <c r="J47" i="1"/>
  <c r="I47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 s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<sst xmlns="http://schemas.openxmlformats.org/spreadsheetml/2006/main" count="2465" uniqueCount="600">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</sst>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/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>
    <filterColumn colId="3">
      <filters>
        <filter val="Desktop"/>
        <filter val="Premium"/>
        <filter val="Remote Control 2"/>
        <filter val="Standard"/>
      </filters>
    </filterColumn>
  </autoFilter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09765625" defaultRowHeight="11.5" x14ac:dyDescent="0.25"/>
  <cols>
    <col min="2" max="2" width="18.59765625" customWidth="1"/>
    <col min="3" max="3" width="16.59765625" customWidth="1"/>
    <col min="4" max="4" width="10.8984375" bestFit="1" customWidth="1"/>
    <col min="5" max="6" width="19.296875" customWidth="1"/>
    <col min="7" max="7" width="38.296875" bestFit="1" customWidth="1"/>
    <col min="8" max="8" width="18.09765625" customWidth="1"/>
    <col min="12" max="12" width="13" customWidth="1"/>
  </cols>
  <sheetData>
    <row r="4" spans="1:20" ht="12" thickBot="1" x14ac:dyDescent="0.3"/>
    <row r="5" spans="1:20" ht="13" thickBot="1" x14ac:dyDescent="0.3">
      <c r="B5" s="86" t="s">
        <v>0</v>
      </c>
      <c r="C5" s="87"/>
      <c r="D5" s="10" t="s">
        <v>1</v>
      </c>
      <c r="E5" s="89" t="s">
        <v>69</v>
      </c>
      <c r="F5" s="90"/>
      <c r="G5" s="82" t="s">
        <v>597</v>
      </c>
    </row>
    <row r="6" spans="1:20" ht="23.25" customHeight="1" thickBot="1" x14ac:dyDescent="0.3">
      <c r="B6" s="84" t="s">
        <v>426</v>
      </c>
      <c r="C6" s="85"/>
      <c r="D6" s="25">
        <v>2</v>
      </c>
      <c r="E6" s="91" t="s">
        <v>2</v>
      </c>
      <c r="F6" s="92"/>
      <c r="G6" s="81" t="s">
        <v>598</v>
      </c>
      <c r="H6" s="44" t="s">
        <v>3</v>
      </c>
      <c r="I6" s="45"/>
      <c r="J6" s="45"/>
      <c r="K6" s="45"/>
      <c r="L6" s="45"/>
    </row>
    <row r="9" spans="1:20" x14ac:dyDescent="0.25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" thickBot="1" x14ac:dyDescent="0.4">
      <c r="B10" s="88" t="s">
        <v>5</v>
      </c>
      <c r="C10" s="88"/>
      <c r="E10" s="12" t="s">
        <v>452</v>
      </c>
      <c r="F10" s="12" t="s">
        <v>7</v>
      </c>
      <c r="G10" s="12" t="s">
        <v>6</v>
      </c>
      <c r="J10" s="93" t="s">
        <v>78</v>
      </c>
      <c r="K10" s="93"/>
      <c r="L10" s="93"/>
      <c r="M10" s="93"/>
      <c r="N10" s="93"/>
      <c r="O10" s="93"/>
      <c r="P10" s="93"/>
      <c r="Q10" s="93"/>
    </row>
    <row r="11" spans="1:20" ht="18" customHeight="1" x14ac:dyDescent="0.35">
      <c r="A11" t="s">
        <v>446</v>
      </c>
      <c r="B11" s="105" t="str">
        <f>IF($B$6="","",$B$6)</f>
        <v>Beltone RIE Digital Achieve 17 62DRWC</v>
      </c>
      <c r="C11" s="105"/>
      <c r="D11" s="105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4" t="str" cm="1">
        <f t="array" ref="J11">IF($B$6="","",_xlfn.XLOOKUP($B$6&amp;$E$6,haList!A:A&amp;haList!E:E,haList!D:D))</f>
        <v>(REG-HI-ACH17-62DRWC)</v>
      </c>
      <c r="K11" s="95"/>
      <c r="L11" s="95"/>
      <c r="M11" s="95"/>
      <c r="N11" s="95"/>
      <c r="O11" s="95"/>
      <c r="P11" s="95"/>
      <c r="Q11" s="96"/>
    </row>
    <row r="12" spans="1:20" ht="18" customHeight="1" x14ac:dyDescent="0.35">
      <c r="A12" t="s">
        <v>447</v>
      </c>
      <c r="B12" s="105" t="str">
        <f>IF($D$6=1,"",B11)</f>
        <v>Beltone RIE Digital Achieve 17 62DRWC</v>
      </c>
      <c r="C12" s="105"/>
      <c r="D12" s="105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7"/>
      <c r="K12" s="98"/>
      <c r="L12" s="98"/>
      <c r="M12" s="98"/>
      <c r="N12" s="98"/>
      <c r="O12" s="98"/>
      <c r="P12" s="98"/>
      <c r="Q12" s="99"/>
    </row>
    <row r="13" spans="1:20" ht="18" customHeight="1" x14ac:dyDescent="0.35">
      <c r="A13" t="s">
        <v>8</v>
      </c>
      <c r="B13" s="105" t="str" cm="1">
        <f t="array" ref="B13">IF($B$6="","",_xlfn.XLOOKUP($B$6&amp;$E$6,haList!A:A&amp;haList!E:E,haList!G:G))</f>
        <v>Standard Charger</v>
      </c>
      <c r="C13" s="105"/>
      <c r="D13" s="105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7"/>
      <c r="K13" s="98"/>
      <c r="L13" s="98"/>
      <c r="M13" s="98"/>
      <c r="N13" s="98"/>
      <c r="O13" s="98"/>
      <c r="P13" s="98"/>
      <c r="Q13" s="99"/>
      <c r="T13" s="37"/>
    </row>
    <row r="14" spans="1:20" ht="18" customHeight="1" x14ac:dyDescent="0.35">
      <c r="A14" t="s">
        <v>9</v>
      </c>
      <c r="B14" s="105" t="str" cm="1">
        <f t="array" ref="B14">IF($B$6="","",_xlfn.XLOOKUP($B$6&amp;$E$6,haList!A:A&amp;haList!E:E,haList!N:N))</f>
        <v>SureFit3 or M@RIE Receiver</v>
      </c>
      <c r="C14" s="105"/>
      <c r="D14" s="105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7"/>
      <c r="K14" s="98"/>
      <c r="L14" s="98"/>
      <c r="M14" s="98"/>
      <c r="N14" s="98"/>
      <c r="O14" s="98"/>
      <c r="P14" s="98"/>
      <c r="Q14" s="99"/>
      <c r="T14" s="37"/>
    </row>
    <row r="15" spans="1:20" ht="18" customHeight="1" x14ac:dyDescent="0.35">
      <c r="A15" t="s">
        <v>10</v>
      </c>
      <c r="B15" s="105" t="str">
        <f>IF($D$6=1,"",B14)</f>
        <v>SureFit3 or M@RIE Receiver</v>
      </c>
      <c r="C15" s="105"/>
      <c r="D15" s="105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7"/>
      <c r="K15" s="98"/>
      <c r="L15" s="98"/>
      <c r="M15" s="98"/>
      <c r="N15" s="98"/>
      <c r="O15" s="98"/>
      <c r="P15" s="98"/>
      <c r="Q15" s="99"/>
    </row>
    <row r="16" spans="1:20" ht="18" customHeight="1" thickBot="1" x14ac:dyDescent="0.4">
      <c r="B16" s="101" t="s">
        <v>11</v>
      </c>
      <c r="C16" s="101"/>
      <c r="D16" s="101"/>
      <c r="E16" s="47"/>
      <c r="F16" s="47"/>
      <c r="G16" s="13">
        <f>SUM(G11:G15)</f>
        <v>8850</v>
      </c>
      <c r="J16" s="102" t="str" cm="1">
        <f t="array" ref="J16">IF($B$6="","",_xlfn.XLOOKUP($B$6&amp;$E$6,haList!A:A&amp;haList!E:E,haList!C:C))</f>
        <v>REG-HI-ACH17-62DRWC</v>
      </c>
      <c r="K16" s="103"/>
      <c r="L16" s="103"/>
      <c r="M16" s="103"/>
      <c r="N16" s="103"/>
      <c r="O16" s="103"/>
      <c r="P16" s="103"/>
      <c r="Q16" s="104"/>
    </row>
    <row r="17" spans="2:19" ht="18" customHeight="1" x14ac:dyDescent="0.35">
      <c r="B17" s="101" t="str" cm="1">
        <f t="array" ref="B17">IF($B$6="","",IF(_xlfn.XLOOKUP($B$6&amp;E6,haList!A:A&amp;haList!E:E,haList!M:M)=1,"PA Fitting Fee","(do not charge a PA Fitting Fee)"))</f>
        <v>PA Fitting Fee</v>
      </c>
      <c r="C17" s="101"/>
      <c r="D17" s="101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35">
      <c r="B18" s="100" t="s">
        <v>12</v>
      </c>
      <c r="C18" s="100"/>
      <c r="D18" s="100"/>
      <c r="E18" s="49"/>
      <c r="F18" s="49"/>
      <c r="G18" s="14">
        <f>SUM(G16:G17)</f>
        <v>9150</v>
      </c>
      <c r="I18" s="21"/>
    </row>
    <row r="19" spans="2:19" ht="18" customHeight="1" thickBot="1" x14ac:dyDescent="0.4">
      <c r="B19" s="100"/>
      <c r="C19" s="100"/>
      <c r="D19" s="100"/>
      <c r="E19" s="49"/>
      <c r="F19" s="49"/>
      <c r="G19" s="14"/>
    </row>
    <row r="20" spans="2:19" ht="18" customHeight="1" thickBot="1" x14ac:dyDescent="3.85">
      <c r="D20" s="45"/>
      <c r="E20" s="45"/>
      <c r="F20" s="45"/>
      <c r="G20" s="46" t="s">
        <v>13</v>
      </c>
      <c r="L20" s="94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5"/>
      <c r="N20" s="96"/>
      <c r="O20" s="54"/>
      <c r="P20" s="54"/>
      <c r="Q20" s="54"/>
      <c r="R20" s="54"/>
      <c r="S20" s="54"/>
    </row>
    <row r="21" spans="2:19" ht="18" customHeight="1" thickBot="1" x14ac:dyDescent="3.85">
      <c r="D21" s="23"/>
      <c r="E21" s="24"/>
      <c r="F21" s="24"/>
      <c r="G21" s="22" t="s">
        <v>14</v>
      </c>
      <c r="L21" s="97"/>
      <c r="M21" s="98"/>
      <c r="N21" s="99"/>
      <c r="O21" s="54"/>
      <c r="P21" s="54"/>
      <c r="Q21" s="54"/>
      <c r="R21" s="54"/>
      <c r="S21" s="54"/>
    </row>
    <row r="22" spans="2:19" ht="18" customHeight="1" x14ac:dyDescent="3.8">
      <c r="F22" s="47" t="str">
        <f>IF(E6="Anthem BCBS","Enter deductible amount not met ---&gt;","")</f>
        <v/>
      </c>
      <c r="G22" s="13">
        <v>0</v>
      </c>
      <c r="H22" t="s">
        <v>453</v>
      </c>
      <c r="L22" s="97"/>
      <c r="M22" s="98"/>
      <c r="N22" s="99"/>
      <c r="O22" s="54"/>
      <c r="P22" s="54"/>
      <c r="Q22" s="54"/>
      <c r="R22" s="54"/>
      <c r="S22" s="54"/>
    </row>
    <row r="23" spans="2:19" ht="18" customHeight="1" x14ac:dyDescent="3.8">
      <c r="F23" s="47" t="str">
        <f>IF(E6="Anthem BCBS","Enter Coinsurance % ---&gt;","")</f>
        <v/>
      </c>
      <c r="G23" s="52"/>
      <c r="H23" t="s">
        <v>453</v>
      </c>
      <c r="L23" s="97"/>
      <c r="M23" s="98"/>
      <c r="N23" s="99"/>
      <c r="O23" s="54"/>
      <c r="P23" s="54"/>
      <c r="Q23" s="54"/>
      <c r="R23" s="54"/>
      <c r="S23" s="54"/>
    </row>
    <row r="24" spans="2:19" ht="18" customHeight="1" thickBot="1" x14ac:dyDescent="3.85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6"/>
      <c r="M24" s="107"/>
      <c r="N24" s="108"/>
      <c r="O24" s="54"/>
      <c r="P24" s="54"/>
      <c r="Q24" s="54"/>
      <c r="R24" s="54"/>
      <c r="S24" s="54"/>
    </row>
    <row r="25" spans="2:19" ht="18" customHeight="1" thickBot="1" x14ac:dyDescent="0.4">
      <c r="B25" s="100"/>
      <c r="C25" s="100"/>
      <c r="D25" s="100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4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0" sqref="C170"/>
    </sheetView>
  </sheetViews>
  <sheetFormatPr defaultColWidth="9.09765625" defaultRowHeight="11.5" x14ac:dyDescent="0.25"/>
  <cols>
    <col min="1" max="1" width="42.69921875" bestFit="1" customWidth="1"/>
    <col min="2" max="2" width="38.59765625" bestFit="1" customWidth="1"/>
    <col min="3" max="3" width="31.69921875" customWidth="1"/>
    <col min="4" max="4" width="23.3984375" style="6" customWidth="1"/>
    <col min="5" max="5" width="26.8984375" style="6" bestFit="1" customWidth="1"/>
    <col min="6" max="6" width="19.296875" bestFit="1" customWidth="1"/>
    <col min="7" max="7" width="21.59765625" customWidth="1"/>
    <col min="8" max="8" width="22.296875" bestFit="1" customWidth="1"/>
    <col min="9" max="9" width="20.09765625" customWidth="1"/>
    <col min="10" max="10" width="16.8984375" customWidth="1"/>
    <col min="11" max="12" width="23.8984375" customWidth="1"/>
    <col min="13" max="13" width="18.8984375" style="29" customWidth="1"/>
    <col min="14" max="14" width="26.296875" bestFit="1" customWidth="1"/>
    <col min="15" max="15" width="23.8984375" bestFit="1" customWidth="1"/>
    <col min="16" max="16" width="33" style="8" bestFit="1" customWidth="1"/>
    <col min="17" max="17" width="27.296875" style="8" bestFit="1" customWidth="1"/>
    <col min="18" max="18" width="8.69921875" customWidth="1"/>
  </cols>
  <sheetData>
    <row r="1" spans="1:17" x14ac:dyDescent="0.25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4" x14ac:dyDescent="1.1499999999999999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73">
        <v>5819</v>
      </c>
      <c r="G2" s="2" t="s">
        <v>21</v>
      </c>
      <c r="H2" s="2">
        <v>250</v>
      </c>
      <c r="I2" s="2">
        <f t="shared" ref="I2" si="1">F2-J2</f>
        <v>2599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4" x14ac:dyDescent="1.1499999999999999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73">
        <v>3689</v>
      </c>
      <c r="G3" s="2" t="s">
        <v>21</v>
      </c>
      <c r="H3" s="2">
        <v>250</v>
      </c>
      <c r="I3" s="2">
        <f t="shared" ref="I3:I66" si="2">F3-J3</f>
        <v>1369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4" x14ac:dyDescent="1.1499999999999999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73">
        <v>4679</v>
      </c>
      <c r="G4" s="2" t="s">
        <v>21</v>
      </c>
      <c r="H4" s="2">
        <v>250</v>
      </c>
      <c r="I4" s="2">
        <f t="shared" si="2"/>
        <v>1959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4" x14ac:dyDescent="1.1499999999999999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4" x14ac:dyDescent="1.1499999999999999">
      <c r="A6" s="71" t="s">
        <v>575</v>
      </c>
      <c r="B6" s="80" t="s">
        <v>594</v>
      </c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4" x14ac:dyDescent="1.1499999999999999">
      <c r="A7" s="71" t="s">
        <v>576</v>
      </c>
      <c r="B7" s="80" t="s">
        <v>595</v>
      </c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4" x14ac:dyDescent="1.1499999999999999">
      <c r="A8" s="71" t="s">
        <v>577</v>
      </c>
      <c r="B8" s="80" t="s">
        <v>596</v>
      </c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4" x14ac:dyDescent="1.1499999999999999">
      <c r="A9" s="4" t="s">
        <v>434</v>
      </c>
      <c r="B9" s="4"/>
      <c r="C9" s="4"/>
      <c r="D9" s="26" t="s">
        <v>582</v>
      </c>
      <c r="E9" s="79" t="s">
        <v>190</v>
      </c>
      <c r="F9" s="73">
        <v>5819</v>
      </c>
      <c r="G9" s="38" t="s">
        <v>16</v>
      </c>
      <c r="H9" s="2">
        <v>200</v>
      </c>
      <c r="I9" s="2">
        <f t="shared" si="2"/>
        <v>994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4" x14ac:dyDescent="1.1499999999999999">
      <c r="A10" s="4" t="s">
        <v>435</v>
      </c>
      <c r="B10" s="4"/>
      <c r="C10" s="4"/>
      <c r="D10" s="26" t="s">
        <v>582</v>
      </c>
      <c r="E10" s="79" t="s">
        <v>190</v>
      </c>
      <c r="F10" s="73">
        <v>3689</v>
      </c>
      <c r="G10" s="38" t="s">
        <v>16</v>
      </c>
      <c r="H10" s="2">
        <v>200</v>
      </c>
      <c r="I10" s="2">
        <f t="shared" si="2"/>
        <v>194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4" x14ac:dyDescent="1.1499999999999999">
      <c r="A11" s="4" t="s">
        <v>436</v>
      </c>
      <c r="B11" s="4"/>
      <c r="C11" s="4"/>
      <c r="D11" s="26" t="s">
        <v>582</v>
      </c>
      <c r="E11" s="79" t="s">
        <v>190</v>
      </c>
      <c r="F11" s="73">
        <v>4679</v>
      </c>
      <c r="G11" s="38" t="s">
        <v>16</v>
      </c>
      <c r="H11" s="2">
        <v>200</v>
      </c>
      <c r="I11" s="2">
        <f t="shared" si="2"/>
        <v>454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4" x14ac:dyDescent="1.1499999999999999">
      <c r="A12" s="4" t="s">
        <v>59</v>
      </c>
      <c r="B12" s="4"/>
      <c r="C12" s="4"/>
      <c r="D12" s="26" t="s">
        <v>582</v>
      </c>
      <c r="E12" s="79" t="s">
        <v>190</v>
      </c>
      <c r="F12" s="73">
        <v>5819</v>
      </c>
      <c r="G12" s="2" t="s">
        <v>24</v>
      </c>
      <c r="H12" s="2">
        <v>0</v>
      </c>
      <c r="I12" s="2">
        <f t="shared" si="2"/>
        <v>894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4" x14ac:dyDescent="1.1499999999999999">
      <c r="A13" s="4" t="s">
        <v>60</v>
      </c>
      <c r="B13" s="4"/>
      <c r="C13" s="4"/>
      <c r="D13" s="26" t="s">
        <v>582</v>
      </c>
      <c r="E13" s="79" t="s">
        <v>190</v>
      </c>
      <c r="F13" s="73">
        <v>5819</v>
      </c>
      <c r="G13" s="2" t="s">
        <v>24</v>
      </c>
      <c r="H13" s="2">
        <v>0</v>
      </c>
      <c r="I13" s="2">
        <f t="shared" si="2"/>
        <v>894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4" x14ac:dyDescent="1.1499999999999999">
      <c r="A14" s="4" t="s">
        <v>61</v>
      </c>
      <c r="B14" s="4"/>
      <c r="C14" s="4"/>
      <c r="D14" s="26" t="s">
        <v>582</v>
      </c>
      <c r="E14" s="79" t="s">
        <v>190</v>
      </c>
      <c r="F14" s="73">
        <v>3689</v>
      </c>
      <c r="G14" s="2" t="s">
        <v>24</v>
      </c>
      <c r="H14" s="2">
        <v>0</v>
      </c>
      <c r="I14" s="2">
        <f t="shared" si="2"/>
        <v>94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4" x14ac:dyDescent="1.1499999999999999">
      <c r="A15" s="4" t="s">
        <v>62</v>
      </c>
      <c r="B15" s="4"/>
      <c r="C15" s="4"/>
      <c r="D15" s="26" t="s">
        <v>582</v>
      </c>
      <c r="E15" s="79" t="s">
        <v>190</v>
      </c>
      <c r="F15" s="73">
        <v>3689</v>
      </c>
      <c r="G15" s="2" t="s">
        <v>24</v>
      </c>
      <c r="H15" s="2">
        <v>0</v>
      </c>
      <c r="I15" s="2">
        <f t="shared" si="2"/>
        <v>94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4" x14ac:dyDescent="1.1499999999999999">
      <c r="A16" s="4" t="s">
        <v>63</v>
      </c>
      <c r="B16" s="4"/>
      <c r="C16" s="4"/>
      <c r="D16" s="26" t="s">
        <v>582</v>
      </c>
      <c r="E16" s="79" t="s">
        <v>190</v>
      </c>
      <c r="F16" s="73">
        <v>4679</v>
      </c>
      <c r="G16" s="2" t="s">
        <v>24</v>
      </c>
      <c r="H16" s="2">
        <v>0</v>
      </c>
      <c r="I16" s="2">
        <f t="shared" si="2"/>
        <v>354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4" x14ac:dyDescent="1.1499999999999999">
      <c r="A17" s="4" t="s">
        <v>64</v>
      </c>
      <c r="B17" s="4"/>
      <c r="C17" s="4"/>
      <c r="D17" s="26" t="s">
        <v>582</v>
      </c>
      <c r="E17" s="79" t="s">
        <v>190</v>
      </c>
      <c r="F17" s="73">
        <v>4679</v>
      </c>
      <c r="G17" s="2" t="s">
        <v>24</v>
      </c>
      <c r="H17" s="2">
        <v>0</v>
      </c>
      <c r="I17" s="2">
        <f t="shared" si="2"/>
        <v>354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4" x14ac:dyDescent="1.1499999999999999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4" x14ac:dyDescent="1.1499999999999999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4" x14ac:dyDescent="1.1499999999999999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4" x14ac:dyDescent="1.1499999999999999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73">
        <v>3029</v>
      </c>
      <c r="G21" s="2" t="s">
        <v>16</v>
      </c>
      <c r="H21" s="2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4" x14ac:dyDescent="1.1499999999999999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24" x14ac:dyDescent="1.1499999999999999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24" x14ac:dyDescent="1.1499999999999999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24" x14ac:dyDescent="1.1499999999999999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4" x14ac:dyDescent="1.1499999999999999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4" x14ac:dyDescent="1.1499999999999999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4" x14ac:dyDescent="1.1499999999999999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4" x14ac:dyDescent="1.1499999999999999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4" x14ac:dyDescent="1.1499999999999999">
      <c r="A30" s="4" t="s">
        <v>437</v>
      </c>
      <c r="B30" s="4"/>
      <c r="C30" s="4"/>
      <c r="D30" s="26" t="s">
        <v>582</v>
      </c>
      <c r="E30" s="79" t="s">
        <v>190</v>
      </c>
      <c r="F30" s="73">
        <v>5819</v>
      </c>
      <c r="G30" s="2" t="s">
        <v>24</v>
      </c>
      <c r="H30" s="2">
        <v>0</v>
      </c>
      <c r="I30" s="2">
        <f t="shared" si="2"/>
        <v>894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4" x14ac:dyDescent="1.1499999999999999">
      <c r="A31" s="4" t="s">
        <v>443</v>
      </c>
      <c r="B31" s="4"/>
      <c r="C31" s="4"/>
      <c r="D31" s="26" t="s">
        <v>582</v>
      </c>
      <c r="E31" s="79" t="s">
        <v>190</v>
      </c>
      <c r="F31" s="73">
        <v>3689</v>
      </c>
      <c r="G31" s="2" t="s">
        <v>24</v>
      </c>
      <c r="H31" s="2">
        <v>0</v>
      </c>
      <c r="I31" s="2">
        <f t="shared" si="2"/>
        <v>94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4" x14ac:dyDescent="1.1499999999999999">
      <c r="A32" s="4" t="s">
        <v>440</v>
      </c>
      <c r="B32" s="4"/>
      <c r="C32" s="4"/>
      <c r="D32" s="26" t="s">
        <v>582</v>
      </c>
      <c r="E32" s="79" t="s">
        <v>190</v>
      </c>
      <c r="F32" s="73">
        <v>4679</v>
      </c>
      <c r="G32" s="2" t="s">
        <v>24</v>
      </c>
      <c r="H32" s="2">
        <v>0</v>
      </c>
      <c r="I32" s="2">
        <f t="shared" si="2"/>
        <v>354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4" x14ac:dyDescent="1.1499999999999999">
      <c r="A33" s="4" t="s">
        <v>23</v>
      </c>
      <c r="B33" s="4"/>
      <c r="C33" s="4"/>
      <c r="D33" s="26" t="s">
        <v>582</v>
      </c>
      <c r="E33" s="79" t="s">
        <v>190</v>
      </c>
      <c r="F33" s="73">
        <v>3029</v>
      </c>
      <c r="G33" s="2" t="s">
        <v>24</v>
      </c>
      <c r="H33" s="2">
        <v>0</v>
      </c>
      <c r="I33" s="2">
        <f t="shared" si="2"/>
        <v>704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4" x14ac:dyDescent="1.1499999999999999">
      <c r="A34" s="4" t="s">
        <v>27</v>
      </c>
      <c r="B34" s="4"/>
      <c r="C34" s="4"/>
      <c r="D34" s="26" t="s">
        <v>582</v>
      </c>
      <c r="E34" s="79" t="s">
        <v>190</v>
      </c>
      <c r="F34" s="73">
        <v>3029</v>
      </c>
      <c r="G34" s="2" t="s">
        <v>24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4" x14ac:dyDescent="1.1499999999999999">
      <c r="A35" s="4" t="s">
        <v>438</v>
      </c>
      <c r="B35" s="4"/>
      <c r="C35" s="4"/>
      <c r="D35" s="26" t="s">
        <v>582</v>
      </c>
      <c r="E35" s="79" t="s">
        <v>190</v>
      </c>
      <c r="F35" s="73">
        <v>5819</v>
      </c>
      <c r="G35" s="2" t="s">
        <v>19</v>
      </c>
      <c r="H35" s="2">
        <v>450</v>
      </c>
      <c r="I35" s="2">
        <f t="shared" si="2"/>
        <v>1119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4" x14ac:dyDescent="1.1499999999999999">
      <c r="A36" s="4" t="s">
        <v>444</v>
      </c>
      <c r="B36" s="4"/>
      <c r="C36" s="4"/>
      <c r="D36" s="26" t="s">
        <v>582</v>
      </c>
      <c r="E36" s="79" t="s">
        <v>190</v>
      </c>
      <c r="F36" s="73">
        <v>3689</v>
      </c>
      <c r="G36" s="2" t="s">
        <v>19</v>
      </c>
      <c r="H36" s="2">
        <v>450</v>
      </c>
      <c r="I36" s="2">
        <f t="shared" si="2"/>
        <v>319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4" x14ac:dyDescent="1.1499999999999999">
      <c r="A37" s="4" t="s">
        <v>441</v>
      </c>
      <c r="B37" s="4"/>
      <c r="C37" s="4"/>
      <c r="D37" s="26" t="s">
        <v>582</v>
      </c>
      <c r="E37" s="79" t="s">
        <v>190</v>
      </c>
      <c r="F37" s="73">
        <v>4679</v>
      </c>
      <c r="G37" s="2" t="s">
        <v>19</v>
      </c>
      <c r="H37" s="2">
        <v>450</v>
      </c>
      <c r="I37" s="2">
        <f t="shared" si="2"/>
        <v>579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4" x14ac:dyDescent="1.1499999999999999">
      <c r="A38" s="4" t="s">
        <v>28</v>
      </c>
      <c r="B38" s="4"/>
      <c r="C38" s="4"/>
      <c r="D38" s="26" t="s">
        <v>582</v>
      </c>
      <c r="E38" s="79" t="s">
        <v>190</v>
      </c>
      <c r="F38" s="73">
        <v>3029</v>
      </c>
      <c r="G38" s="2" t="s">
        <v>24</v>
      </c>
      <c r="H38" s="2">
        <v>0</v>
      </c>
      <c r="I38" s="2">
        <f t="shared" si="2"/>
        <v>704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4" x14ac:dyDescent="1.1499999999999999">
      <c r="A39" s="4" t="s">
        <v>29</v>
      </c>
      <c r="B39" s="4"/>
      <c r="C39" s="4"/>
      <c r="D39" s="26" t="s">
        <v>582</v>
      </c>
      <c r="E39" s="79" t="s">
        <v>190</v>
      </c>
      <c r="F39" s="73">
        <v>3029</v>
      </c>
      <c r="G39" s="2" t="s">
        <v>24</v>
      </c>
      <c r="H39" s="2">
        <v>0</v>
      </c>
      <c r="I39" s="2">
        <f t="shared" si="2"/>
        <v>704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4" x14ac:dyDescent="1.1499999999999999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24" x14ac:dyDescent="1.1499999999999999">
      <c r="A41" s="4" t="s">
        <v>439</v>
      </c>
      <c r="B41" s="4"/>
      <c r="C41" s="4"/>
      <c r="D41" s="26" t="s">
        <v>582</v>
      </c>
      <c r="E41" s="79" t="s">
        <v>190</v>
      </c>
      <c r="F41" s="73">
        <v>5819</v>
      </c>
      <c r="G41" s="2" t="s">
        <v>19</v>
      </c>
      <c r="H41" s="2">
        <v>450</v>
      </c>
      <c r="I41" s="2">
        <f t="shared" si="2"/>
        <v>1119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4" x14ac:dyDescent="1.1499999999999999">
      <c r="A42" s="4" t="s">
        <v>445</v>
      </c>
      <c r="B42" s="4"/>
      <c r="C42" s="4"/>
      <c r="D42" s="26" t="s">
        <v>582</v>
      </c>
      <c r="E42" s="79" t="s">
        <v>190</v>
      </c>
      <c r="F42" s="73">
        <v>3689</v>
      </c>
      <c r="G42" s="2" t="s">
        <v>19</v>
      </c>
      <c r="H42" s="2">
        <v>450</v>
      </c>
      <c r="I42" s="2">
        <f t="shared" si="2"/>
        <v>319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4" x14ac:dyDescent="1.1499999999999999">
      <c r="A43" s="4" t="s">
        <v>442</v>
      </c>
      <c r="B43" s="4"/>
      <c r="C43" s="4"/>
      <c r="D43" s="26" t="s">
        <v>582</v>
      </c>
      <c r="E43" s="79" t="s">
        <v>190</v>
      </c>
      <c r="F43" s="73">
        <v>4679</v>
      </c>
      <c r="G43" s="2" t="s">
        <v>19</v>
      </c>
      <c r="H43" s="2">
        <v>450</v>
      </c>
      <c r="I43" s="2">
        <f t="shared" si="2"/>
        <v>579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4" x14ac:dyDescent="1.1499999999999999">
      <c r="A44" s="4" t="s">
        <v>30</v>
      </c>
      <c r="B44" s="4"/>
      <c r="C44" s="4"/>
      <c r="D44" s="26" t="s">
        <v>582</v>
      </c>
      <c r="E44" s="79" t="s">
        <v>190</v>
      </c>
      <c r="F44" s="73">
        <v>3029</v>
      </c>
      <c r="G44" s="2" t="s">
        <v>24</v>
      </c>
      <c r="H44" s="2">
        <v>0</v>
      </c>
      <c r="I44" s="2">
        <f t="shared" si="2"/>
        <v>704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24" x14ac:dyDescent="1.1499999999999999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24" x14ac:dyDescent="1.1499999999999999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24" x14ac:dyDescent="1.1499999999999999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73">
        <v>5819</v>
      </c>
      <c r="G47" s="2" t="s">
        <v>21</v>
      </c>
      <c r="H47" s="2">
        <v>250</v>
      </c>
      <c r="I47" s="2">
        <f t="shared" si="2"/>
        <v>1019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4" x14ac:dyDescent="1.1499999999999999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73">
        <v>3689</v>
      </c>
      <c r="G48" s="2" t="s">
        <v>21</v>
      </c>
      <c r="H48" s="2">
        <v>250</v>
      </c>
      <c r="I48" s="2">
        <f t="shared" si="2"/>
        <v>219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4" x14ac:dyDescent="1.1499999999999999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73">
        <v>4679</v>
      </c>
      <c r="G49" s="2" t="s">
        <v>21</v>
      </c>
      <c r="H49" s="2">
        <v>250</v>
      </c>
      <c r="I49" s="2">
        <f t="shared" si="2"/>
        <v>479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4" x14ac:dyDescent="1.1499999999999999">
      <c r="A50" s="4" t="s">
        <v>31</v>
      </c>
      <c r="B50" s="4"/>
      <c r="C50" s="4"/>
      <c r="D50" s="26" t="s">
        <v>582</v>
      </c>
      <c r="E50" s="79" t="s">
        <v>190</v>
      </c>
      <c r="F50" s="73">
        <v>3029</v>
      </c>
      <c r="G50" s="2" t="s">
        <v>24</v>
      </c>
      <c r="H50" s="2">
        <v>0</v>
      </c>
      <c r="I50" s="2">
        <f t="shared" si="2"/>
        <v>704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24" x14ac:dyDescent="1.1499999999999999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24" x14ac:dyDescent="1.1499999999999999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24" x14ac:dyDescent="1.1499999999999999">
      <c r="A53" s="4" t="s">
        <v>32</v>
      </c>
      <c r="B53" s="4"/>
      <c r="C53" s="4"/>
      <c r="D53" s="26" t="s">
        <v>582</v>
      </c>
      <c r="E53" s="79" t="s">
        <v>190</v>
      </c>
      <c r="F53" s="73">
        <v>3029</v>
      </c>
      <c r="G53" s="2" t="s">
        <v>24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24" x14ac:dyDescent="1.1499999999999999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4" x14ac:dyDescent="1.1499999999999999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4" x14ac:dyDescent="1.1499999999999999">
      <c r="A56" s="4" t="s">
        <v>35</v>
      </c>
      <c r="B56" s="4"/>
      <c r="C56" s="4"/>
      <c r="D56" s="26" t="s">
        <v>582</v>
      </c>
      <c r="E56" s="79" t="s">
        <v>190</v>
      </c>
      <c r="F56" s="73">
        <v>3029</v>
      </c>
      <c r="G56" s="2" t="s">
        <v>24</v>
      </c>
      <c r="H56" s="2">
        <v>0</v>
      </c>
      <c r="I56" s="2">
        <f t="shared" si="2"/>
        <v>704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4" x14ac:dyDescent="1.1499999999999999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73">
        <v>5819</v>
      </c>
      <c r="G57" s="2" t="s">
        <v>21</v>
      </c>
      <c r="H57" s="2">
        <v>250</v>
      </c>
      <c r="I57" s="2">
        <f t="shared" si="2"/>
        <v>1019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24" x14ac:dyDescent="1.1499999999999999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73">
        <v>3689</v>
      </c>
      <c r="G58" s="2" t="s">
        <v>21</v>
      </c>
      <c r="H58" s="2">
        <v>250</v>
      </c>
      <c r="I58" s="2">
        <f t="shared" si="2"/>
        <v>219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24" x14ac:dyDescent="1.1499999999999999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73">
        <v>4679</v>
      </c>
      <c r="G59" s="2" t="s">
        <v>21</v>
      </c>
      <c r="H59" s="2">
        <v>250</v>
      </c>
      <c r="I59" s="2">
        <f t="shared" si="2"/>
        <v>479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24" x14ac:dyDescent="1.1499999999999999">
      <c r="A60" s="71" t="s">
        <v>575</v>
      </c>
      <c r="B60" s="80" t="s">
        <v>594</v>
      </c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24" x14ac:dyDescent="1.1499999999999999">
      <c r="A61" s="71" t="s">
        <v>577</v>
      </c>
      <c r="B61" s="80" t="s">
        <v>595</v>
      </c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24" x14ac:dyDescent="1.1499999999999999">
      <c r="A62" s="71" t="s">
        <v>576</v>
      </c>
      <c r="B62" s="80" t="s">
        <v>596</v>
      </c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24" x14ac:dyDescent="1.1499999999999999">
      <c r="A63" s="71" t="s">
        <v>578</v>
      </c>
      <c r="B63" s="83" t="s">
        <v>599</v>
      </c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24" x14ac:dyDescent="1.1499999999999999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24" x14ac:dyDescent="1.1499999999999999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24" x14ac:dyDescent="1.1499999999999999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73">
        <v>5819</v>
      </c>
      <c r="G66" s="2" t="s">
        <v>21</v>
      </c>
      <c r="H66" s="2">
        <v>250</v>
      </c>
      <c r="I66" s="2">
        <f t="shared" si="2"/>
        <v>2599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4" x14ac:dyDescent="1.1499999999999999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73">
        <v>3689</v>
      </c>
      <c r="G67" s="2" t="s">
        <v>21</v>
      </c>
      <c r="H67" s="2">
        <v>250</v>
      </c>
      <c r="I67" s="2">
        <f t="shared" ref="I67:I130" si="5">F67-J67</f>
        <v>1369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4" x14ac:dyDescent="1.1499999999999999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73">
        <v>4679</v>
      </c>
      <c r="G68" s="2" t="s">
        <v>21</v>
      </c>
      <c r="H68" s="2">
        <v>250</v>
      </c>
      <c r="I68" s="2">
        <f t="shared" si="5"/>
        <v>1959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4" x14ac:dyDescent="1.1499999999999999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4" x14ac:dyDescent="1.1499999999999999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73">
        <v>5819</v>
      </c>
      <c r="G70" s="2" t="s">
        <v>21</v>
      </c>
      <c r="H70" s="2">
        <v>250</v>
      </c>
      <c r="I70" s="2">
        <f t="shared" si="5"/>
        <v>2599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4" x14ac:dyDescent="1.1499999999999999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73">
        <v>3689</v>
      </c>
      <c r="G71" s="2" t="s">
        <v>21</v>
      </c>
      <c r="H71" s="2">
        <v>250</v>
      </c>
      <c r="I71" s="2">
        <f t="shared" si="5"/>
        <v>1369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4" x14ac:dyDescent="1.1499999999999999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73">
        <v>4679</v>
      </c>
      <c r="G72" s="2" t="s">
        <v>21</v>
      </c>
      <c r="H72" s="2">
        <v>250</v>
      </c>
      <c r="I72" s="2">
        <f t="shared" si="5"/>
        <v>1959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4" x14ac:dyDescent="1.1499999999999999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4" x14ac:dyDescent="1.1499999999999999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73">
        <v>5819</v>
      </c>
      <c r="G74" s="2" t="s">
        <v>21</v>
      </c>
      <c r="H74" s="2">
        <v>250</v>
      </c>
      <c r="I74" s="2">
        <f t="shared" si="5"/>
        <v>2599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4" x14ac:dyDescent="1.1499999999999999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73">
        <v>3689</v>
      </c>
      <c r="G75" s="2" t="s">
        <v>21</v>
      </c>
      <c r="H75" s="2">
        <v>250</v>
      </c>
      <c r="I75" s="2">
        <f t="shared" si="5"/>
        <v>1369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4" x14ac:dyDescent="1.1499999999999999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73">
        <v>4679</v>
      </c>
      <c r="G76" s="2" t="s">
        <v>21</v>
      </c>
      <c r="H76" s="2">
        <v>250</v>
      </c>
      <c r="I76" s="2">
        <f t="shared" si="5"/>
        <v>1959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4" x14ac:dyDescent="1.1499999999999999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4" x14ac:dyDescent="1.1499999999999999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73">
        <v>5819</v>
      </c>
      <c r="G78" s="2" t="s">
        <v>21</v>
      </c>
      <c r="H78" s="2">
        <v>250</v>
      </c>
      <c r="I78" s="2">
        <f t="shared" si="5"/>
        <v>2599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4" x14ac:dyDescent="1.1499999999999999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73">
        <v>3689</v>
      </c>
      <c r="G79" s="2" t="s">
        <v>21</v>
      </c>
      <c r="H79" s="2">
        <v>250</v>
      </c>
      <c r="I79" s="2">
        <f t="shared" si="5"/>
        <v>1369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4" x14ac:dyDescent="1.1499999999999999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73">
        <v>4679</v>
      </c>
      <c r="G80" s="2" t="s">
        <v>21</v>
      </c>
      <c r="H80" s="2">
        <v>250</v>
      </c>
      <c r="I80" s="2">
        <f t="shared" si="5"/>
        <v>1959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4" x14ac:dyDescent="1.1499999999999999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4" x14ac:dyDescent="1.1499999999999999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73">
        <v>5819</v>
      </c>
      <c r="G82" s="2" t="s">
        <v>21</v>
      </c>
      <c r="H82" s="2">
        <v>250</v>
      </c>
      <c r="I82" s="2">
        <f t="shared" si="5"/>
        <v>2599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4" x14ac:dyDescent="1.1499999999999999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73">
        <v>3689</v>
      </c>
      <c r="G83" s="2" t="s">
        <v>21</v>
      </c>
      <c r="H83" s="2">
        <v>250</v>
      </c>
      <c r="I83" s="2">
        <f t="shared" si="5"/>
        <v>1369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4" x14ac:dyDescent="1.1499999999999999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73">
        <v>4679</v>
      </c>
      <c r="G84" s="2" t="s">
        <v>21</v>
      </c>
      <c r="H84" s="2">
        <v>250</v>
      </c>
      <c r="I84" s="2">
        <f t="shared" si="5"/>
        <v>1959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4" x14ac:dyDescent="1.1499999999999999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4" x14ac:dyDescent="1.1499999999999999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73">
        <v>5819</v>
      </c>
      <c r="G86" s="2" t="s">
        <v>21</v>
      </c>
      <c r="H86" s="2">
        <v>250</v>
      </c>
      <c r="I86" s="2">
        <f t="shared" si="5"/>
        <v>2599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4" x14ac:dyDescent="1.1499999999999999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73">
        <v>3689</v>
      </c>
      <c r="G87" s="2" t="s">
        <v>21</v>
      </c>
      <c r="H87" s="2">
        <v>250</v>
      </c>
      <c r="I87" s="2">
        <f t="shared" si="5"/>
        <v>1369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4" x14ac:dyDescent="1.1499999999999999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73">
        <v>4679</v>
      </c>
      <c r="G88" s="2" t="s">
        <v>21</v>
      </c>
      <c r="H88" s="2">
        <v>250</v>
      </c>
      <c r="I88" s="2">
        <f t="shared" si="5"/>
        <v>1959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4" x14ac:dyDescent="1.1499999999999999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4" x14ac:dyDescent="1.1499999999999999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4" x14ac:dyDescent="1.1499999999999999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4" x14ac:dyDescent="1.1499999999999999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4" x14ac:dyDescent="1.1499999999999999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73">
        <v>5819</v>
      </c>
      <c r="G93" s="38" t="s">
        <v>16</v>
      </c>
      <c r="H93" s="2">
        <v>200</v>
      </c>
      <c r="I93" s="2">
        <f t="shared" si="5"/>
        <v>994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4" x14ac:dyDescent="1.1499999999999999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73">
        <v>3689</v>
      </c>
      <c r="G94" s="38" t="s">
        <v>16</v>
      </c>
      <c r="H94" s="2">
        <v>200</v>
      </c>
      <c r="I94" s="2">
        <f t="shared" si="5"/>
        <v>194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4" x14ac:dyDescent="1.1499999999999999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73">
        <v>4679</v>
      </c>
      <c r="G95" s="38" t="s">
        <v>16</v>
      </c>
      <c r="H95" s="2">
        <v>200</v>
      </c>
      <c r="I95" s="2">
        <f t="shared" si="5"/>
        <v>454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4" x14ac:dyDescent="1.1499999999999999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73">
        <v>5819</v>
      </c>
      <c r="G96" s="2" t="s">
        <v>24</v>
      </c>
      <c r="H96" s="2">
        <v>0</v>
      </c>
      <c r="I96" s="2">
        <f t="shared" si="5"/>
        <v>894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4" x14ac:dyDescent="1.1499999999999999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73">
        <v>5819</v>
      </c>
      <c r="G97" s="2" t="s">
        <v>24</v>
      </c>
      <c r="H97" s="2">
        <v>0</v>
      </c>
      <c r="I97" s="2">
        <f t="shared" si="5"/>
        <v>894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4" x14ac:dyDescent="1.1499999999999999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73">
        <v>3689</v>
      </c>
      <c r="G98" s="2" t="s">
        <v>24</v>
      </c>
      <c r="H98" s="2">
        <v>0</v>
      </c>
      <c r="I98" s="2">
        <f t="shared" si="5"/>
        <v>94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4" x14ac:dyDescent="1.1499999999999999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73">
        <v>3689</v>
      </c>
      <c r="G99" s="2" t="s">
        <v>24</v>
      </c>
      <c r="H99" s="2">
        <v>0</v>
      </c>
      <c r="I99" s="2">
        <f t="shared" si="5"/>
        <v>94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4" x14ac:dyDescent="1.1499999999999999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73">
        <v>4679</v>
      </c>
      <c r="G100" s="2" t="s">
        <v>24</v>
      </c>
      <c r="H100" s="2">
        <v>0</v>
      </c>
      <c r="I100" s="2">
        <f t="shared" si="5"/>
        <v>354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4" x14ac:dyDescent="1.1499999999999999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73">
        <v>4679</v>
      </c>
      <c r="G101" s="2" t="s">
        <v>24</v>
      </c>
      <c r="H101" s="2">
        <v>0</v>
      </c>
      <c r="I101" s="2">
        <f t="shared" si="5"/>
        <v>354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4" x14ac:dyDescent="1.1499999999999999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4" x14ac:dyDescent="1.1499999999999999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4" x14ac:dyDescent="1.1499999999999999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4" x14ac:dyDescent="1.1499999999999999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73">
        <v>3029</v>
      </c>
      <c r="G105" s="2" t="s">
        <v>16</v>
      </c>
      <c r="H105" s="2">
        <v>200</v>
      </c>
      <c r="I105" s="2">
        <f t="shared" si="5"/>
        <v>804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4" x14ac:dyDescent="1.1499999999999999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4" x14ac:dyDescent="1.1499999999999999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4" x14ac:dyDescent="1.1499999999999999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4" x14ac:dyDescent="1.1499999999999999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24" x14ac:dyDescent="1.1499999999999999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24" x14ac:dyDescent="1.1499999999999999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24" x14ac:dyDescent="1.1499999999999999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24" x14ac:dyDescent="1.1499999999999999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24" x14ac:dyDescent="1.1499999999999999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73">
        <v>5819</v>
      </c>
      <c r="G114" s="2" t="s">
        <v>24</v>
      </c>
      <c r="H114" s="2">
        <v>0</v>
      </c>
      <c r="I114" s="2">
        <f t="shared" si="5"/>
        <v>894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24" x14ac:dyDescent="1.1499999999999999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73">
        <v>3689</v>
      </c>
      <c r="G115" s="2" t="s">
        <v>24</v>
      </c>
      <c r="H115" s="2">
        <v>0</v>
      </c>
      <c r="I115" s="2">
        <f t="shared" si="5"/>
        <v>94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24" x14ac:dyDescent="1.1499999999999999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73">
        <v>4679</v>
      </c>
      <c r="G116" s="2" t="s">
        <v>24</v>
      </c>
      <c r="H116" s="2">
        <v>0</v>
      </c>
      <c r="I116" s="2">
        <f t="shared" si="5"/>
        <v>354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24" x14ac:dyDescent="1.1499999999999999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73">
        <v>3029</v>
      </c>
      <c r="G117" s="2" t="s">
        <v>24</v>
      </c>
      <c r="H117" s="2">
        <v>0</v>
      </c>
      <c r="I117" s="2">
        <f t="shared" si="5"/>
        <v>704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24" x14ac:dyDescent="1.1499999999999999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73">
        <v>3029</v>
      </c>
      <c r="G118" s="2" t="s">
        <v>24</v>
      </c>
      <c r="H118" s="2">
        <v>0</v>
      </c>
      <c r="I118" s="2">
        <f t="shared" si="5"/>
        <v>704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24" x14ac:dyDescent="1.1499999999999999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73">
        <v>5819</v>
      </c>
      <c r="G119" s="2" t="s">
        <v>19</v>
      </c>
      <c r="H119" s="2">
        <v>450</v>
      </c>
      <c r="I119" s="2">
        <f t="shared" si="5"/>
        <v>1119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24" x14ac:dyDescent="1.1499999999999999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73">
        <v>3689</v>
      </c>
      <c r="G120" s="2" t="s">
        <v>19</v>
      </c>
      <c r="H120" s="2">
        <v>450</v>
      </c>
      <c r="I120" s="2">
        <f t="shared" si="5"/>
        <v>319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24" x14ac:dyDescent="1.1499999999999999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73">
        <v>4679</v>
      </c>
      <c r="G121" s="2" t="s">
        <v>19</v>
      </c>
      <c r="H121" s="2">
        <v>450</v>
      </c>
      <c r="I121" s="2">
        <f t="shared" si="5"/>
        <v>579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24" x14ac:dyDescent="1.1499999999999999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73">
        <v>3029</v>
      </c>
      <c r="G122" s="2" t="s">
        <v>24</v>
      </c>
      <c r="H122" s="2">
        <v>0</v>
      </c>
      <c r="I122" s="2">
        <f t="shared" si="5"/>
        <v>704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24" x14ac:dyDescent="1.1499999999999999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73">
        <v>3029</v>
      </c>
      <c r="G123" s="2" t="s">
        <v>24</v>
      </c>
      <c r="H123" s="2">
        <v>0</v>
      </c>
      <c r="I123" s="2">
        <f t="shared" si="5"/>
        <v>704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24" x14ac:dyDescent="1.1499999999999999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24" x14ac:dyDescent="1.1499999999999999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73">
        <v>5819</v>
      </c>
      <c r="G125" s="2" t="s">
        <v>19</v>
      </c>
      <c r="H125" s="2">
        <v>450</v>
      </c>
      <c r="I125" s="2">
        <f t="shared" si="5"/>
        <v>1119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24" x14ac:dyDescent="1.1499999999999999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73">
        <v>3689</v>
      </c>
      <c r="G126" s="2" t="s">
        <v>19</v>
      </c>
      <c r="H126" s="2">
        <v>450</v>
      </c>
      <c r="I126" s="2">
        <f t="shared" si="5"/>
        <v>319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24" x14ac:dyDescent="1.1499999999999999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73">
        <v>4679</v>
      </c>
      <c r="G127" s="2" t="s">
        <v>19</v>
      </c>
      <c r="H127" s="2">
        <v>450</v>
      </c>
      <c r="I127" s="2">
        <f t="shared" si="5"/>
        <v>579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24" x14ac:dyDescent="1.1499999999999999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73">
        <v>3029</v>
      </c>
      <c r="G128" s="2" t="s">
        <v>24</v>
      </c>
      <c r="H128" s="2">
        <v>0</v>
      </c>
      <c r="I128" s="2">
        <f t="shared" si="5"/>
        <v>704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24" x14ac:dyDescent="1.1499999999999999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24" x14ac:dyDescent="1.1499999999999999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24" x14ac:dyDescent="1.1499999999999999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73">
        <v>5819</v>
      </c>
      <c r="G131" s="2" t="s">
        <v>21</v>
      </c>
      <c r="H131" s="2">
        <v>250</v>
      </c>
      <c r="I131" s="2">
        <f t="shared" ref="I131:I165" si="9">F131-J131</f>
        <v>1019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24" x14ac:dyDescent="1.1499999999999999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73">
        <v>3689</v>
      </c>
      <c r="G132" s="2" t="s">
        <v>21</v>
      </c>
      <c r="H132" s="2">
        <v>250</v>
      </c>
      <c r="I132" s="2">
        <f t="shared" si="9"/>
        <v>219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24" x14ac:dyDescent="1.1499999999999999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73">
        <v>4679</v>
      </c>
      <c r="G133" s="2" t="s">
        <v>21</v>
      </c>
      <c r="H133" s="2">
        <v>250</v>
      </c>
      <c r="I133" s="2">
        <f t="shared" si="9"/>
        <v>479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24" x14ac:dyDescent="1.1499999999999999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73">
        <v>3029</v>
      </c>
      <c r="G134" s="2" t="s">
        <v>24</v>
      </c>
      <c r="H134" s="2">
        <v>0</v>
      </c>
      <c r="I134" s="2">
        <f t="shared" si="9"/>
        <v>704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24" x14ac:dyDescent="1.1499999999999999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24" x14ac:dyDescent="1.1499999999999999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24" x14ac:dyDescent="1.1499999999999999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73">
        <v>3029</v>
      </c>
      <c r="G137" s="2" t="s">
        <v>24</v>
      </c>
      <c r="H137" s="2">
        <v>0</v>
      </c>
      <c r="I137" s="2">
        <f t="shared" si="9"/>
        <v>704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24" x14ac:dyDescent="1.1499999999999999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24" x14ac:dyDescent="1.1499999999999999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24" x14ac:dyDescent="1.1499999999999999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73">
        <v>3029</v>
      </c>
      <c r="G140" s="2" t="s">
        <v>24</v>
      </c>
      <c r="H140" s="2">
        <v>0</v>
      </c>
      <c r="I140" s="2">
        <f t="shared" si="9"/>
        <v>704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24" x14ac:dyDescent="1.1499999999999999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73">
        <v>5819</v>
      </c>
      <c r="G141" s="2" t="s">
        <v>21</v>
      </c>
      <c r="H141" s="2">
        <v>250</v>
      </c>
      <c r="I141" s="2">
        <f t="shared" si="9"/>
        <v>1019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24" x14ac:dyDescent="1.1499999999999999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73">
        <v>3689</v>
      </c>
      <c r="G142" s="2" t="s">
        <v>21</v>
      </c>
      <c r="H142" s="2">
        <v>250</v>
      </c>
      <c r="I142" s="2">
        <f t="shared" si="9"/>
        <v>219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24" x14ac:dyDescent="1.1499999999999999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73">
        <v>4679</v>
      </c>
      <c r="G143" s="2" t="s">
        <v>21</v>
      </c>
      <c r="H143" s="2">
        <v>250</v>
      </c>
      <c r="I143" s="2">
        <f t="shared" si="9"/>
        <v>479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24" x14ac:dyDescent="1.1499999999999999">
      <c r="A144" s="71" t="s">
        <v>575</v>
      </c>
      <c r="B144" s="80" t="s">
        <v>594</v>
      </c>
      <c r="C144" s="71"/>
      <c r="D144" s="26" t="str">
        <f t="shared" si="8"/>
        <v>()</v>
      </c>
      <c r="E144" s="72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24" x14ac:dyDescent="1.1499999999999999">
      <c r="A145" s="71" t="s">
        <v>577</v>
      </c>
      <c r="B145" s="80" t="s">
        <v>595</v>
      </c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24" x14ac:dyDescent="1.1499999999999999">
      <c r="A146" s="71" t="s">
        <v>576</v>
      </c>
      <c r="B146" s="80" t="s">
        <v>596</v>
      </c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24" x14ac:dyDescent="1.1499999999999999">
      <c r="A147" s="71" t="s">
        <v>578</v>
      </c>
      <c r="B147" s="83" t="s">
        <v>599</v>
      </c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24" x14ac:dyDescent="1.1499999999999999">
      <c r="A148" s="71" t="s">
        <v>579</v>
      </c>
      <c r="B148" s="80" t="s">
        <v>595</v>
      </c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24" x14ac:dyDescent="1.1499999999999999">
      <c r="A149" s="71" t="s">
        <v>580</v>
      </c>
      <c r="B149" s="80" t="s">
        <v>596</v>
      </c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24" x14ac:dyDescent="1.1499999999999999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73">
        <v>5819</v>
      </c>
      <c r="G150" s="2" t="s">
        <v>21</v>
      </c>
      <c r="H150" s="2">
        <v>250</v>
      </c>
      <c r="I150" s="2">
        <f t="shared" si="9"/>
        <v>2599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4" x14ac:dyDescent="1.1499999999999999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73">
        <v>3689</v>
      </c>
      <c r="G151" s="2" t="s">
        <v>21</v>
      </c>
      <c r="H151" s="2">
        <v>250</v>
      </c>
      <c r="I151" s="2">
        <f t="shared" si="9"/>
        <v>1369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4" x14ac:dyDescent="1.1499999999999999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73">
        <v>4679</v>
      </c>
      <c r="G152" s="2" t="s">
        <v>21</v>
      </c>
      <c r="H152" s="2">
        <v>250</v>
      </c>
      <c r="I152" s="2">
        <f t="shared" si="9"/>
        <v>1959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4" x14ac:dyDescent="1.1499999999999999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4" x14ac:dyDescent="1.1499999999999999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73">
        <v>5819</v>
      </c>
      <c r="G154" s="2" t="s">
        <v>21</v>
      </c>
      <c r="H154" s="2">
        <v>250</v>
      </c>
      <c r="I154" s="2">
        <f t="shared" si="9"/>
        <v>2599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4" x14ac:dyDescent="1.1499999999999999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73">
        <v>3689</v>
      </c>
      <c r="G155" s="2" t="s">
        <v>21</v>
      </c>
      <c r="H155" s="2">
        <v>250</v>
      </c>
      <c r="I155" s="2">
        <f t="shared" si="9"/>
        <v>1369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4" x14ac:dyDescent="1.1499999999999999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73">
        <v>4679</v>
      </c>
      <c r="G156" s="2" t="s">
        <v>21</v>
      </c>
      <c r="H156" s="2">
        <v>250</v>
      </c>
      <c r="I156" s="2">
        <f t="shared" si="9"/>
        <v>1959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4" x14ac:dyDescent="1.1499999999999999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4" x14ac:dyDescent="1.1499999999999999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73">
        <v>5819</v>
      </c>
      <c r="G158" s="2" t="s">
        <v>21</v>
      </c>
      <c r="H158" s="2">
        <v>250</v>
      </c>
      <c r="I158" s="2">
        <f t="shared" si="9"/>
        <v>2599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4" x14ac:dyDescent="1.1499999999999999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73">
        <v>3689</v>
      </c>
      <c r="G159" s="2" t="s">
        <v>21</v>
      </c>
      <c r="H159" s="2">
        <v>250</v>
      </c>
      <c r="I159" s="2">
        <f t="shared" si="9"/>
        <v>1369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4" x14ac:dyDescent="1.1499999999999999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73">
        <v>4679</v>
      </c>
      <c r="G160" s="2" t="s">
        <v>21</v>
      </c>
      <c r="H160" s="2">
        <v>250</v>
      </c>
      <c r="I160" s="2">
        <f t="shared" si="9"/>
        <v>1959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24" x14ac:dyDescent="1.1499999999999999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24" x14ac:dyDescent="1.1499999999999999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73">
        <v>5819</v>
      </c>
      <c r="G162" s="2" t="s">
        <v>21</v>
      </c>
      <c r="H162" s="2">
        <v>250</v>
      </c>
      <c r="I162" s="2">
        <f t="shared" si="9"/>
        <v>2599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24" x14ac:dyDescent="1.1499999999999999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73">
        <v>3689</v>
      </c>
      <c r="G163" s="2" t="s">
        <v>21</v>
      </c>
      <c r="H163" s="2">
        <v>250</v>
      </c>
      <c r="I163" s="2">
        <f t="shared" si="9"/>
        <v>1369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24" x14ac:dyDescent="1.1499999999999999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73">
        <v>4679</v>
      </c>
      <c r="G164" s="2" t="s">
        <v>21</v>
      </c>
      <c r="H164" s="2">
        <v>250</v>
      </c>
      <c r="I164" s="2">
        <f t="shared" si="9"/>
        <v>1959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24" x14ac:dyDescent="1.1499999999999999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24" x14ac:dyDescent="1.1499999999999999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24" x14ac:dyDescent="1.1499999999999999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4" x14ac:dyDescent="1.1499999999999999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24" x14ac:dyDescent="1.1499999999999999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4" x14ac:dyDescent="1.1499999999999999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24" x14ac:dyDescent="1.1499999999999999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4" x14ac:dyDescent="1.1499999999999999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24" x14ac:dyDescent="1.1499999999999999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24" x14ac:dyDescent="1.1499999999999999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24" x14ac:dyDescent="1.1499999999999999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24" x14ac:dyDescent="1.1499999999999999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4" x14ac:dyDescent="1.1499999999999999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24" x14ac:dyDescent="1.1499999999999999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24" x14ac:dyDescent="1.1499999999999999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24" x14ac:dyDescent="1.1499999999999999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24" x14ac:dyDescent="1.1499999999999999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24" x14ac:dyDescent="1.1499999999999999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24" x14ac:dyDescent="1.1499999999999999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4" x14ac:dyDescent="1.1499999999999999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24" x14ac:dyDescent="1.1499999999999999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24" x14ac:dyDescent="1.1499999999999999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24" x14ac:dyDescent="1.1499999999999999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24" x14ac:dyDescent="1.1499999999999999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24" x14ac:dyDescent="1.1499999999999999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24" x14ac:dyDescent="1.1499999999999999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24" x14ac:dyDescent="1.1499999999999999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24" x14ac:dyDescent="1.1499999999999999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24" x14ac:dyDescent="1.1499999999999999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4" x14ac:dyDescent="1.1499999999999999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4" x14ac:dyDescent="1.1499999999999999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4" x14ac:dyDescent="1.1499999999999999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24" x14ac:dyDescent="1.1499999999999999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24" x14ac:dyDescent="1.1499999999999999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4" x14ac:dyDescent="1.1499999999999999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24" x14ac:dyDescent="1.1499999999999999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4" x14ac:dyDescent="1.1499999999999999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24" x14ac:dyDescent="1.1499999999999999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4" x14ac:dyDescent="1.1499999999999999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24" x14ac:dyDescent="1.1499999999999999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24" x14ac:dyDescent="1.1499999999999999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24" x14ac:dyDescent="1.1499999999999999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24" x14ac:dyDescent="1.1499999999999999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24" x14ac:dyDescent="1.1499999999999999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24" x14ac:dyDescent="1.1499999999999999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4" x14ac:dyDescent="1.1499999999999999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24" x14ac:dyDescent="1.1499999999999999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24" x14ac:dyDescent="1.1499999999999999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24" x14ac:dyDescent="1.1499999999999999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24" x14ac:dyDescent="1.1499999999999999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4" x14ac:dyDescent="1.1499999999999999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4" x14ac:dyDescent="1.1499999999999999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4" x14ac:dyDescent="1.1499999999999999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4" x14ac:dyDescent="1.1499999999999999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24" x14ac:dyDescent="1.1499999999999999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24" x14ac:dyDescent="1.1499999999999999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24" x14ac:dyDescent="1.1499999999999999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24" x14ac:dyDescent="1.1499999999999999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24" x14ac:dyDescent="1.1499999999999999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24" x14ac:dyDescent="1.1499999999999999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24" x14ac:dyDescent="1.1499999999999999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24" x14ac:dyDescent="1.1499999999999999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24" x14ac:dyDescent="1.1499999999999999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24" x14ac:dyDescent="1.1499999999999999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24" x14ac:dyDescent="1.1499999999999999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24" x14ac:dyDescent="1.1499999999999999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24" x14ac:dyDescent="1.1499999999999999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24" x14ac:dyDescent="1.1499999999999999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24" x14ac:dyDescent="1.1499999999999999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24" x14ac:dyDescent="1.1499999999999999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24" x14ac:dyDescent="1.1499999999999999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4" x14ac:dyDescent="1.1499999999999999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4" x14ac:dyDescent="1.1499999999999999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4" x14ac:dyDescent="1.1499999999999999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24" x14ac:dyDescent="1.1499999999999999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24" x14ac:dyDescent="1.1499999999999999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4" x14ac:dyDescent="1.1499999999999999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24" x14ac:dyDescent="1.1499999999999999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4" x14ac:dyDescent="1.1499999999999999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24" x14ac:dyDescent="1.1499999999999999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4" x14ac:dyDescent="1.1499999999999999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24" x14ac:dyDescent="1.1499999999999999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24" x14ac:dyDescent="1.1499999999999999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24" x14ac:dyDescent="1.1499999999999999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24" x14ac:dyDescent="1.1499999999999999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24" x14ac:dyDescent="1.1499999999999999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24" x14ac:dyDescent="1.1499999999999999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4" x14ac:dyDescent="1.1499999999999999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24" x14ac:dyDescent="1.1499999999999999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24" x14ac:dyDescent="1.1499999999999999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24" x14ac:dyDescent="1.1499999999999999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24" x14ac:dyDescent="1.1499999999999999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4" x14ac:dyDescent="1.1499999999999999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24" x14ac:dyDescent="1.1499999999999999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24" x14ac:dyDescent="1.1499999999999999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24" x14ac:dyDescent="1.1499999999999999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24" x14ac:dyDescent="1.1499999999999999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24" x14ac:dyDescent="1.1499999999999999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24" x14ac:dyDescent="1.1499999999999999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24" x14ac:dyDescent="1.1499999999999999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24" x14ac:dyDescent="1.1499999999999999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24" x14ac:dyDescent="1.1499999999999999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24" x14ac:dyDescent="1.1499999999999999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4" x14ac:dyDescent="1.1499999999999999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4" x14ac:dyDescent="1.1499999999999999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24" x14ac:dyDescent="1.1499999999999999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24" x14ac:dyDescent="1.1499999999999999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24" x14ac:dyDescent="1.1499999999999999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24" x14ac:dyDescent="1.1499999999999999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4" x14ac:dyDescent="1.1499999999999999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4" x14ac:dyDescent="1.1499999999999999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4" x14ac:dyDescent="1.1499999999999999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4" x14ac:dyDescent="1.1499999999999999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4" x14ac:dyDescent="1.1499999999999999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4" x14ac:dyDescent="1.1499999999999999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4" x14ac:dyDescent="1.1499999999999999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4" x14ac:dyDescent="1.1499999999999999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4" x14ac:dyDescent="1.1499999999999999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4" x14ac:dyDescent="1.1499999999999999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4" x14ac:dyDescent="1.1499999999999999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4" x14ac:dyDescent="1.1499999999999999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4" x14ac:dyDescent="1.1499999999999999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4" x14ac:dyDescent="1.1499999999999999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4" x14ac:dyDescent="1.1499999999999999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4" x14ac:dyDescent="1.1499999999999999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4" x14ac:dyDescent="1.1499999999999999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4" x14ac:dyDescent="1.1499999999999999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4" x14ac:dyDescent="1.1499999999999999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4" x14ac:dyDescent="1.1499999999999999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4" x14ac:dyDescent="1.1499999999999999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4" x14ac:dyDescent="1.1499999999999999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4" x14ac:dyDescent="1.1499999999999999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4" x14ac:dyDescent="1.1499999999999999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4" x14ac:dyDescent="1.1499999999999999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4" x14ac:dyDescent="1.1499999999999999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4" x14ac:dyDescent="1.1499999999999999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4" x14ac:dyDescent="1.1499999999999999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4" x14ac:dyDescent="1.1499999999999999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4" x14ac:dyDescent="1.1499999999999999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4" x14ac:dyDescent="1.1499999999999999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4" x14ac:dyDescent="1.1499999999999999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4" x14ac:dyDescent="1.1499999999999999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4" x14ac:dyDescent="1.1499999999999999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4" x14ac:dyDescent="1.1499999999999999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4" x14ac:dyDescent="1.1499999999999999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4" x14ac:dyDescent="1.1499999999999999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4" x14ac:dyDescent="1.1499999999999999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4" x14ac:dyDescent="1.1499999999999999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4" x14ac:dyDescent="1.1499999999999999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4" x14ac:dyDescent="1.1499999999999999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5"/>
  <cols>
    <col min="1" max="1" width="16.8984375" bestFit="1" customWidth="1"/>
    <col min="2" max="3" width="15.69921875" customWidth="1"/>
    <col min="4" max="4" width="23.8984375" bestFit="1" customWidth="1"/>
    <col min="5" max="5" width="22.69921875" bestFit="1" customWidth="1"/>
    <col min="6" max="6" width="22.69921875" customWidth="1"/>
    <col min="7" max="7" width="23.8984375" style="42" bestFit="1" customWidth="1"/>
    <col min="8" max="8" width="26.8984375" bestFit="1" customWidth="1"/>
    <col min="9" max="9" width="23.296875" customWidth="1"/>
    <col min="10" max="10" width="26.296875" customWidth="1"/>
  </cols>
  <sheetData>
    <row r="1" spans="1:9" ht="18.75" customHeight="1" x14ac:dyDescent="0.25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4" x14ac:dyDescent="1.1499999999999999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1.1499999999999999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1.1499999999999999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1.1499999999999999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1.1499999999999999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1.1499999999999999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1.1499999999999999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1.1499999999999999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1.1499999999999999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1.1499999999999999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1.1499999999999999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1.1499999999999999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1.1499999999999999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1.1499999999999999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1.1499999999999999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1.1499999999999999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1.1499999999999999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1.1499999999999999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1.1499999999999999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1.1499999999999999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1.1499999999999999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1.1499999999999999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1.1499999999999999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1.1499999999999999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1.1499999999999999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1.1499999999999999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1.1499999999999999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1.1499999999999999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1.1499999999999999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1.1499999999999999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1.1499999999999999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1.1499999999999999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1.1499999999999999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1.1499999999999999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1.1499999999999999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1.1499999999999999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1.1499999999999999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1.1499999999999999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1.1499999999999999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1.1499999999999999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1.1499999999999999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1.1499999999999999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1.1499999999999999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1.1499999999999999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1.1499999999999999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1.1499999999999999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1.1499999999999999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1.1499999999999999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1.1499999999999999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1.1499999999999999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1.1499999999999999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1.1499999999999999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1.1499999999999999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1.1499999999999999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1.1499999999999999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1.1499999999999999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1.1499999999999999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1.1499999999999999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1.1499999999999999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1.1499999999999999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1.1499999999999999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1.1499999999999999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1.1499999999999999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1.1499999999999999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1.1499999999999999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1.1499999999999999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1.1499999999999999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1.1499999999999999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1.1499999999999999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1.1499999999999999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1.1499999999999999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1.1499999999999999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1.1499999999999999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1.1499999999999999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1.1499999999999999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1.1499999999999999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1.1499999999999999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1.1499999999999999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1.1499999999999999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1.1499999999999999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1.1499999999999999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1.1499999999999999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1.1499999999999999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1.1499999999999999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1.1499999999999999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1.1499999999999999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1.1499999999999999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1.1499999999999999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1.1499999999999999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1.1499999999999999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1.1499999999999999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1.1499999999999999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1.1499999999999999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1.1499999999999999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1.1499999999999999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1.1499999999999999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1.1499999999999999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1.1499999999999999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1.1499999999999999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1.1499999999999999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1.1499999999999999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1.1499999999999999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1.1499999999999999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1.1499999999999999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1.1499999999999999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1.1499999999999999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1.1499999999999999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1.1499999999999999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1.1499999999999999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1.1499999999999999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1.1499999999999999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1.1499999999999999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1.1499999999999999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1.1499999999999999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1.1499999999999999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1.1499999999999999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1.1499999999999999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1.1499999999999999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1.1499999999999999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1.1499999999999999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1.1499999999999999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1.1499999999999999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1.1499999999999999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1.1499999999999999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1.1499999999999999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1.1499999999999999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1.1499999999999999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1.1499999999999999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1.1499999999999999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1.1499999999999999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1.1499999999999999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1.1499999999999999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1.1499999999999999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1.1499999999999999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1.1499999999999999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1.1499999999999999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1.1499999999999999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1.1499999999999999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1.1499999999999999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1.1499999999999999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1.1499999999999999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1.1499999999999999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1.1499999999999999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1.1499999999999999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1.1499999999999999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1.1499999999999999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1.1499999999999999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1.1499999999999999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1.1499999999999999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1.1499999999999999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1.1499999999999999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1.1499999999999999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1.1499999999999999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1.1499999999999999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1.1499999999999999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1.1499999999999999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1.1499999999999999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1.1499999999999999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1.1499999999999999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1.1499999999999999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1.1499999999999999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1.1499999999999999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1.1499999999999999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1.1499999999999999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1.1499999999999999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1.1499999999999999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1.1499999999999999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1.1499999999999999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1.1499999999999999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1.1499999999999999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1.1499999999999999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1.1499999999999999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1.1499999999999999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1.1499999999999999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1.1499999999999999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1.1499999999999999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1.1499999999999999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1.1499999999999999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1.1499999999999999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1.1499999999999999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1.1499999999999999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1.1499999999999999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1.1499999999999999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1.1499999999999999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1.1499999999999999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1.1499999999999999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1.1499999999999999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1.1499999999999999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1.1499999999999999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1.1499999999999999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1.1499999999999999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1.1499999999999999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1.1499999999999999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1.1499999999999999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1.1499999999999999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1.1499999999999999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1.1499999999999999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1.1499999999999999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1.1499999999999999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1.1499999999999999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1.1499999999999999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1.1499999999999999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1.1499999999999999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1.1499999999999999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1.1499999999999999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1.1499999999999999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1.1499999999999999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1.1499999999999999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1.1499999999999999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1.1499999999999999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1.1499999999999999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1.1499999999999999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1.1499999999999999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1.1499999999999999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1.1499999999999999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1.1499999999999999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1.1499999999999999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1.1499999999999999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1.1499999999999999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1.1499999999999999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1.1499999999999999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1.1499999999999999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1.1499999999999999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1.1499999999999999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1.1499999999999999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1.1499999999999999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1.1499999999999999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1.1499999999999999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1.1499999999999999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1.1499999999999999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1.1499999999999999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1.1499999999999999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1.1499999999999999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1.1499999999999999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1.1499999999999999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1.1499999999999999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1.1499999999999999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1.1499999999999999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1.1499999999999999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1.1499999999999999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1.1499999999999999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1.1499999999999999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1.1499999999999999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1.1499999999999999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1.1499999999999999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1.1499999999999999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1.1499999999999999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1.1499999999999999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1.1499999999999999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1.1499999999999999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1.1499999999999999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1.1499999999999999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1.1499999999999999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1.1499999999999999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1.1499999999999999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1.1499999999999999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1.1499999999999999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1.1499999999999999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1.1499999999999999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1.1499999999999999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1.1499999999999999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1.1499999999999999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1.1499999999999999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1.1499999999999999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1.1499999999999999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1.1499999999999999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1.1499999999999999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1.1499999999999999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1.1499999999999999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1.1499999999999999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1.1499999999999999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1.1499999999999999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1.1499999999999999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1.1499999999999999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1.1499999999999999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1.1499999999999999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1.1499999999999999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1.1499999999999999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1.1499999999999999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1.1499999999999999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1.1499999999999999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1.1499999999999999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1.1499999999999999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1.1499999999999999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1.1499999999999999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9" activePane="bottomLeft" state="frozen"/>
      <selection pane="bottomLeft" activeCell="D50" sqref="D50"/>
    </sheetView>
  </sheetViews>
  <sheetFormatPr defaultRowHeight="11.5" x14ac:dyDescent="0.25"/>
  <cols>
    <col min="1" max="1" width="21.59765625" bestFit="1" customWidth="1"/>
    <col min="2" max="2" width="22.09765625" bestFit="1" customWidth="1"/>
    <col min="3" max="5" width="19.296875" customWidth="1"/>
    <col min="6" max="7" width="23.296875" customWidth="1"/>
    <col min="8" max="8" width="26.09765625" customWidth="1"/>
  </cols>
  <sheetData>
    <row r="1" spans="1:8" x14ac:dyDescent="0.25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4" x14ac:dyDescent="0.25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4" x14ac:dyDescent="0.25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4" x14ac:dyDescent="0.25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4" x14ac:dyDescent="0.25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4" x14ac:dyDescent="0.25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4" x14ac:dyDescent="0.25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4" x14ac:dyDescent="0.25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4" x14ac:dyDescent="0.25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4" x14ac:dyDescent="0.25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4" x14ac:dyDescent="0.25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4" x14ac:dyDescent="0.25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4" x14ac:dyDescent="0.25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4" x14ac:dyDescent="0.25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4" x14ac:dyDescent="0.25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4" x14ac:dyDescent="0.25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4" x14ac:dyDescent="0.25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4" x14ac:dyDescent="0.25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4" x14ac:dyDescent="0.25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4" x14ac:dyDescent="0.25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4" x14ac:dyDescent="0.25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4" x14ac:dyDescent="0.25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4" x14ac:dyDescent="0.25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4" x14ac:dyDescent="0.25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4" x14ac:dyDescent="0.25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4" x14ac:dyDescent="0.25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4" x14ac:dyDescent="0.25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4" x14ac:dyDescent="0.25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4" x14ac:dyDescent="0.25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4" x14ac:dyDescent="0.25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4" x14ac:dyDescent="0.25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4" x14ac:dyDescent="0.25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4" x14ac:dyDescent="0.25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4" x14ac:dyDescent="0.25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4" x14ac:dyDescent="0.25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4" x14ac:dyDescent="0.25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4" x14ac:dyDescent="0.25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4" x14ac:dyDescent="0.25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4" x14ac:dyDescent="0.25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4" hidden="1" x14ac:dyDescent="0.25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4" hidden="1" x14ac:dyDescent="0.25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4" hidden="1" x14ac:dyDescent="0.25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4" hidden="1" x14ac:dyDescent="0.25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4" hidden="1" x14ac:dyDescent="0.25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4" hidden="1" x14ac:dyDescent="0.25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4" x14ac:dyDescent="0.25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4" x14ac:dyDescent="0.25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4" x14ac:dyDescent="0.25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4" x14ac:dyDescent="0.25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4" x14ac:dyDescent="0.25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4" hidden="1" x14ac:dyDescent="0.25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4" hidden="1" x14ac:dyDescent="0.25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4" hidden="1" x14ac:dyDescent="0.25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4" hidden="1" x14ac:dyDescent="0.25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4" x14ac:dyDescent="0.25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4" hidden="1" x14ac:dyDescent="0.25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4" hidden="1" x14ac:dyDescent="0.25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4" hidden="1" x14ac:dyDescent="0.25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4" hidden="1" x14ac:dyDescent="0.25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4" hidden="1" x14ac:dyDescent="0.25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 ht="24" hidden="1" x14ac:dyDescent="0.25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 ht="24" hidden="1" x14ac:dyDescent="0.25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 ht="24" hidden="1" x14ac:dyDescent="0.25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 ht="24" hidden="1" x14ac:dyDescent="0.25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 ht="24" hidden="1" x14ac:dyDescent="0.25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 ht="24" hidden="1" x14ac:dyDescent="0.25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 ht="24" hidden="1" x14ac:dyDescent="0.25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 ht="24" hidden="1" x14ac:dyDescent="0.25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4" x14ac:dyDescent="0.25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4" hidden="1" x14ac:dyDescent="0.25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4" hidden="1" x14ac:dyDescent="0.25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4" hidden="1" x14ac:dyDescent="0.25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4" hidden="1" x14ac:dyDescent="0.25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4" hidden="1" x14ac:dyDescent="0.25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1.5" x14ac:dyDescent="0.25"/>
  <cols>
    <col min="1" max="1" width="18.09765625" bestFit="1" customWidth="1"/>
    <col min="2" max="2" width="16.59765625" bestFit="1" customWidth="1"/>
    <col min="3" max="3" width="20.296875" bestFit="1" customWidth="1"/>
    <col min="4" max="5" width="25.59765625" customWidth="1"/>
    <col min="6" max="6" width="25.3984375" customWidth="1"/>
    <col min="7" max="7" width="22.59765625" customWidth="1"/>
    <col min="8" max="8" width="12.8984375" customWidth="1"/>
  </cols>
  <sheetData>
    <row r="1" spans="1:8" x14ac:dyDescent="0.25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4" x14ac:dyDescent="0.25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4" x14ac:dyDescent="0.25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1.5" x14ac:dyDescent="0.25"/>
  <cols>
    <col min="1" max="1" width="26.09765625" bestFit="1" customWidth="1"/>
    <col min="2" max="2" width="27.296875" bestFit="1" customWidth="1"/>
    <col min="3" max="3" width="18.69921875" bestFit="1" customWidth="1"/>
    <col min="4" max="5" width="24.69921875" customWidth="1"/>
    <col min="6" max="6" width="21.69921875" customWidth="1"/>
  </cols>
  <sheetData>
    <row r="1" spans="1:7" x14ac:dyDescent="0.25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4" x14ac:dyDescent="0.25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 ht="24" x14ac:dyDescent="0.25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1.5" x14ac:dyDescent="0.25"/>
  <cols>
    <col min="1" max="1" width="36.09765625" bestFit="1" customWidth="1"/>
    <col min="2" max="2" width="24" bestFit="1" customWidth="1"/>
    <col min="3" max="3" width="35.3984375" bestFit="1" customWidth="1"/>
    <col min="4" max="4" width="16.59765625" bestFit="1" customWidth="1"/>
    <col min="5" max="5" width="18.8984375" bestFit="1" customWidth="1"/>
  </cols>
  <sheetData>
    <row r="2" spans="1:5" x14ac:dyDescent="0.25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5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5">
      <c r="A4" t="str">
        <v>Beltone BTE Digital Achieve 6 86DWC</v>
      </c>
      <c r="B4" t="str">
        <v>Early Lease Upgrade</v>
      </c>
      <c r="C4" t="s">
        <v>14</v>
      </c>
    </row>
    <row r="5" spans="1:5" x14ac:dyDescent="0.25">
      <c r="A5" t="str">
        <v>Beltone BTE Digital Achieve 9 86DWC</v>
      </c>
      <c r="B5" t="str">
        <v>Fast Funding</v>
      </c>
      <c r="C5" t="s">
        <v>72</v>
      </c>
    </row>
    <row r="6" spans="1:5" x14ac:dyDescent="0.25">
      <c r="A6" t="str">
        <v>Beltone BTE Digital Boost Ultra 17 86DWHT</v>
      </c>
      <c r="B6" t="str">
        <v>GHB Competitive</v>
      </c>
      <c r="C6" t="s">
        <v>73</v>
      </c>
    </row>
    <row r="7" spans="1:5" x14ac:dyDescent="0.25">
      <c r="A7" t="str">
        <v>Beltone BTE Digital Boost Ultra 17 95DWT</v>
      </c>
      <c r="B7" t="str">
        <v>HCS Competitive</v>
      </c>
      <c r="C7" t="s">
        <v>74</v>
      </c>
    </row>
    <row r="8" spans="1:5" x14ac:dyDescent="0.25">
      <c r="A8" t="str">
        <v>Beltone BTE Digital Boost Ultra 6 86DWHT</v>
      </c>
      <c r="B8" t="str">
        <v>HearUSA Competitive</v>
      </c>
    </row>
    <row r="9" spans="1:5" x14ac:dyDescent="0.25">
      <c r="A9" t="str">
        <v>Beltone BTE Digital Boost Ultra 6 95DWT</v>
      </c>
      <c r="B9" t="str">
        <v>Humana</v>
      </c>
    </row>
    <row r="10" spans="1:5" x14ac:dyDescent="0.25">
      <c r="A10" t="str">
        <v>Beltone BTE Digital Boost Ultra 9 86DWHT</v>
      </c>
      <c r="B10" t="str">
        <v>Martins Point Competitive</v>
      </c>
    </row>
    <row r="11" spans="1:5" x14ac:dyDescent="0.25">
      <c r="A11" t="str">
        <v>Beltone BTE Digital Boost Ultra 9 95DWT</v>
      </c>
      <c r="B11" t="str">
        <v>Nations Hearing Competitive</v>
      </c>
    </row>
    <row r="12" spans="1:5" x14ac:dyDescent="0.25">
      <c r="A12" t="str">
        <v>Beltone BTE Digital Rely 2 66DW</v>
      </c>
      <c r="B12" t="str">
        <v>Open House Special</v>
      </c>
    </row>
    <row r="13" spans="1:5" x14ac:dyDescent="0.25">
      <c r="A13" t="str">
        <v>Beltone BTE Digital Rely 2 76DW</v>
      </c>
      <c r="B13" t="str">
        <v>Regular</v>
      </c>
    </row>
    <row r="14" spans="1:5" x14ac:dyDescent="0.25">
      <c r="A14" t="str">
        <v>Beltone BTE Digital Rely 2 86DWH</v>
      </c>
      <c r="B14" t="str">
        <v>Tri-Care</v>
      </c>
    </row>
    <row r="15" spans="1:5" x14ac:dyDescent="0.25">
      <c r="A15" t="str">
        <v>Beltone BTE Digital Rely 2 95DW</v>
      </c>
      <c r="B15" t="str">
        <v>TruHearing Competitive</v>
      </c>
    </row>
    <row r="16" spans="1:5" x14ac:dyDescent="0.25">
      <c r="A16" t="str">
        <v>Beltone BTE Digital Rely 3 66DW</v>
      </c>
      <c r="B16" t="str">
        <v>Veterans Discount</v>
      </c>
    </row>
    <row r="17" spans="1:2" x14ac:dyDescent="0.25">
      <c r="A17" t="str">
        <v>Beltone BTE Digital Rely 3 76DW</v>
      </c>
      <c r="B17" t="str">
        <v>WellCare Competitive</v>
      </c>
    </row>
    <row r="18" spans="1:2" x14ac:dyDescent="0.25">
      <c r="A18" t="str">
        <v>Beltone BTE Digital Rely 3 86DWH</v>
      </c>
    </row>
    <row r="19" spans="1:2" x14ac:dyDescent="0.25">
      <c r="A19" t="str">
        <v>Beltone BTE Digital Rely 3 95DW</v>
      </c>
    </row>
    <row r="20" spans="1:2" x14ac:dyDescent="0.25">
      <c r="A20" t="str">
        <v>Beltone BTE Digital Rely 4 66DW</v>
      </c>
    </row>
    <row r="21" spans="1:2" x14ac:dyDescent="0.25">
      <c r="A21" t="str">
        <v>Beltone BTE Digital Rely 4 76DW</v>
      </c>
    </row>
    <row r="22" spans="1:2" x14ac:dyDescent="0.25">
      <c r="A22" t="str">
        <v>Beltone BTE Digital Rely 4 86DWH</v>
      </c>
    </row>
    <row r="23" spans="1:2" x14ac:dyDescent="0.25">
      <c r="A23" t="str">
        <v>Beltone BTE Digital Rely 4 95DW</v>
      </c>
    </row>
    <row r="24" spans="1:2" x14ac:dyDescent="0.25">
      <c r="A24" t="str">
        <v>Beltone CIC Digital Achieve 17 CIC</v>
      </c>
    </row>
    <row r="25" spans="1:2" x14ac:dyDescent="0.25">
      <c r="A25" t="str">
        <v>Beltone CIC Digital Achieve 6 CIC</v>
      </c>
    </row>
    <row r="26" spans="1:2" x14ac:dyDescent="0.25">
      <c r="A26" t="str">
        <v>Beltone CIC Digital Achieve 9 CIC</v>
      </c>
    </row>
    <row r="27" spans="1:2" x14ac:dyDescent="0.25">
      <c r="A27" t="str">
        <v>Beltone CIC Digital Rely 3</v>
      </c>
    </row>
    <row r="28" spans="1:2" x14ac:dyDescent="0.25">
      <c r="A28" t="str">
        <v>Beltone CIC Digital Rely 4</v>
      </c>
    </row>
    <row r="29" spans="1:2" x14ac:dyDescent="0.25">
      <c r="A29" t="str">
        <v>Beltone ITC Digital Achieve 17 ITC-DWC</v>
      </c>
    </row>
    <row r="30" spans="1:2" x14ac:dyDescent="0.25">
      <c r="A30" t="str">
        <v>Beltone ITC Digital Achieve 6 ITC-DWC</v>
      </c>
    </row>
    <row r="31" spans="1:2" x14ac:dyDescent="0.25">
      <c r="A31" t="str">
        <v>Beltone ITC Digital Achieve 9 ITC-DWC</v>
      </c>
    </row>
    <row r="32" spans="1:2" x14ac:dyDescent="0.25">
      <c r="A32" t="str">
        <v>Beltone ITC Digital Rely 2</v>
      </c>
    </row>
    <row r="33" spans="1:1" x14ac:dyDescent="0.25">
      <c r="A33" t="str">
        <v>Beltone ITC Digital Rely 3</v>
      </c>
    </row>
    <row r="34" spans="1:1" x14ac:dyDescent="0.25">
      <c r="A34" t="str">
        <v>Beltone ITC Digital Rely 4</v>
      </c>
    </row>
    <row r="35" spans="1:1" x14ac:dyDescent="0.25">
      <c r="A35" t="str">
        <v>Beltone ITE Digital Achieve 17 ITE-DWC</v>
      </c>
    </row>
    <row r="36" spans="1:1" x14ac:dyDescent="0.25">
      <c r="A36" t="str">
        <v>Beltone ITE Digital Achieve 6 ITE-DWC</v>
      </c>
    </row>
    <row r="37" spans="1:1" x14ac:dyDescent="0.25">
      <c r="A37" t="str">
        <v>Beltone ITE Digital Achieve 9 ITE-DWC</v>
      </c>
    </row>
    <row r="38" spans="1:1" x14ac:dyDescent="0.25">
      <c r="A38" t="str">
        <v>Beltone ITE Digital Rely 2</v>
      </c>
    </row>
    <row r="39" spans="1:1" x14ac:dyDescent="0.25">
      <c r="A39" t="str">
        <v>Beltone ITE Digital Rely 3</v>
      </c>
    </row>
    <row r="40" spans="1:1" x14ac:dyDescent="0.25">
      <c r="A40" t="str">
        <v>Beltone ITE Digital Rely 4</v>
      </c>
    </row>
    <row r="41" spans="1:1" x14ac:dyDescent="0.25">
      <c r="A41" t="str">
        <v>Beltone RIE Digital Achieve 17 62DRWC</v>
      </c>
    </row>
    <row r="42" spans="1:1" x14ac:dyDescent="0.25">
      <c r="A42" t="str">
        <v>Beltone RIE Digital Achieve 6 62DRWC</v>
      </c>
    </row>
    <row r="43" spans="1:1" x14ac:dyDescent="0.25">
      <c r="A43" t="str">
        <v>Beltone RIE Digital Achieve 9 62DRWC</v>
      </c>
    </row>
    <row r="44" spans="1:1" x14ac:dyDescent="0.25">
      <c r="A44" t="str">
        <v>Beltone RIE Digital Commence 2 63-DRW</v>
      </c>
    </row>
    <row r="45" spans="1:1" x14ac:dyDescent="0.25">
      <c r="A45" t="str">
        <v>Beltone RIE Digital Commence 3 62-DRWC</v>
      </c>
    </row>
    <row r="46" spans="1:1" x14ac:dyDescent="0.25">
      <c r="A46" t="str">
        <v>Beltone RIE Digital Envision 17 62S-DRWC</v>
      </c>
    </row>
    <row r="47" spans="1:1" x14ac:dyDescent="0.25">
      <c r="A47" t="str">
        <v>Beltone RIE Digital Envision 4 62S-DRWC</v>
      </c>
    </row>
    <row r="48" spans="1:1" x14ac:dyDescent="0.25">
      <c r="A48" t="str">
        <v>Beltone RIE Digital Envision 6 62S-DRWC</v>
      </c>
    </row>
    <row r="49" spans="1:1" x14ac:dyDescent="0.25">
      <c r="A49" t="str">
        <v>Beltone RIE Digital Envision 9 62S-DRWC</v>
      </c>
    </row>
    <row r="50" spans="1:1" x14ac:dyDescent="0.25">
      <c r="A50" t="str">
        <v>Beltone RIE Digital Rely 2 63DRW</v>
      </c>
    </row>
    <row r="51" spans="1:1" x14ac:dyDescent="0.25">
      <c r="A51" t="str">
        <v>Beltone RIE Digital Rely 2 64DRW</v>
      </c>
    </row>
    <row r="52" spans="1:1" x14ac:dyDescent="0.25">
      <c r="A52" t="str">
        <v>Beltone RIE Digital Rely 3 63DRW</v>
      </c>
    </row>
    <row r="53" spans="1:1" x14ac:dyDescent="0.25">
      <c r="A53" t="str">
        <v>Beltone RIE Digital Rely 3 63DRWC</v>
      </c>
    </row>
    <row r="54" spans="1:1" x14ac:dyDescent="0.25">
      <c r="A54" t="str">
        <v>Beltone RIE Digital Rely 3 64DRW</v>
      </c>
    </row>
    <row r="55" spans="1:1" x14ac:dyDescent="0.25">
      <c r="A55" t="str">
        <v>Beltone RIE Digital Rely 4 63DRWC</v>
      </c>
    </row>
    <row r="56" spans="1:1" x14ac:dyDescent="0.25">
      <c r="A56" t="str">
        <v>Beltone RIE Digital Rely 4 64DRW</v>
      </c>
    </row>
    <row r="57" spans="1:1" x14ac:dyDescent="0.25">
      <c r="A57" t="str">
        <v>Beltone RIE Digital Serene 17 62SDRWC</v>
      </c>
    </row>
    <row r="58" spans="1:1" x14ac:dyDescent="0.25">
      <c r="A58" t="str">
        <v>Beltone RIE Digital Serene 6 62SDRWC</v>
      </c>
    </row>
    <row r="59" spans="1:1" x14ac:dyDescent="0.25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2025-05-30T18:25:24Z</dcterms:modified>
  <cp:category/>
  <cp:contentStatus/>
</cp:coreProperties>
</file>