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132" documentId="8_{F3CD0FF8-58C3-41F7-B22B-5E277AA3B591}" xr6:coauthVersionLast="47" xr6:coauthVersionMax="47" xr10:uidLastSave="{D82403B9-EAA3-4C79-93CB-B66FF191078F}"/>
  <bookViews>
    <workbookView xWindow="28680" yWindow="-120" windowWidth="29040" windowHeight="15840" activeTab="1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65" i="1" l="1"/>
  <c r="I165" i="1"/>
  <c r="J164" i="1"/>
  <c r="I164" i="1"/>
  <c r="J163" i="1"/>
  <c r="I163" i="1" s="1"/>
  <c r="J162" i="1"/>
  <c r="I162" i="1" s="1"/>
  <c r="J161" i="1"/>
  <c r="I161" i="1" s="1"/>
  <c r="J160" i="1"/>
  <c r="I160" i="1" s="1"/>
  <c r="J159" i="1"/>
  <c r="I159" i="1"/>
  <c r="J158" i="1"/>
  <c r="I158" i="1" s="1"/>
  <c r="J157" i="1"/>
  <c r="I157" i="1"/>
  <c r="J156" i="1"/>
  <c r="I156" i="1"/>
  <c r="J155" i="1"/>
  <c r="I155" i="1" s="1"/>
  <c r="J154" i="1"/>
  <c r="I154" i="1" s="1"/>
  <c r="J153" i="1"/>
  <c r="I153" i="1" s="1"/>
  <c r="J152" i="1"/>
  <c r="I152" i="1" s="1"/>
  <c r="J151" i="1"/>
  <c r="I151" i="1"/>
  <c r="J150" i="1"/>
  <c r="I150" i="1" s="1"/>
  <c r="J149" i="1"/>
  <c r="I149" i="1"/>
  <c r="J148" i="1"/>
  <c r="I148" i="1"/>
  <c r="J147" i="1"/>
  <c r="I147" i="1" s="1"/>
  <c r="J146" i="1"/>
  <c r="I146" i="1" s="1"/>
  <c r="J145" i="1"/>
  <c r="I145" i="1" s="1"/>
  <c r="J144" i="1"/>
  <c r="I144" i="1" s="1"/>
  <c r="J143" i="1"/>
  <c r="I143" i="1"/>
  <c r="J142" i="1"/>
  <c r="I142" i="1" s="1"/>
  <c r="J141" i="1"/>
  <c r="I141" i="1"/>
  <c r="J140" i="1"/>
  <c r="I140" i="1"/>
  <c r="J139" i="1"/>
  <c r="I139" i="1" s="1"/>
  <c r="J138" i="1"/>
  <c r="I138" i="1" s="1"/>
  <c r="J137" i="1"/>
  <c r="I137" i="1" s="1"/>
  <c r="J136" i="1"/>
  <c r="I136" i="1" s="1"/>
  <c r="J135" i="1"/>
  <c r="I135" i="1"/>
  <c r="J134" i="1"/>
  <c r="I134" i="1" s="1"/>
  <c r="J133" i="1"/>
  <c r="I133" i="1"/>
  <c r="J132" i="1"/>
  <c r="I132" i="1"/>
  <c r="J131" i="1"/>
  <c r="I131" i="1" s="1"/>
  <c r="J130" i="1"/>
  <c r="I130" i="1" s="1"/>
  <c r="J129" i="1"/>
  <c r="I129" i="1" s="1"/>
  <c r="J128" i="1"/>
  <c r="I128" i="1" s="1"/>
  <c r="J127" i="1"/>
  <c r="I127" i="1"/>
  <c r="J126" i="1"/>
  <c r="I126" i="1" s="1"/>
  <c r="J125" i="1"/>
  <c r="I125" i="1"/>
  <c r="J124" i="1"/>
  <c r="I124" i="1"/>
  <c r="J123" i="1"/>
  <c r="I123" i="1" s="1"/>
  <c r="J122" i="1"/>
  <c r="I122" i="1" s="1"/>
  <c r="J121" i="1"/>
  <c r="I121" i="1" s="1"/>
  <c r="J120" i="1"/>
  <c r="I120" i="1" s="1"/>
  <c r="J119" i="1"/>
  <c r="I119" i="1"/>
  <c r="J118" i="1"/>
  <c r="I118" i="1" s="1"/>
  <c r="J117" i="1"/>
  <c r="I117" i="1"/>
  <c r="J116" i="1"/>
  <c r="I116" i="1"/>
  <c r="J115" i="1"/>
  <c r="I115" i="1" s="1"/>
  <c r="J114" i="1"/>
  <c r="I114" i="1" s="1"/>
  <c r="J113" i="1"/>
  <c r="I113" i="1" s="1"/>
  <c r="J112" i="1"/>
  <c r="I112" i="1" s="1"/>
  <c r="J111" i="1"/>
  <c r="I111" i="1"/>
  <c r="J110" i="1"/>
  <c r="I110" i="1" s="1"/>
  <c r="J109" i="1"/>
  <c r="I109" i="1"/>
  <c r="J108" i="1"/>
  <c r="I108" i="1"/>
  <c r="J107" i="1"/>
  <c r="I107" i="1" s="1"/>
  <c r="J106" i="1"/>
  <c r="I106" i="1" s="1"/>
  <c r="J105" i="1"/>
  <c r="I105" i="1" s="1"/>
  <c r="J104" i="1"/>
  <c r="I104" i="1" s="1"/>
  <c r="J103" i="1"/>
  <c r="I103" i="1"/>
  <c r="J102" i="1"/>
  <c r="I102" i="1" s="1"/>
  <c r="J101" i="1"/>
  <c r="I101" i="1"/>
  <c r="J100" i="1"/>
  <c r="I100" i="1"/>
  <c r="J99" i="1"/>
  <c r="I99" i="1" s="1"/>
  <c r="J98" i="1"/>
  <c r="I98" i="1" s="1"/>
  <c r="J97" i="1"/>
  <c r="I97" i="1" s="1"/>
  <c r="J96" i="1"/>
  <c r="I96" i="1" s="1"/>
  <c r="J95" i="1"/>
  <c r="I95" i="1"/>
  <c r="J94" i="1"/>
  <c r="I94" i="1" s="1"/>
  <c r="J93" i="1"/>
  <c r="I93" i="1"/>
  <c r="J92" i="1"/>
  <c r="I92" i="1"/>
  <c r="J91" i="1"/>
  <c r="I91" i="1" s="1"/>
  <c r="J90" i="1"/>
  <c r="I90" i="1" s="1"/>
  <c r="J89" i="1"/>
  <c r="I89" i="1" s="1"/>
  <c r="J88" i="1"/>
  <c r="I88" i="1" s="1"/>
  <c r="J87" i="1"/>
  <c r="I87" i="1"/>
  <c r="J86" i="1"/>
  <c r="I86" i="1" s="1"/>
  <c r="J85" i="1"/>
  <c r="I85" i="1"/>
  <c r="J84" i="1"/>
  <c r="I84" i="1"/>
  <c r="J83" i="1"/>
  <c r="I83" i="1" s="1"/>
  <c r="J82" i="1"/>
  <c r="I82" i="1" s="1"/>
  <c r="J81" i="1"/>
  <c r="I81" i="1" s="1"/>
  <c r="J80" i="1"/>
  <c r="I80" i="1" s="1"/>
  <c r="J79" i="1"/>
  <c r="I79" i="1"/>
  <c r="J78" i="1"/>
  <c r="I78" i="1" s="1"/>
  <c r="J77" i="1"/>
  <c r="I77" i="1"/>
  <c r="J76" i="1"/>
  <c r="I76" i="1"/>
  <c r="J75" i="1"/>
  <c r="I75" i="1" s="1"/>
  <c r="J74" i="1"/>
  <c r="I74" i="1" s="1"/>
  <c r="J73" i="1"/>
  <c r="I73" i="1" s="1"/>
  <c r="J72" i="1"/>
  <c r="I72" i="1" s="1"/>
  <c r="J71" i="1"/>
  <c r="I71" i="1"/>
  <c r="J70" i="1"/>
  <c r="I70" i="1" s="1"/>
  <c r="J69" i="1"/>
  <c r="I69" i="1"/>
  <c r="J68" i="1"/>
  <c r="I68" i="1"/>
  <c r="J67" i="1"/>
  <c r="I67" i="1" s="1"/>
  <c r="J66" i="1"/>
  <c r="I66" i="1" s="1"/>
  <c r="J65" i="1"/>
  <c r="I65" i="1" s="1"/>
  <c r="J64" i="1"/>
  <c r="I64" i="1" s="1"/>
  <c r="J63" i="1"/>
  <c r="I63" i="1"/>
  <c r="J62" i="1"/>
  <c r="I62" i="1" s="1"/>
  <c r="J61" i="1"/>
  <c r="I61" i="1"/>
  <c r="J60" i="1"/>
  <c r="I60" i="1"/>
  <c r="J59" i="1"/>
  <c r="I59" i="1" s="1"/>
  <c r="J58" i="1"/>
  <c r="I58" i="1" s="1"/>
  <c r="J57" i="1"/>
  <c r="I57" i="1" s="1"/>
  <c r="J56" i="1"/>
  <c r="I56" i="1" s="1"/>
  <c r="J55" i="1"/>
  <c r="I55" i="1"/>
  <c r="J54" i="1"/>
  <c r="I54" i="1" s="1"/>
  <c r="J53" i="1"/>
  <c r="I53" i="1"/>
  <c r="J52" i="1"/>
  <c r="I52" i="1"/>
  <c r="J51" i="1"/>
  <c r="I51" i="1" s="1"/>
  <c r="J50" i="1"/>
  <c r="I50" i="1" s="1"/>
  <c r="J49" i="1"/>
  <c r="I49" i="1" s="1"/>
  <c r="J48" i="1"/>
  <c r="I48" i="1" s="1"/>
  <c r="J47" i="1"/>
  <c r="I47" i="1"/>
  <c r="J46" i="1"/>
  <c r="I46" i="1" s="1"/>
  <c r="J45" i="1"/>
  <c r="I45" i="1"/>
  <c r="J44" i="1"/>
  <c r="I44" i="1"/>
  <c r="J43" i="1"/>
  <c r="I43" i="1" s="1"/>
  <c r="J42" i="1"/>
  <c r="I42" i="1" s="1"/>
  <c r="J41" i="1"/>
  <c r="I41" i="1" s="1"/>
  <c r="J40" i="1"/>
  <c r="I40" i="1" s="1"/>
  <c r="J39" i="1"/>
  <c r="I39" i="1"/>
  <c r="J38" i="1"/>
  <c r="I38" i="1" s="1"/>
  <c r="J37" i="1"/>
  <c r="I37" i="1"/>
  <c r="J36" i="1"/>
  <c r="I36" i="1"/>
  <c r="J35" i="1"/>
  <c r="I35" i="1" s="1"/>
  <c r="J34" i="1"/>
  <c r="I34" i="1" s="1"/>
  <c r="J33" i="1"/>
  <c r="I33" i="1" s="1"/>
  <c r="J32" i="1"/>
  <c r="I32" i="1" s="1"/>
  <c r="J31" i="1"/>
  <c r="I31" i="1"/>
  <c r="J30" i="1"/>
  <c r="I30" i="1" s="1"/>
  <c r="J29" i="1"/>
  <c r="I29" i="1"/>
  <c r="J28" i="1"/>
  <c r="I28" i="1"/>
  <c r="J27" i="1"/>
  <c r="I27" i="1" s="1"/>
  <c r="J26" i="1"/>
  <c r="I26" i="1" s="1"/>
  <c r="J25" i="1"/>
  <c r="I25" i="1" s="1"/>
  <c r="J24" i="1"/>
  <c r="I24" i="1" s="1"/>
  <c r="J23" i="1"/>
  <c r="I23" i="1"/>
  <c r="J22" i="1"/>
  <c r="I22" i="1" s="1"/>
  <c r="J21" i="1"/>
  <c r="I21" i="1"/>
  <c r="J20" i="1"/>
  <c r="I20" i="1"/>
  <c r="J19" i="1"/>
  <c r="I19" i="1" s="1"/>
  <c r="J18" i="1"/>
  <c r="I18" i="1" s="1"/>
  <c r="J17" i="1"/>
  <c r="I17" i="1" s="1"/>
  <c r="J16" i="1"/>
  <c r="I16" i="1" s="1"/>
  <c r="J15" i="1"/>
  <c r="I15" i="1"/>
  <c r="J14" i="1"/>
  <c r="I14" i="1" s="1"/>
  <c r="J13" i="1"/>
  <c r="I13" i="1"/>
  <c r="J12" i="1"/>
  <c r="I12" i="1"/>
  <c r="J11" i="1"/>
  <c r="I11" i="1" s="1"/>
  <c r="J10" i="1"/>
  <c r="I10" i="1" s="1"/>
  <c r="J9" i="1"/>
  <c r="I9" i="1" s="1"/>
  <c r="J8" i="1"/>
  <c r="I8" i="1" s="1"/>
  <c r="J7" i="1"/>
  <c r="I7" i="1"/>
  <c r="J6" i="1"/>
  <c r="I6" i="1" s="1"/>
  <c r="J5" i="1"/>
  <c r="I5" i="1"/>
  <c r="J4" i="1"/>
  <c r="I4" i="1"/>
  <c r="J3" i="1"/>
  <c r="I3" i="1" s="1"/>
  <c r="D147" i="1"/>
  <c r="D148" i="1"/>
  <c r="D149" i="1"/>
  <c r="D145" i="1"/>
  <c r="D146" i="1"/>
  <c r="D144" i="1"/>
  <c r="B73" i="4"/>
  <c r="G73" i="4"/>
  <c r="G62" i="4"/>
  <c r="B62" i="4"/>
  <c r="G61" i="4"/>
  <c r="B61" i="4"/>
  <c r="B69" i="4"/>
  <c r="B70" i="4"/>
  <c r="B71" i="4"/>
  <c r="B72" i="4"/>
  <c r="B74" i="4"/>
  <c r="G69" i="4"/>
  <c r="G70" i="4"/>
  <c r="G71" i="4"/>
  <c r="G72" i="4"/>
  <c r="G74" i="4"/>
  <c r="G68" i="4"/>
  <c r="B68" i="4"/>
  <c r="D69" i="1"/>
  <c r="D68" i="1"/>
  <c r="D67" i="1"/>
  <c r="D66" i="1"/>
  <c r="G60" i="4"/>
  <c r="B60" i="4"/>
  <c r="F11" i="2" l="1" a="1"/>
  <c r="F11" i="2" s="1"/>
  <c r="F12" i="2" a="1"/>
  <c r="F12" i="2" s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3" i="4"/>
  <c r="G64" i="4"/>
  <c r="G65" i="4"/>
  <c r="G66" i="4"/>
  <c r="G67" i="4"/>
  <c r="B39" i="4"/>
  <c r="H17" i="2"/>
  <c r="E12" i="2" a="1"/>
  <c r="E12" i="2" s="1"/>
  <c r="L20" i="2" a="1"/>
  <c r="L20" i="2" s="1"/>
  <c r="D160" i="1" l="1"/>
  <c r="D159" i="1"/>
  <c r="D158" i="1"/>
  <c r="D152" i="1"/>
  <c r="D151" i="1"/>
  <c r="D150" i="1"/>
  <c r="D153" i="1"/>
  <c r="D80" i="1"/>
  <c r="D79" i="1"/>
  <c r="D78" i="1"/>
  <c r="D4" i="1"/>
  <c r="D3" i="1"/>
  <c r="J2" i="1"/>
  <c r="I2" i="1" s="1"/>
  <c r="D2" i="1"/>
  <c r="D84" i="1"/>
  <c r="D83" i="1"/>
  <c r="D82" i="1"/>
  <c r="D156" i="1"/>
  <c r="D155" i="1"/>
  <c r="D154" i="1"/>
  <c r="D72" i="1"/>
  <c r="D71" i="1"/>
  <c r="D70" i="1"/>
  <c r="D76" i="1"/>
  <c r="D75" i="1"/>
  <c r="D74" i="1"/>
  <c r="D164" i="1"/>
  <c r="D163" i="1"/>
  <c r="D162" i="1"/>
  <c r="D88" i="1"/>
  <c r="D87" i="1"/>
  <c r="D86" i="1"/>
  <c r="B11" i="2"/>
  <c r="B67" i="4"/>
  <c r="B66" i="4"/>
  <c r="B65" i="4"/>
  <c r="B63" i="4"/>
  <c r="B64" i="4"/>
  <c r="D90" i="1"/>
  <c r="D91" i="1"/>
  <c r="D92" i="1"/>
  <c r="B59" i="4"/>
  <c r="B58" i="4"/>
  <c r="B57" i="4"/>
  <c r="B56" i="4"/>
  <c r="B55" i="4"/>
  <c r="G17" i="2" a="1"/>
  <c r="G17" i="2" s="1"/>
  <c r="B54" i="4"/>
  <c r="D8" i="1"/>
  <c r="D7" i="1"/>
  <c r="D6" i="1"/>
  <c r="D143" i="1" l="1"/>
  <c r="D142" i="1"/>
  <c r="D141" i="1"/>
  <c r="F25" i="2" l="1"/>
  <c r="F23" i="2"/>
  <c r="F24" i="2"/>
  <c r="F22" i="2"/>
  <c r="E11" i="2" a="1"/>
  <c r="E11" i="2" s="1"/>
  <c r="B53" i="4"/>
  <c r="B52" i="4"/>
  <c r="B51" i="4"/>
  <c r="D81" i="1"/>
  <c r="D125" i="1" l="1"/>
  <c r="D95" i="1"/>
  <c r="D94" i="1"/>
  <c r="D93" i="1"/>
  <c r="D114" i="1"/>
  <c r="D119" i="1"/>
  <c r="D116" i="1"/>
  <c r="D121" i="1"/>
  <c r="D127" i="1"/>
  <c r="D115" i="1"/>
  <c r="D120" i="1"/>
  <c r="D126" i="1"/>
  <c r="D5" i="1" l="1"/>
  <c r="D85" i="1"/>
  <c r="D157" i="1"/>
  <c r="D73" i="1"/>
  <c r="D77" i="1"/>
  <c r="D165" i="1"/>
  <c r="D89" i="1"/>
  <c r="D104" i="1"/>
  <c r="B50" i="4"/>
  <c r="B17" i="2" a="1"/>
  <c r="B17" i="2" s="1"/>
  <c r="B4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131" i="1"/>
  <c r="D132" i="1"/>
  <c r="D133" i="1"/>
  <c r="D102" i="1"/>
  <c r="D103" i="1"/>
  <c r="D105" i="1"/>
  <c r="D161" i="1"/>
  <c r="B49" i="4"/>
  <c r="B48" i="4"/>
  <c r="B47" i="4"/>
  <c r="B46" i="4"/>
  <c r="B35" i="4"/>
  <c r="B34" i="4"/>
  <c r="B32" i="4"/>
  <c r="B31" i="4"/>
  <c r="B33" i="4"/>
  <c r="B3" i="4"/>
  <c r="B2" i="4"/>
  <c r="B27" i="4"/>
  <c r="B26" i="4"/>
  <c r="B23" i="4"/>
  <c r="B22" i="4"/>
  <c r="B25" i="4"/>
  <c r="B24" i="4"/>
  <c r="B30" i="4"/>
  <c r="B29" i="4"/>
  <c r="B28" i="4"/>
  <c r="B12" i="4"/>
  <c r="B11" i="4"/>
  <c r="B10" i="4"/>
  <c r="B15" i="4"/>
  <c r="B14" i="4"/>
  <c r="B13" i="4"/>
  <c r="B9" i="4"/>
  <c r="B8" i="4"/>
  <c r="B7" i="4"/>
  <c r="B6" i="4"/>
  <c r="B5" i="4"/>
  <c r="B18" i="4"/>
  <c r="B17" i="4"/>
  <c r="B16" i="4"/>
  <c r="B21" i="4"/>
  <c r="B20" i="4"/>
  <c r="B19" i="4"/>
  <c r="B36" i="4"/>
  <c r="J11" i="2" l="1" a="1"/>
  <c r="J11" i="2" s="1"/>
  <c r="D138" i="1"/>
  <c r="B2" i="5"/>
  <c r="B3" i="5"/>
  <c r="B2" i="7"/>
  <c r="B3" i="7"/>
  <c r="B40" i="4"/>
  <c r="B41" i="4"/>
  <c r="B42" i="4"/>
  <c r="B43" i="4"/>
  <c r="B44" i="4"/>
  <c r="B45" i="4"/>
  <c r="B37" i="4"/>
  <c r="B38" i="4"/>
  <c r="J16" i="2" a="1"/>
  <c r="J16" i="2" s="1"/>
  <c r="B14" i="2" a="1"/>
  <c r="B14" i="2" s="1"/>
  <c r="B13" i="2" a="1"/>
  <c r="B13" i="2" s="1"/>
  <c r="D96" i="1"/>
  <c r="D97" i="1"/>
  <c r="D98" i="1"/>
  <c r="D99" i="1"/>
  <c r="D100" i="1"/>
  <c r="D101" i="1"/>
  <c r="D106" i="1"/>
  <c r="D107" i="1"/>
  <c r="D108" i="1"/>
  <c r="D109" i="1"/>
  <c r="D110" i="1"/>
  <c r="D111" i="1"/>
  <c r="D112" i="1"/>
  <c r="D113" i="1"/>
  <c r="D117" i="1"/>
  <c r="D118" i="1"/>
  <c r="D122" i="1"/>
  <c r="D123" i="1"/>
  <c r="D124" i="1"/>
  <c r="D128" i="1"/>
  <c r="D129" i="1"/>
  <c r="D130" i="1"/>
  <c r="D134" i="1"/>
  <c r="D135" i="1"/>
  <c r="D136" i="1"/>
  <c r="D137" i="1"/>
  <c r="D139" i="1"/>
  <c r="D140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<sst xmlns="http://schemas.openxmlformats.org/spreadsheetml/2006/main" count="2452" uniqueCount="599">
  <si>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</si>
  <si>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</si>
  <si>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</si>
  <si>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</si>
  <si>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</si>
  <si>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</si>
  <si>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</si>
  <si>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</si>
  <si>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</si>
  <si>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</si>
  <si>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</si>
  <si>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</si>
  <si>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</si>
  <si>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</si>
  <si>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</si>
  <si>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</si>
  <si>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</si>
  <si>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</si>
  <si>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</si>
  <si>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Custom Charger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</si>
  <si>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</si>
  <si>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</si>
  <si>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</si>
  <si>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</si>
  <si>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</si>
  <si>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</si>
  <si>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</si>
  <si>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</si>
  <si>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</si>
  <si>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</si>
  <si>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</si>
  <si>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</si>
  <si>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</si>
  <si>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</si>
  <si>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</si>
  <si>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</si>
  <si>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</si>
  <si>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</si>
  <si>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</si>
  <si>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</si>
  <si>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</si>
  <si>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</si>
  <si>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</si>
  <si>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</si>
  <si>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</si>
  <si>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</si>
  <si>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</si>
  <si>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</si>
  <si>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</si>
  <si>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</si>
  <si>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</si>
  <si>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</si>
  <si>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</si>
  <si>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</si>
  <si>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</si>
  <si>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</si>
  <si>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</si>
  <si>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</si>
  <si>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</si>
  <si>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</si>
  <si>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</si>
  <si>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</si>
  <si>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</si>
  <si>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</si>
  <si>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</si>
  <si>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</si>
  <si>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</si>
  <si>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</si>
  <si>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</si>
  <si>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</si>
  <si>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</si>
  <si>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</si>
  <si>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</si>
  <si>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</si>
  <si>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</si>
  <si>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</si>
  <si>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</si>
  <si>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</si>
  <si>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</si>
  <si>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</si>
  <si>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</si>
  <si>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</si>
  <si>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</si>
  <si>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</si>
  <si>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</si>
  <si>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</si>
  <si>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</si>
  <si>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</si>
  <si>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</si>
  <si>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</si>
  <si>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</si>
  <si>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</si>
  <si>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</si>
  <si>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</si>
  <si>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</si>
  <si>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</si>
  <si>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</si>
  <si>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</si>
  <si>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</si>
  <si>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</si>
  <si>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</si>
  <si>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</si>
  <si>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</si>
  <si>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</si>
  <si>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</si>
  <si>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</si>
  <si>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</si>
  <si>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</si>
  <si>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</si>
  <si>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</si>
  <si>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</si>
  <si>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</si>
  <si>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</si>
  <si>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</si>
  <si>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</si>
  <si>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</si>
  <si>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</si>
  <si>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</si>
  <si>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</si>
  <si>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</si>
  <si>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</si>
  <si>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</si>
  <si>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</si>
  <si>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</si>
  <si>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</si>
  <si>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</si>
  <si>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</si>
  <si>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</si>
  <si>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</si>
  <si>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</si>
  <si>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</si>
  <si>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</si>
  <si>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</si>
  <si>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</si>
  <si>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</si>
  <si>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</si>
  <si>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</si>
  <si>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</si>
  <si>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</si>
  <si>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</si>
  <si>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</si>
  <si>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</si>
  <si>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</si>
  <si>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</si>
  <si>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</si>
  <si>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</si>
  <si>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</si>
  <si>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</si>
  <si>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</si>
  <si>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</si>
  <si>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</si>
  <si>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</si>
  <si>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</si>
  <si>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</si>
  <si>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</si>
  <si>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</si>
  <si>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</si>
  <si>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</si>
  <si>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</si>
  <si>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</si>
  <si>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</si>
  <si>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</si>
  <si>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</si>
  <si>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</si>
  <si>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</si>
  <si>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</si>
  <si>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</si>
  <si>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</si>
  <si>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</si>
  <si>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</si>
  <si>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</si>
  <si>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</si>
  <si>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</si>
  <si>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</si>
  <si>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</si>
  <si>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</si>
  <si>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</si>
  <si>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</si>
  <si>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</si>
  <si>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</si>
  <si>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</si>
  <si>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</si>
  <si>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</si>
  <si>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</si>
  <si>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</si>
  <si>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</si>
  <si>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</si>
  <si>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</si>
  <si>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</si>
  <si>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</si>
  <si>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</si>
  <si>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</si>
  <si>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</si>
  <si>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</si>
  <si>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</si>
  <si>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</si>
  <si>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</si>
  <si>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</si>
  <si>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</si>
  <si>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</si>
  <si>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</si>
  <si>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</si>
  <si>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</si>
  <si>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</si>
  <si>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</si>
  <si>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</si>
  <si>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</si>
  <si>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</si>
  <si>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</si>
  <si>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</si>
  <si>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</si>
  <si>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</si>
  <si>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</si>
  <si>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</si>
  <si>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</si>
  <si>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</si>
  <si>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</si>
  <si>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</si>
  <si>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</si>
  <si>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</si>
  <si>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</si>
  <si>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</si>
  <si>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</si>
  <si>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</si>
  <si>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</si>
  <si>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</si>
  <si>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</si>
  <si>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</si>
  <si>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</si>
  <si>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</si>
  <si>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</si>
  <si>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</si>
  <si>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</si>
  <si>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</si>
  <si>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</si>
  <si>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</si>
  <si>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</si>
  <si>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</si>
  <si>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</si>
  <si>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</si>
  <si>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</si>
  <si>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</si>
  <si>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</si>
  <si>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</si>
  <si>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</si>
  <si>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</si>
  <si>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</si>
  <si>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</si>
  <si>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</si>
  <si>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</si>
  <si>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</si>
  <si>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</si>
  <si>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</si>
  <si>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</si>
  <si>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</si>
  <si>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</si>
  <si>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</si>
  <si>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</si>
  <si>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</si>
  <si>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</si>
  <si>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</si>
  <si>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</si>
  <si>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</si>
  <si>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</si>
  <si>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</si>
  <si>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</si>
  <si>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</si>
  <si>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</si>
  <si>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</si>
  <si>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</si>
  <si>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</si>
  <si>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</si>
  <si>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</si>
  <si>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</si>
  <si>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</si>
  <si>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</si>
  <si>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</si>
  <si>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</si>
  <si>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</si>
  <si>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</si>
  <si>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</si>
  <si>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</si>
  <si>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</si>
  <si>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</si>
  <si>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</si>
  <si>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</si>
  <si>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</si>
  <si>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</si>
  <si>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</si>
  <si>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</si>
  <si>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</si>
  <si>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</si>
  <si>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</si>
  <si>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</si>
  <si>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</si>
  <si>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</si>
  <si>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</si>
  <si>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</si>
  <si>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</si>
  <si>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</si>
  <si>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</si>
  <si>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</si>
  <si>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</si>
  <si>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</si>
  <si>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</si>
  <si>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</si>
  <si>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</si>
  <si>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</si>
  <si>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</si>
  <si>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</si>
  <si>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</si>
  <si>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</si>
  <si>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</si>
  <si>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</si>
  <si>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</si>
  <si>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</si>
  <si>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</si>
  <si>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</si>
  <si>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</si>
  <si>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</si>
  <si>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</si>
  <si>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</si>
  <si>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</si>
  <si>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</si>
  <si>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</si>
  <si>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</si>
  <si>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</si>
  <si>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</si>
  <si>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</si>
  <si>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</si>
  <si>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</si>
  <si>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</si>
  <si>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</si>
  <si>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</si>
  <si>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</si>
  <si>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</si>
  <si>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</si>
  <si>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</si>
  <si>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</si>
  <si>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</si>
  <si>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</si>
  <si>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</si>
  <si>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</si>
  <si>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</si>
  <si>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</si>
  <si>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</si>
  <si>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</si>
  <si>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</si>
  <si>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</si>
  <si>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</si>
  <si>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</si>
  <si>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</si>
  <si>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</si>
  <si>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</si>
  <si>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</si>
  <si>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</si>
  <si>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</si>
  <si>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</si>
  <si>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</si>
  <si>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</si>
  <si>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</si>
  <si>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</si>
  <si>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</si>
  <si>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</si>
  <si>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</si>
  <si>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</si>
  <si>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</si>
  <si>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</si>
  <si>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</si>
  <si>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</si>
  <si>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</si>
  <si>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</si>
  <si>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</si>
  <si>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</si>
  <si>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</si>
  <si>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</si>
  <si>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</si>
  <si>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</si>
  <si>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</si>
  <si>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</si>
  <si>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</si>
  <si>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</si>
  <si>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</si>
  <si>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</si>
  <si>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</si>
  <si>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</si>
  <si>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</si>
  <si>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</si>
  <si>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</si>
  <si>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</si>
  <si>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</si>
  <si>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</si>
  <si>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</si>
  <si>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</si>
  <si>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</si>
  <si>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</si>
  <si>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</si>
  <si>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</si>
  <si>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</si>
  <si>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</si>
  <si>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</si>
  <si>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</si>
  <si>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</si>
  <si>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</si>
  <si>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</si>
  <si>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</si>
  <si>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</si>
  <si>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</si>
  <si>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</si>
  <si>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</si>
  <si>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</si>
  <si>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</si>
  <si>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</si>
  <si>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</si>
  <si>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</si>
  <si>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</si>
  <si>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</si>
  <si>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</si>
  <si>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</si>
  <si>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</si>
  <si>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</si>
  <si>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</si>
  <si>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</si>
  <si>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</si>
  <si>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</si>
  <si>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Beltone Achieve 6 62DRWC Digital RIE</t>
  </si>
  <si>
    <t>Beltone RIE Digital Achieve 17 62DRWC</t>
  </si>
  <si>
    <t>Beltone Achieve 17 62DRWC Digital RIE</t>
  </si>
  <si>
    <t>Beltone RIE Digital Achieve 6 62DRWC</t>
  </si>
  <si>
    <t>Beltone RIE Digital Achieve 9 62DRWC</t>
  </si>
  <si>
    <t>Beltone Achieve 9 62DRWC Digital RIE</t>
  </si>
  <si>
    <t>REG-HI-ACH17-62DRWC</t>
  </si>
  <si>
    <t>REG-HI-ACH6-62DRWC</t>
  </si>
  <si>
    <t>REG-HI-ACH9-62DRWC</t>
  </si>
  <si>
    <t>Beltone BTE Digital Achieve 17 86DWC</t>
  </si>
  <si>
    <t>Beltone BTE Digital Achieve 6 86DWC</t>
  </si>
  <si>
    <t>Beltone BTE Digital Achieve 9 86DWC</t>
  </si>
  <si>
    <t>Beltone CIC Digital Achieve 17 CIC</t>
  </si>
  <si>
    <t>Beltone ITC Digital Achieve 17 ITC-DWC</t>
  </si>
  <si>
    <t>Beltone ITE Digital Achieve 17 ITE-DWC</t>
  </si>
  <si>
    <t>Beltone CIC Digital Achieve 9 CIC</t>
  </si>
  <si>
    <t>Beltone ITC Digital Achieve 9 ITC-DWC</t>
  </si>
  <si>
    <t>Beltone ITE Digital Achieve 9 ITE-DWC</t>
  </si>
  <si>
    <t>Beltone CIC Digital Achieve 6 CIC</t>
  </si>
  <si>
    <t>Beltone ITC Digital Achieve 6 ITC-DWC</t>
  </si>
  <si>
    <t>Beltone ITE Digital Achieve 6 ITE-DWC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</si>
  <si>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</si>
  <si>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</si>
  <si>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</si>
  <si>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</si>
  <si>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</si>
  <si>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</si>
  <si>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</si>
  <si>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</si>
  <si>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</si>
  <si>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</si>
  <si>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</si>
  <si>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</si>
  <si>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</si>
  <si>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</si>
  <si>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</si>
  <si>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</si>
  <si>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</si>
  <si>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</si>
  <si>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</si>
  <si>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</si>
  <si>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</si>
  <si>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</si>
  <si>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</si>
  <si>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</si>
  <si>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</si>
  <si>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</si>
  <si>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</si>
  <si>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</si>
  <si>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</si>
  <si>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</si>
  <si>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</si>
  <si>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</si>
  <si>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</si>
  <si>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</si>
  <si>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</si>
  <si>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</si>
  <si>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</si>
  <si>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</si>
  <si>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</si>
  <si>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</si>
  <si>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</si>
  <si>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</si>
  <si>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</si>
  <si>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</si>
  <si>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</si>
  <si>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</si>
  <si>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</si>
  <si>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</si>
  <si>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</si>
  <si>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</si>
  <si>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</si>
  <si>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</si>
  <si>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</si>
  <si>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</si>
  <si>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</si>
  <si>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</si>
  <si>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</si>
  <si>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</si>
  <si>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</si>
  <si>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</si>
  <si>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</si>
  <si>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</si>
  <si>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</si>
  <si>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</si>
  <si>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</si>
  <si>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</si>
  <si>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</si>
  <si>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</si>
  <si>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</si>
  <si>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</si>
  <si>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</si>
  <si>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</si>
  <si>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</si>
  <si>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</si>
  <si>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</si>
  <si>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</si>
  <si>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</si>
  <si>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</si>
  <si>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</si>
  <si>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</si>
  <si>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</si>
  <si>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</si>
  <si>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</si>
  <si>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</si>
  <si>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</si>
  <si>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</si>
  <si>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</si>
  <si>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</si>
  <si>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</si>
  <si>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</si>
  <si>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</si>
  <si>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</si>
  <si>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</si>
  <si>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</si>
  <si>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</si>
  <si>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</si>
  <si>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</si>
  <si>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</si>
  <si>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</si>
  <si>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</si>
  <si>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</si>
  <si>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</si>
  <si>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</si>
  <si>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</si>
  <si>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</si>
  <si>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</si>
  <si>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</si>
  <si>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</si>
  <si>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</si>
  <si>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</si>
  <si>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</si>
  <si>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</si>
  <si>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</si>
  <si>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</si>
  <si>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</si>
  <si>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</si>
  <si>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</si>
  <si>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</si>
  <si>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</si>
  <si>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</si>
  <si>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</si>
  <si>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</si>
  <si>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</si>
  <si>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</si>
  <si>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</si>
  <si>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</si>
  <si>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</si>
  <si>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</si>
  <si>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</si>
  <si>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</si>
  <si>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</si>
  <si>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</si>
  <si>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</si>
  <si>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</si>
  <si>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</si>
  <si>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</si>
  <si>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</si>
  <si>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</si>
  <si>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</si>
  <si>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</si>
  <si>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</si>
  <si>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(REG-HI-ACH17-62DRWC)</t>
  </si>
  <si>
    <t>(REG-HI-ACH6-62DRWC)</t>
  </si>
  <si>
    <t>(REG-HI-ACH9-62DRWC)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</si>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</sst>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08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3" fillId="0" borderId="20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65" totalsRowShown="0" headerRowDxfId="53" dataDxfId="52">
  <autoFilter ref="A1:P165" xr:uid="{0EDF487B-BC6A-43CC-A5E2-F07346E1A4ED}"/>
  <sortState xmlns:xlrd2="http://schemas.microsoft.com/office/spreadsheetml/2017/richdata2" ref="A2:P165">
    <sortCondition ref="E2:E16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22" totalsRowShown="0" dataDxfId="35">
  <autoFilter ref="A1:I222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74" totalsRowShown="0" headerRowDxfId="25" headerRowBorderDxfId="24" tableBorderDxfId="23">
  <autoFilter ref="A1:H74" xr:uid="{DF14951C-F3AB-4A56-8D68-8FEECEDF206A}">
    <filterColumn colId="3">
      <filters>
        <filter val="Desktop"/>
        <filter val="Premium"/>
        <filter val="Remote Control 2"/>
        <filter val="Standard"/>
      </filters>
    </filterColumn>
  </autoFilter>
  <sortState xmlns:xlrd2="http://schemas.microsoft.com/office/spreadsheetml/2017/richdata2" ref="A2:H49">
    <sortCondition ref="H1:H49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G6" sqref="G6"/>
    </sheetView>
  </sheetViews>
  <sheetFormatPr defaultColWidth="9.140625" defaultRowHeight="12"/>
  <cols>
    <col min="2" max="2" width="18.5703125" customWidth="1"/>
    <col min="3" max="3" width="16.5703125" customWidth="1"/>
    <col min="4" max="4" width="10.85546875" bestFit="1" customWidth="1"/>
    <col min="5" max="6" width="19.28515625" customWidth="1"/>
    <col min="7" max="7" width="38.28515625" bestFit="1" customWidth="1"/>
    <col min="8" max="8" width="18.140625" customWidth="1"/>
    <col min="12" max="12" width="13" customWidth="1"/>
  </cols>
  <sheetData>
    <row r="4" spans="1:20" ht="12.75" thickBot="1"/>
    <row r="5" spans="1:20" ht="13.5" thickBot="1">
      <c r="B5" s="83" t="s">
        <v>0</v>
      </c>
      <c r="C5" s="84"/>
      <c r="D5" s="10" t="s">
        <v>1</v>
      </c>
      <c r="E5" s="85" t="s">
        <v>69</v>
      </c>
      <c r="F5" s="105"/>
      <c r="G5" s="107" t="s">
        <v>597</v>
      </c>
    </row>
    <row r="6" spans="1:20" ht="23.25" customHeight="1" thickBot="1">
      <c r="B6" s="81" t="s">
        <v>575</v>
      </c>
      <c r="C6" s="82"/>
      <c r="D6" s="25">
        <v>2</v>
      </c>
      <c r="E6" s="87" t="s">
        <v>2</v>
      </c>
      <c r="F6" s="88"/>
      <c r="G6" s="106" t="s">
        <v>598</v>
      </c>
      <c r="H6" s="44" t="s">
        <v>3</v>
      </c>
      <c r="I6" s="45"/>
      <c r="J6" s="45"/>
      <c r="K6" s="45"/>
      <c r="L6" s="45"/>
    </row>
    <row r="9" spans="1:20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.5" thickBot="1">
      <c r="B10" s="86" t="s">
        <v>5</v>
      </c>
      <c r="C10" s="86"/>
      <c r="E10" s="12" t="s">
        <v>452</v>
      </c>
      <c r="F10" s="12" t="s">
        <v>7</v>
      </c>
      <c r="G10" s="12" t="s">
        <v>6</v>
      </c>
      <c r="J10" s="89" t="s">
        <v>78</v>
      </c>
      <c r="K10" s="89"/>
      <c r="L10" s="89"/>
      <c r="M10" s="89"/>
      <c r="N10" s="89"/>
      <c r="O10" s="89"/>
      <c r="P10" s="89"/>
      <c r="Q10" s="89"/>
    </row>
    <row r="11" spans="1:20" ht="18" customHeight="1">
      <c r="A11" t="s">
        <v>446</v>
      </c>
      <c r="B11" s="101" t="str">
        <f>IF($B$6="","",$B$6)</f>
        <v>Beltone RIE Digital Envision 17 62S-DRWC</v>
      </c>
      <c r="C11" s="101"/>
      <c r="D11" s="101"/>
      <c r="E11" s="50" cm="1">
        <f t="array" ref="E11">IF($B$6="","",_xlfn.XLOOKUP($B$6&amp;$E$6,haList!A:A&amp;haList!E:E,haList!F:F))</f>
        <v>5819</v>
      </c>
      <c r="F11" s="13" cm="1">
        <f t="array" ref="F11">IF($B$6="","",IF($G$6="NO",(_xlfn.XLOOKUP($B$6&amp;$E$6,haList!A:A&amp;haList!E:E,haList!I:I)),_xlfn.XLOOKUP($B$6&amp;$E$6,haList!A:A&amp;haList!E:E,haList!I:I)+500))</f>
        <v>1519</v>
      </c>
      <c r="G11" s="13">
        <f>E11-F11</f>
        <v>4300</v>
      </c>
      <c r="J11" s="90" t="str" cm="1">
        <f t="array" ref="J11">IF($B$6="","",_xlfn.XLOOKUP($B$6&amp;$E$6,haList!A:A&amp;haList!E:E,haList!D:D))</f>
        <v>()</v>
      </c>
      <c r="K11" s="91"/>
      <c r="L11" s="91"/>
      <c r="M11" s="91"/>
      <c r="N11" s="91"/>
      <c r="O11" s="91"/>
      <c r="P11" s="91"/>
      <c r="Q11" s="92"/>
    </row>
    <row r="12" spans="1:20" ht="18" customHeight="1">
      <c r="A12" t="s">
        <v>447</v>
      </c>
      <c r="B12" s="101" t="str">
        <f>IF($D$6=1,"",B11)</f>
        <v>Beltone RIE Digital Envision 17 62S-DRWC</v>
      </c>
      <c r="C12" s="101"/>
      <c r="D12" s="101"/>
      <c r="E12" s="64" cm="1">
        <f t="array" ref="E12">IF($D$6=1,"0",_xlfn.XLOOKUP($B$6&amp;$E$6,haList!A:A&amp;haList!E:E,haList!F:F))</f>
        <v>5819</v>
      </c>
      <c r="F12" s="13" cm="1">
        <f t="array" ref="F12">IF($B$6="","",IF($G$6="NO",(_xlfn.XLOOKUP($B$6&amp;$E$6,haList!A:A&amp;haList!E:E,haList!I:I)),_xlfn.XLOOKUP($B$6&amp;$E$6,haList!A:A&amp;haList!E:E,haList!I:I)+500))</f>
        <v>1519</v>
      </c>
      <c r="G12" s="13">
        <f>E12-F12</f>
        <v>4300</v>
      </c>
      <c r="J12" s="93"/>
      <c r="K12" s="94"/>
      <c r="L12" s="94"/>
      <c r="M12" s="94"/>
      <c r="N12" s="94"/>
      <c r="O12" s="94"/>
      <c r="P12" s="94"/>
      <c r="Q12" s="95"/>
    </row>
    <row r="13" spans="1:20" ht="18" customHeight="1">
      <c r="A13" t="s">
        <v>8</v>
      </c>
      <c r="B13" s="101" t="str" cm="1">
        <f t="array" ref="B13">IF($B$6="","",_xlfn.XLOOKUP($B$6&amp;$E$6,haList!A:A&amp;haList!E:E,haList!G:G))</f>
        <v>Standard Charger</v>
      </c>
      <c r="C13" s="101"/>
      <c r="D13" s="101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93"/>
      <c r="K13" s="94"/>
      <c r="L13" s="94"/>
      <c r="M13" s="94"/>
      <c r="N13" s="94"/>
      <c r="O13" s="94"/>
      <c r="P13" s="94"/>
      <c r="Q13" s="95"/>
      <c r="T13" s="37"/>
    </row>
    <row r="14" spans="1:20" ht="18" customHeight="1">
      <c r="A14" t="s">
        <v>9</v>
      </c>
      <c r="B14" s="101" t="str" cm="1">
        <f t="array" ref="B14">IF($B$6="","",_xlfn.XLOOKUP($B$6&amp;$E$6,haList!A:A&amp;haList!E:E,haList!N:N))</f>
        <v>SureFit3 or M@RIE Receiver</v>
      </c>
      <c r="C14" s="101"/>
      <c r="D14" s="101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93"/>
      <c r="K14" s="94"/>
      <c r="L14" s="94"/>
      <c r="M14" s="94"/>
      <c r="N14" s="94"/>
      <c r="O14" s="94"/>
      <c r="P14" s="94"/>
      <c r="Q14" s="95"/>
      <c r="T14" s="37"/>
    </row>
    <row r="15" spans="1:20" ht="18" customHeight="1">
      <c r="A15" t="s">
        <v>10</v>
      </c>
      <c r="B15" s="101" t="str">
        <f>IF($D$6=1,"",B14)</f>
        <v>SureFit3 or M@RIE Receiver</v>
      </c>
      <c r="C15" s="101"/>
      <c r="D15" s="101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93"/>
      <c r="K15" s="94"/>
      <c r="L15" s="94"/>
      <c r="M15" s="94"/>
      <c r="N15" s="94"/>
      <c r="O15" s="94"/>
      <c r="P15" s="94"/>
      <c r="Q15" s="95"/>
    </row>
    <row r="16" spans="1:20" ht="18" customHeight="1" thickBot="1">
      <c r="B16" s="97" t="s">
        <v>11</v>
      </c>
      <c r="C16" s="97"/>
      <c r="D16" s="97"/>
      <c r="E16" s="47"/>
      <c r="F16" s="47"/>
      <c r="G16" s="13">
        <f>SUM(G11:G15)</f>
        <v>8850</v>
      </c>
      <c r="J16" s="98" cm="1">
        <f t="array" ref="J16">IF($B$6="","",_xlfn.XLOOKUP($B$6&amp;$E$6,haList!A:A&amp;haList!E:E,haList!C:C))</f>
        <v>0</v>
      </c>
      <c r="K16" s="99"/>
      <c r="L16" s="99"/>
      <c r="M16" s="99"/>
      <c r="N16" s="99"/>
      <c r="O16" s="99"/>
      <c r="P16" s="99"/>
      <c r="Q16" s="100"/>
    </row>
    <row r="17" spans="2:19" ht="18" customHeight="1">
      <c r="B17" s="97" t="str" cm="1">
        <f t="array" ref="B17">IF($B$6="","",IF(_xlfn.XLOOKUP($B$6&amp;E6,haList!A:A&amp;haList!E:E,haList!M:M)=1,"PA Fitting Fee","(do not charge a PA Fitting Fee)"))</f>
        <v>PA Fitting Fee</v>
      </c>
      <c r="C17" s="97"/>
      <c r="D17" s="97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>
      <c r="B18" s="96" t="s">
        <v>12</v>
      </c>
      <c r="C18" s="96"/>
      <c r="D18" s="96"/>
      <c r="E18" s="49"/>
      <c r="F18" s="49"/>
      <c r="G18" s="14">
        <f>SUM(G16:G17)</f>
        <v>9150</v>
      </c>
      <c r="I18" s="21"/>
    </row>
    <row r="19" spans="2:19" ht="18" customHeight="1" thickBot="1">
      <c r="B19" s="96"/>
      <c r="C19" s="96"/>
      <c r="D19" s="96"/>
      <c r="E19" s="49"/>
      <c r="F19" s="49"/>
      <c r="G19" s="14"/>
    </row>
    <row r="20" spans="2:19" ht="18" customHeight="1" thickBot="1">
      <c r="D20" s="45"/>
      <c r="E20" s="45"/>
      <c r="F20" s="45"/>
      <c r="G20" s="46" t="s">
        <v>13</v>
      </c>
      <c r="L20" s="90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91"/>
      <c r="N20" s="92"/>
      <c r="O20" s="54"/>
      <c r="P20" s="54"/>
      <c r="Q20" s="54"/>
      <c r="R20" s="54"/>
      <c r="S20" s="54"/>
    </row>
    <row r="21" spans="2:19" ht="18" customHeight="1" thickBot="1">
      <c r="D21" s="23"/>
      <c r="E21" s="24"/>
      <c r="F21" s="24"/>
      <c r="G21" s="22" t="s">
        <v>14</v>
      </c>
      <c r="L21" s="93"/>
      <c r="M21" s="94"/>
      <c r="N21" s="95"/>
      <c r="O21" s="54"/>
      <c r="P21" s="54"/>
      <c r="Q21" s="54"/>
      <c r="R21" s="54"/>
      <c r="S21" s="54"/>
    </row>
    <row r="22" spans="2:19" ht="18" customHeight="1">
      <c r="F22" s="47" t="str">
        <f>IF(E6="Anthem BCBS","Enter deductible amount not met ---&gt;","")</f>
        <v/>
      </c>
      <c r="G22" s="13">
        <v>0</v>
      </c>
      <c r="H22" t="s">
        <v>453</v>
      </c>
      <c r="L22" s="93"/>
      <c r="M22" s="94"/>
      <c r="N22" s="95"/>
      <c r="O22" s="54"/>
      <c r="P22" s="54"/>
      <c r="Q22" s="54"/>
      <c r="R22" s="54"/>
      <c r="S22" s="54"/>
    </row>
    <row r="23" spans="2:19" ht="18" customHeight="1">
      <c r="F23" s="47" t="str">
        <f>IF(E6="Anthem BCBS","Enter Coinsurance % ---&gt;","")</f>
        <v/>
      </c>
      <c r="G23" s="52"/>
      <c r="H23" t="s">
        <v>453</v>
      </c>
      <c r="L23" s="93"/>
      <c r="M23" s="94"/>
      <c r="N23" s="95"/>
      <c r="O23" s="54"/>
      <c r="P23" s="54"/>
      <c r="Q23" s="54"/>
      <c r="R23" s="54"/>
      <c r="S23" s="54"/>
    </row>
    <row r="24" spans="2:19" ht="18" customHeight="1" thickBot="1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102"/>
      <c r="M24" s="103"/>
      <c r="N24" s="104"/>
      <c r="O24" s="54"/>
      <c r="P24" s="54"/>
      <c r="Q24" s="54"/>
      <c r="R24" s="54"/>
      <c r="S24" s="54"/>
    </row>
    <row r="25" spans="2:19" ht="18" customHeight="1" thickBot="1">
      <c r="B25" s="96"/>
      <c r="C25" s="96"/>
      <c r="D25" s="96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  <mergeCell ref="B6:C6"/>
    <mergeCell ref="B5:C5"/>
    <mergeCell ref="B10:C10"/>
    <mergeCell ref="E5:F5"/>
    <mergeCell ref="E6:F6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314"/>
  <sheetViews>
    <sheetView tabSelected="1" zoomScale="80" zoomScaleNormal="80" workbookViewId="0">
      <pane xSplit="1" ySplit="1" topLeftCell="B3" activePane="bottomRight" state="frozen"/>
      <selection pane="topRight" activeCell="B1" sqref="B1"/>
      <selection pane="bottomLeft" activeCell="A2" sqref="A2"/>
      <selection pane="bottomRight" activeCell="I14" sqref="I14:I15"/>
    </sheetView>
  </sheetViews>
  <sheetFormatPr defaultColWidth="9.140625" defaultRowHeight="12"/>
  <cols>
    <col min="1" max="1" width="42.7109375" bestFit="1" customWidth="1"/>
    <col min="2" max="2" width="38.5703125" bestFit="1" customWidth="1"/>
    <col min="3" max="3" width="31.7109375" customWidth="1"/>
    <col min="4" max="4" width="23.42578125" style="6" customWidth="1"/>
    <col min="5" max="5" width="26.85546875" style="6" bestFit="1" customWidth="1"/>
    <col min="6" max="6" width="19.28515625" bestFit="1" customWidth="1"/>
    <col min="7" max="7" width="21.5703125" customWidth="1"/>
    <col min="8" max="8" width="22.28515625" bestFit="1" customWidth="1"/>
    <col min="9" max="9" width="20.140625" customWidth="1"/>
    <col min="10" max="10" width="16.85546875" customWidth="1"/>
    <col min="11" max="12" width="23.85546875" customWidth="1"/>
    <col min="13" max="13" width="18.85546875" style="29" customWidth="1"/>
    <col min="14" max="14" width="26.28515625" bestFit="1" customWidth="1"/>
    <col min="15" max="15" width="23.85546875" bestFit="1" customWidth="1"/>
    <col min="16" max="16" width="33" style="8" bestFit="1" customWidth="1"/>
    <col min="17" max="17" width="27.28515625" style="8" bestFit="1" customWidth="1"/>
    <col min="18" max="18" width="8.7109375" customWidth="1"/>
  </cols>
  <sheetData>
    <row r="1" spans="1:17">
      <c r="A1" s="1" t="s">
        <v>93</v>
      </c>
      <c r="B1" s="1" t="s">
        <v>79</v>
      </c>
      <c r="C1" s="1" t="s">
        <v>80</v>
      </c>
      <c r="D1" s="3" t="s">
        <v>81</v>
      </c>
      <c r="E1" s="3" t="s">
        <v>82</v>
      </c>
      <c r="F1" s="1" t="s">
        <v>87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89</v>
      </c>
      <c r="L1" s="1" t="s">
        <v>593</v>
      </c>
      <c r="M1" s="27" t="s">
        <v>88</v>
      </c>
      <c r="N1" s="1" t="s">
        <v>90</v>
      </c>
      <c r="O1" s="7" t="s">
        <v>91</v>
      </c>
      <c r="P1" s="7" t="s">
        <v>92</v>
      </c>
      <c r="Q1"/>
    </row>
    <row r="2" spans="1:17" ht="12.75">
      <c r="A2" s="4" t="s">
        <v>454</v>
      </c>
      <c r="B2" s="70" t="s">
        <v>460</v>
      </c>
      <c r="C2" s="55" t="s">
        <v>491</v>
      </c>
      <c r="D2" s="26" t="str">
        <f t="shared" ref="D2:D8" si="0">"("&amp;C2&amp;")"</f>
        <v>(CAM-HI-SER17-62SDRWC)</v>
      </c>
      <c r="E2" s="5" t="s">
        <v>15</v>
      </c>
      <c r="F2" s="9">
        <v>5584</v>
      </c>
      <c r="G2" s="2" t="s">
        <v>21</v>
      </c>
      <c r="H2" s="2">
        <v>250</v>
      </c>
      <c r="I2" s="2">
        <f t="shared" ref="I2:I8" si="1">F2-J2</f>
        <v>2364</v>
      </c>
      <c r="J2" s="2">
        <f>(K2-H2-O2)/2</f>
        <v>3220</v>
      </c>
      <c r="K2" s="2">
        <v>6690</v>
      </c>
      <c r="L2" s="2"/>
      <c r="M2" s="28">
        <v>1</v>
      </c>
      <c r="N2" s="17" t="s">
        <v>22</v>
      </c>
      <c r="O2" s="2">
        <v>0</v>
      </c>
      <c r="P2" s="20" t="s">
        <v>18</v>
      </c>
    </row>
    <row r="3" spans="1:17" ht="12.75">
      <c r="A3" s="4" t="s">
        <v>455</v>
      </c>
      <c r="B3" s="70" t="s">
        <v>461</v>
      </c>
      <c r="C3" s="55" t="s">
        <v>492</v>
      </c>
      <c r="D3" s="26" t="str">
        <f t="shared" si="0"/>
        <v>(CAM-HI-SER6-62SDRWC)</v>
      </c>
      <c r="E3" s="5" t="s">
        <v>15</v>
      </c>
      <c r="F3" s="9">
        <v>3556</v>
      </c>
      <c r="G3" s="2" t="s">
        <v>21</v>
      </c>
      <c r="H3" s="2">
        <v>250</v>
      </c>
      <c r="I3" s="2">
        <f t="shared" ref="I3:I66" si="2">F3-J3</f>
        <v>1236</v>
      </c>
      <c r="J3" s="2">
        <f t="shared" ref="J3:J66" si="3">(K3-H3-O3)/2</f>
        <v>2320</v>
      </c>
      <c r="K3" s="2">
        <v>4890</v>
      </c>
      <c r="L3" s="2"/>
      <c r="M3" s="28">
        <v>1</v>
      </c>
      <c r="N3" s="17" t="s">
        <v>22</v>
      </c>
      <c r="O3" s="2">
        <v>0</v>
      </c>
      <c r="P3" s="20" t="s">
        <v>18</v>
      </c>
    </row>
    <row r="4" spans="1:17" ht="12.75">
      <c r="A4" s="4" t="s">
        <v>456</v>
      </c>
      <c r="B4" s="70" t="s">
        <v>462</v>
      </c>
      <c r="C4" s="55" t="s">
        <v>493</v>
      </c>
      <c r="D4" s="26" t="str">
        <f t="shared" si="0"/>
        <v>(CAM-HI-SER9-62SDRWC)</v>
      </c>
      <c r="E4" s="5" t="s">
        <v>15</v>
      </c>
      <c r="F4" s="9">
        <v>4492</v>
      </c>
      <c r="G4" s="2" t="s">
        <v>21</v>
      </c>
      <c r="H4" s="2">
        <v>250</v>
      </c>
      <c r="I4" s="2">
        <f t="shared" si="2"/>
        <v>1772</v>
      </c>
      <c r="J4" s="2">
        <f t="shared" si="3"/>
        <v>2720</v>
      </c>
      <c r="K4" s="2">
        <v>5690</v>
      </c>
      <c r="L4" s="2"/>
      <c r="M4" s="28">
        <v>1</v>
      </c>
      <c r="N4" s="17" t="s">
        <v>22</v>
      </c>
      <c r="O4" s="2">
        <v>0</v>
      </c>
      <c r="P4" s="20" t="s">
        <v>18</v>
      </c>
    </row>
    <row r="5" spans="1:17" ht="12.75">
      <c r="A5" s="71" t="s">
        <v>579</v>
      </c>
      <c r="B5" s="71"/>
      <c r="C5" s="66"/>
      <c r="D5" s="26" t="str">
        <f t="shared" si="0"/>
        <v>()</v>
      </c>
      <c r="E5" s="5" t="s">
        <v>15</v>
      </c>
      <c r="F5" s="73">
        <v>2339</v>
      </c>
      <c r="G5" s="38" t="s">
        <v>16</v>
      </c>
      <c r="H5" s="38">
        <v>200</v>
      </c>
      <c r="I5" s="2">
        <f t="shared" si="2"/>
        <v>744</v>
      </c>
      <c r="J5" s="2">
        <f t="shared" si="3"/>
        <v>1595</v>
      </c>
      <c r="K5" s="38">
        <v>3390</v>
      </c>
      <c r="L5" s="38"/>
      <c r="M5" s="39">
        <v>1</v>
      </c>
      <c r="N5" s="40" t="s">
        <v>34</v>
      </c>
      <c r="O5" s="41">
        <v>0</v>
      </c>
      <c r="P5" s="41" t="s">
        <v>18</v>
      </c>
      <c r="Q5"/>
    </row>
    <row r="6" spans="1:17" ht="12.75">
      <c r="A6" s="71" t="s">
        <v>575</v>
      </c>
      <c r="B6" s="71"/>
      <c r="C6" s="4"/>
      <c r="D6" s="26" t="str">
        <f t="shared" si="0"/>
        <v>()</v>
      </c>
      <c r="E6" s="5" t="s">
        <v>36</v>
      </c>
      <c r="F6" s="73">
        <v>5819</v>
      </c>
      <c r="G6" s="2" t="s">
        <v>21</v>
      </c>
      <c r="H6" s="2">
        <v>250</v>
      </c>
      <c r="I6" s="2">
        <f t="shared" si="2"/>
        <v>1019</v>
      </c>
      <c r="J6" s="2">
        <f t="shared" si="3"/>
        <v>4800</v>
      </c>
      <c r="K6" s="2">
        <v>9850</v>
      </c>
      <c r="L6" s="2"/>
      <c r="M6" s="28">
        <v>1</v>
      </c>
      <c r="N6" s="17" t="s">
        <v>22</v>
      </c>
      <c r="O6" s="2">
        <v>0</v>
      </c>
      <c r="P6" s="20" t="s">
        <v>18</v>
      </c>
    </row>
    <row r="7" spans="1:17" ht="12.75">
      <c r="A7" s="71" t="s">
        <v>576</v>
      </c>
      <c r="B7" s="71"/>
      <c r="C7" s="4"/>
      <c r="D7" s="26" t="str">
        <f t="shared" si="0"/>
        <v>()</v>
      </c>
      <c r="E7" s="5" t="s">
        <v>36</v>
      </c>
      <c r="F7" s="73">
        <v>4679</v>
      </c>
      <c r="G7" s="2" t="s">
        <v>21</v>
      </c>
      <c r="H7" s="2">
        <v>250</v>
      </c>
      <c r="I7" s="2">
        <f t="shared" si="2"/>
        <v>479</v>
      </c>
      <c r="J7" s="2">
        <f t="shared" si="3"/>
        <v>4200</v>
      </c>
      <c r="K7" s="2">
        <v>8650</v>
      </c>
      <c r="L7" s="2"/>
      <c r="M7" s="28">
        <v>1</v>
      </c>
      <c r="N7" s="17" t="s">
        <v>22</v>
      </c>
      <c r="O7" s="2">
        <v>0</v>
      </c>
      <c r="P7" s="20" t="s">
        <v>18</v>
      </c>
    </row>
    <row r="8" spans="1:17" ht="12.75">
      <c r="A8" s="71" t="s">
        <v>577</v>
      </c>
      <c r="B8" s="71"/>
      <c r="C8" s="4"/>
      <c r="D8" s="26" t="str">
        <f t="shared" si="0"/>
        <v>()</v>
      </c>
      <c r="E8" s="5" t="s">
        <v>36</v>
      </c>
      <c r="F8" s="73">
        <v>3689</v>
      </c>
      <c r="G8" s="2" t="s">
        <v>21</v>
      </c>
      <c r="H8" s="2">
        <v>250</v>
      </c>
      <c r="I8" s="2">
        <f t="shared" si="2"/>
        <v>219</v>
      </c>
      <c r="J8" s="2">
        <f t="shared" si="3"/>
        <v>3470</v>
      </c>
      <c r="K8" s="2">
        <v>7190</v>
      </c>
      <c r="L8" s="2"/>
      <c r="M8" s="28">
        <v>1</v>
      </c>
      <c r="N8" s="17" t="s">
        <v>22</v>
      </c>
      <c r="O8" s="2">
        <v>0</v>
      </c>
      <c r="P8" s="20" t="s">
        <v>18</v>
      </c>
    </row>
    <row r="9" spans="1:17" ht="12.75">
      <c r="A9" s="4" t="s">
        <v>434</v>
      </c>
      <c r="B9" s="4"/>
      <c r="C9" s="4"/>
      <c r="D9" s="26" t="s">
        <v>582</v>
      </c>
      <c r="E9" s="79" t="s">
        <v>190</v>
      </c>
      <c r="F9" s="9">
        <v>5584</v>
      </c>
      <c r="G9" s="38" t="s">
        <v>16</v>
      </c>
      <c r="H9" s="2">
        <v>200</v>
      </c>
      <c r="I9" s="2">
        <f t="shared" si="2"/>
        <v>759</v>
      </c>
      <c r="J9" s="2">
        <f t="shared" si="3"/>
        <v>4825</v>
      </c>
      <c r="K9" s="2">
        <v>9850</v>
      </c>
      <c r="L9" s="74"/>
      <c r="M9" s="28">
        <v>1</v>
      </c>
      <c r="N9" s="16" t="s">
        <v>17</v>
      </c>
      <c r="O9" s="2">
        <v>0</v>
      </c>
      <c r="P9" s="20" t="s">
        <v>18</v>
      </c>
      <c r="Q9"/>
    </row>
    <row r="10" spans="1:17" ht="12.75">
      <c r="A10" s="4" t="s">
        <v>435</v>
      </c>
      <c r="B10" s="4"/>
      <c r="C10" s="4"/>
      <c r="D10" s="26" t="s">
        <v>582</v>
      </c>
      <c r="E10" s="79" t="s">
        <v>190</v>
      </c>
      <c r="F10" s="9">
        <v>3556</v>
      </c>
      <c r="G10" s="38" t="s">
        <v>16</v>
      </c>
      <c r="H10" s="2">
        <v>200</v>
      </c>
      <c r="I10" s="2">
        <f t="shared" si="2"/>
        <v>61</v>
      </c>
      <c r="J10" s="2">
        <f t="shared" si="3"/>
        <v>3495</v>
      </c>
      <c r="K10" s="2">
        <v>7190</v>
      </c>
      <c r="L10" s="74"/>
      <c r="M10" s="28">
        <v>1</v>
      </c>
      <c r="N10" s="16" t="s">
        <v>17</v>
      </c>
      <c r="O10" s="2">
        <v>0</v>
      </c>
      <c r="P10" s="20" t="s">
        <v>18</v>
      </c>
      <c r="Q10"/>
    </row>
    <row r="11" spans="1:17" ht="12.75">
      <c r="A11" s="4" t="s">
        <v>436</v>
      </c>
      <c r="B11" s="4"/>
      <c r="C11" s="4"/>
      <c r="D11" s="26" t="s">
        <v>582</v>
      </c>
      <c r="E11" s="79" t="s">
        <v>190</v>
      </c>
      <c r="F11" s="9">
        <v>4492</v>
      </c>
      <c r="G11" s="38" t="s">
        <v>16</v>
      </c>
      <c r="H11" s="2">
        <v>200</v>
      </c>
      <c r="I11" s="2">
        <f t="shared" si="2"/>
        <v>267</v>
      </c>
      <c r="J11" s="2">
        <f t="shared" si="3"/>
        <v>4225</v>
      </c>
      <c r="K11" s="2">
        <v>8650</v>
      </c>
      <c r="L11" s="74"/>
      <c r="M11" s="28">
        <v>1</v>
      </c>
      <c r="N11" s="16" t="s">
        <v>17</v>
      </c>
      <c r="O11" s="2">
        <v>0</v>
      </c>
      <c r="P11" s="20" t="s">
        <v>18</v>
      </c>
      <c r="Q11"/>
    </row>
    <row r="12" spans="1:17" ht="12.75">
      <c r="A12" s="4" t="s">
        <v>59</v>
      </c>
      <c r="B12" s="4"/>
      <c r="C12" s="4"/>
      <c r="D12" s="26" t="s">
        <v>582</v>
      </c>
      <c r="E12" s="79" t="s">
        <v>190</v>
      </c>
      <c r="F12" s="9">
        <v>5584</v>
      </c>
      <c r="G12" s="2" t="s">
        <v>24</v>
      </c>
      <c r="H12" s="2">
        <v>0</v>
      </c>
      <c r="I12" s="2">
        <f t="shared" si="2"/>
        <v>659</v>
      </c>
      <c r="J12" s="2">
        <f t="shared" si="3"/>
        <v>4925</v>
      </c>
      <c r="K12" s="2">
        <v>9850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12.75">
      <c r="A13" s="4" t="s">
        <v>60</v>
      </c>
      <c r="B13" s="4"/>
      <c r="C13" s="4"/>
      <c r="D13" s="26" t="s">
        <v>582</v>
      </c>
      <c r="E13" s="79" t="s">
        <v>190</v>
      </c>
      <c r="F13" s="9">
        <v>5584</v>
      </c>
      <c r="G13" s="2" t="s">
        <v>24</v>
      </c>
      <c r="H13" s="2">
        <v>0</v>
      </c>
      <c r="I13" s="2">
        <f t="shared" si="2"/>
        <v>659</v>
      </c>
      <c r="J13" s="2">
        <f t="shared" si="3"/>
        <v>4925</v>
      </c>
      <c r="K13" s="2">
        <v>9850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12.75">
      <c r="A14" s="4" t="s">
        <v>61</v>
      </c>
      <c r="B14" s="4"/>
      <c r="C14" s="4"/>
      <c r="D14" s="26" t="s">
        <v>582</v>
      </c>
      <c r="E14" s="79" t="s">
        <v>190</v>
      </c>
      <c r="F14" s="9">
        <v>3556</v>
      </c>
      <c r="G14" s="2" t="s">
        <v>24</v>
      </c>
      <c r="H14" s="2">
        <v>0</v>
      </c>
      <c r="I14" s="2">
        <f t="shared" si="2"/>
        <v>-39</v>
      </c>
      <c r="J14" s="2">
        <f t="shared" si="3"/>
        <v>3595</v>
      </c>
      <c r="K14" s="2">
        <v>7190</v>
      </c>
      <c r="L14" s="74"/>
      <c r="M14" s="28">
        <v>1</v>
      </c>
      <c r="N14" s="16" t="s">
        <v>17</v>
      </c>
      <c r="O14" s="8">
        <v>0</v>
      </c>
      <c r="P14" s="20" t="s">
        <v>18</v>
      </c>
      <c r="Q14"/>
    </row>
    <row r="15" spans="1:17" ht="12.75">
      <c r="A15" s="4" t="s">
        <v>62</v>
      </c>
      <c r="B15" s="4"/>
      <c r="C15" s="4"/>
      <c r="D15" s="26" t="s">
        <v>582</v>
      </c>
      <c r="E15" s="79" t="s">
        <v>190</v>
      </c>
      <c r="F15" s="9">
        <v>3556</v>
      </c>
      <c r="G15" s="2" t="s">
        <v>24</v>
      </c>
      <c r="H15" s="2">
        <v>0</v>
      </c>
      <c r="I15" s="2">
        <f t="shared" si="2"/>
        <v>-39</v>
      </c>
      <c r="J15" s="2">
        <f t="shared" si="3"/>
        <v>3595</v>
      </c>
      <c r="K15" s="2">
        <v>7190</v>
      </c>
      <c r="L15" s="74"/>
      <c r="M15" s="28">
        <v>1</v>
      </c>
      <c r="N15" s="16" t="s">
        <v>17</v>
      </c>
      <c r="O15" s="8">
        <v>0</v>
      </c>
      <c r="P15" s="20" t="s">
        <v>18</v>
      </c>
      <c r="Q15"/>
    </row>
    <row r="16" spans="1:17" ht="12.75">
      <c r="A16" s="4" t="s">
        <v>63</v>
      </c>
      <c r="B16" s="4"/>
      <c r="C16" s="4"/>
      <c r="D16" s="26" t="s">
        <v>582</v>
      </c>
      <c r="E16" s="79" t="s">
        <v>190</v>
      </c>
      <c r="F16" s="9">
        <v>4492</v>
      </c>
      <c r="G16" s="2" t="s">
        <v>24</v>
      </c>
      <c r="H16" s="2">
        <v>0</v>
      </c>
      <c r="I16" s="2">
        <f t="shared" si="2"/>
        <v>167</v>
      </c>
      <c r="J16" s="2">
        <f t="shared" si="3"/>
        <v>4325</v>
      </c>
      <c r="K16" s="2">
        <v>8650</v>
      </c>
      <c r="L16" s="74"/>
      <c r="M16" s="28">
        <v>1</v>
      </c>
      <c r="N16" s="16" t="s">
        <v>17</v>
      </c>
      <c r="O16" s="8">
        <v>0</v>
      </c>
      <c r="P16" s="20" t="s">
        <v>18</v>
      </c>
      <c r="Q16"/>
    </row>
    <row r="17" spans="1:17" ht="12.75">
      <c r="A17" s="4" t="s">
        <v>64</v>
      </c>
      <c r="B17" s="4"/>
      <c r="C17" s="4"/>
      <c r="D17" s="26" t="s">
        <v>582</v>
      </c>
      <c r="E17" s="79" t="s">
        <v>190</v>
      </c>
      <c r="F17" s="9">
        <v>4492</v>
      </c>
      <c r="G17" s="2" t="s">
        <v>24</v>
      </c>
      <c r="H17" s="2">
        <v>0</v>
      </c>
      <c r="I17" s="2">
        <f t="shared" si="2"/>
        <v>167</v>
      </c>
      <c r="J17" s="2">
        <f t="shared" si="3"/>
        <v>4325</v>
      </c>
      <c r="K17" s="2">
        <v>8650</v>
      </c>
      <c r="L17" s="74"/>
      <c r="M17" s="28">
        <v>1</v>
      </c>
      <c r="N17" s="16" t="s">
        <v>17</v>
      </c>
      <c r="O17" s="8">
        <v>0</v>
      </c>
      <c r="P17" s="20" t="s">
        <v>18</v>
      </c>
      <c r="Q17"/>
    </row>
    <row r="18" spans="1:17" ht="12.75">
      <c r="A18" s="4" t="s">
        <v>50</v>
      </c>
      <c r="B18" s="4" t="s">
        <v>76</v>
      </c>
      <c r="C18" s="4" t="s">
        <v>418</v>
      </c>
      <c r="D18" s="26" t="s">
        <v>583</v>
      </c>
      <c r="E18" s="79" t="s">
        <v>190</v>
      </c>
      <c r="F18" s="9">
        <v>1960</v>
      </c>
      <c r="G18" s="2" t="s">
        <v>24</v>
      </c>
      <c r="H18" s="2">
        <v>0</v>
      </c>
      <c r="I18" s="2">
        <f t="shared" si="2"/>
        <v>410</v>
      </c>
      <c r="J18" s="2">
        <f t="shared" si="3"/>
        <v>1550</v>
      </c>
      <c r="K18" s="74">
        <v>3100</v>
      </c>
      <c r="L18" s="74"/>
      <c r="M18" s="28">
        <v>1</v>
      </c>
      <c r="N18" s="16" t="s">
        <v>34</v>
      </c>
      <c r="O18" s="8">
        <v>0</v>
      </c>
      <c r="P18" s="20" t="s">
        <v>18</v>
      </c>
      <c r="Q18"/>
    </row>
    <row r="19" spans="1:17" ht="12.75">
      <c r="A19" s="4" t="s">
        <v>52</v>
      </c>
      <c r="B19" s="4" t="s">
        <v>77</v>
      </c>
      <c r="C19" s="4" t="s">
        <v>419</v>
      </c>
      <c r="D19" s="26" t="s">
        <v>584</v>
      </c>
      <c r="E19" s="79" t="s">
        <v>190</v>
      </c>
      <c r="F19" s="9">
        <v>2345</v>
      </c>
      <c r="G19" s="2" t="s">
        <v>24</v>
      </c>
      <c r="H19" s="2">
        <v>0</v>
      </c>
      <c r="I19" s="2">
        <f t="shared" si="2"/>
        <v>595</v>
      </c>
      <c r="J19" s="2">
        <f t="shared" si="3"/>
        <v>1750</v>
      </c>
      <c r="K19" s="74">
        <v>3500</v>
      </c>
      <c r="L19" s="74"/>
      <c r="M19" s="28">
        <v>1</v>
      </c>
      <c r="N19" s="16" t="s">
        <v>34</v>
      </c>
      <c r="O19" s="8">
        <v>0</v>
      </c>
      <c r="P19" s="20" t="s">
        <v>18</v>
      </c>
      <c r="Q19"/>
    </row>
    <row r="20" spans="1:17" ht="12.75">
      <c r="A20" s="4" t="s">
        <v>422</v>
      </c>
      <c r="B20" s="4" t="s">
        <v>423</v>
      </c>
      <c r="C20" s="4" t="s">
        <v>424</v>
      </c>
      <c r="D20" s="26" t="s">
        <v>585</v>
      </c>
      <c r="E20" s="79" t="s">
        <v>190</v>
      </c>
      <c r="F20" s="38">
        <v>2345</v>
      </c>
      <c r="G20" s="38" t="s">
        <v>16</v>
      </c>
      <c r="H20" s="38">
        <v>200</v>
      </c>
      <c r="I20" s="2">
        <f t="shared" si="2"/>
        <v>695</v>
      </c>
      <c r="J20" s="2">
        <f t="shared" si="3"/>
        <v>1650</v>
      </c>
      <c r="K20" s="74">
        <v>3500</v>
      </c>
      <c r="L20" s="74"/>
      <c r="M20" s="39">
        <v>1</v>
      </c>
      <c r="N20" s="40" t="s">
        <v>34</v>
      </c>
      <c r="O20" s="41">
        <v>0</v>
      </c>
      <c r="P20" s="41" t="s">
        <v>18</v>
      </c>
      <c r="Q20"/>
    </row>
    <row r="21" spans="1:17" ht="12.75">
      <c r="A21" s="4" t="s">
        <v>33</v>
      </c>
      <c r="B21" s="4" t="s">
        <v>75</v>
      </c>
      <c r="C21" s="4" t="s">
        <v>420</v>
      </c>
      <c r="D21" s="26" t="s">
        <v>586</v>
      </c>
      <c r="E21" s="79" t="s">
        <v>190</v>
      </c>
      <c r="F21" s="9">
        <v>2595</v>
      </c>
      <c r="G21" s="2" t="s">
        <v>16</v>
      </c>
      <c r="H21" s="2">
        <v>200</v>
      </c>
      <c r="I21" s="2">
        <f t="shared" si="2"/>
        <v>370</v>
      </c>
      <c r="J21" s="2">
        <f t="shared" si="3"/>
        <v>2225</v>
      </c>
      <c r="K21" s="74">
        <v>4650</v>
      </c>
      <c r="L21" s="74"/>
      <c r="M21" s="28">
        <v>1</v>
      </c>
      <c r="N21" s="16" t="s">
        <v>34</v>
      </c>
      <c r="O21" s="8">
        <v>0</v>
      </c>
      <c r="P21" s="20" t="s">
        <v>18</v>
      </c>
      <c r="Q21"/>
    </row>
    <row r="22" spans="1:17" ht="12.75">
      <c r="A22" s="4" t="s">
        <v>37</v>
      </c>
      <c r="B22" s="4"/>
      <c r="C22" s="4"/>
      <c r="D22" s="26" t="s">
        <v>582</v>
      </c>
      <c r="E22" s="79" t="s">
        <v>190</v>
      </c>
      <c r="F22" s="9">
        <v>1960</v>
      </c>
      <c r="G22" s="2" t="s">
        <v>24</v>
      </c>
      <c r="H22" s="2">
        <v>0</v>
      </c>
      <c r="I22" s="2">
        <f t="shared" si="2"/>
        <v>410</v>
      </c>
      <c r="J22" s="2">
        <f t="shared" si="3"/>
        <v>1550</v>
      </c>
      <c r="K22" s="74">
        <v>3100</v>
      </c>
      <c r="L22" s="74"/>
      <c r="M22" s="28">
        <v>1</v>
      </c>
      <c r="N22" s="16" t="s">
        <v>25</v>
      </c>
      <c r="O22" s="8">
        <v>0</v>
      </c>
      <c r="P22" s="2" t="s">
        <v>26</v>
      </c>
    </row>
    <row r="23" spans="1:17" ht="12.75">
      <c r="A23" s="4" t="s">
        <v>38</v>
      </c>
      <c r="B23" s="4"/>
      <c r="C23" s="4"/>
      <c r="D23" s="26" t="s">
        <v>582</v>
      </c>
      <c r="E23" s="79" t="s">
        <v>190</v>
      </c>
      <c r="F23" s="9">
        <v>1960</v>
      </c>
      <c r="G23" s="2" t="s">
        <v>24</v>
      </c>
      <c r="H23" s="2">
        <v>0</v>
      </c>
      <c r="I23" s="2">
        <f t="shared" si="2"/>
        <v>410</v>
      </c>
      <c r="J23" s="2">
        <f t="shared" si="3"/>
        <v>1550</v>
      </c>
      <c r="K23" s="74">
        <v>3100</v>
      </c>
      <c r="L23" s="74"/>
      <c r="M23" s="28">
        <v>1</v>
      </c>
      <c r="N23" s="16" t="s">
        <v>25</v>
      </c>
      <c r="O23" s="8">
        <v>0</v>
      </c>
      <c r="P23" s="2" t="s">
        <v>26</v>
      </c>
    </row>
    <row r="24" spans="1:17" ht="12.75">
      <c r="A24" s="4" t="s">
        <v>39</v>
      </c>
      <c r="B24" s="4"/>
      <c r="C24" s="4"/>
      <c r="D24" s="26" t="s">
        <v>582</v>
      </c>
      <c r="E24" s="79" t="s">
        <v>190</v>
      </c>
      <c r="F24" s="9">
        <v>1960</v>
      </c>
      <c r="G24" s="2" t="s">
        <v>24</v>
      </c>
      <c r="H24" s="2">
        <v>0</v>
      </c>
      <c r="I24" s="2">
        <f t="shared" si="2"/>
        <v>410</v>
      </c>
      <c r="J24" s="2">
        <f t="shared" si="3"/>
        <v>1550</v>
      </c>
      <c r="K24" s="74">
        <v>3100</v>
      </c>
      <c r="L24" s="74"/>
      <c r="M24" s="28">
        <v>1</v>
      </c>
      <c r="N24" s="16" t="s">
        <v>17</v>
      </c>
      <c r="O24" s="8">
        <v>0</v>
      </c>
      <c r="P24" s="20" t="s">
        <v>18</v>
      </c>
    </row>
    <row r="25" spans="1:17" ht="12.75">
      <c r="A25" s="4" t="s">
        <v>40</v>
      </c>
      <c r="B25" s="4"/>
      <c r="C25" s="4"/>
      <c r="D25" s="26" t="s">
        <v>582</v>
      </c>
      <c r="E25" s="79" t="s">
        <v>190</v>
      </c>
      <c r="F25" s="9">
        <v>1960</v>
      </c>
      <c r="G25" s="2" t="s">
        <v>24</v>
      </c>
      <c r="H25" s="2">
        <v>0</v>
      </c>
      <c r="I25" s="2">
        <f t="shared" si="2"/>
        <v>410</v>
      </c>
      <c r="J25" s="2">
        <f t="shared" si="3"/>
        <v>1550</v>
      </c>
      <c r="K25" s="74">
        <v>3100</v>
      </c>
      <c r="L25" s="74"/>
      <c r="M25" s="28">
        <v>1</v>
      </c>
      <c r="N25" s="16" t="s">
        <v>17</v>
      </c>
      <c r="O25" s="8">
        <v>0</v>
      </c>
      <c r="P25" s="20" t="s">
        <v>18</v>
      </c>
      <c r="Q25"/>
    </row>
    <row r="26" spans="1:17" ht="12.75">
      <c r="A26" s="4" t="s">
        <v>41</v>
      </c>
      <c r="B26" s="4"/>
      <c r="C26" s="4"/>
      <c r="D26" s="26" t="s">
        <v>582</v>
      </c>
      <c r="E26" s="79" t="s">
        <v>190</v>
      </c>
      <c r="F26" s="9">
        <v>2345</v>
      </c>
      <c r="G26" s="2" t="s">
        <v>24</v>
      </c>
      <c r="H26" s="2">
        <v>0</v>
      </c>
      <c r="I26" s="2">
        <f t="shared" si="2"/>
        <v>595</v>
      </c>
      <c r="J26" s="2">
        <f t="shared" si="3"/>
        <v>1750</v>
      </c>
      <c r="K26" s="74">
        <v>3500</v>
      </c>
      <c r="L26" s="74"/>
      <c r="M26" s="28">
        <v>1</v>
      </c>
      <c r="N26" s="16" t="s">
        <v>25</v>
      </c>
      <c r="O26" s="8">
        <v>0</v>
      </c>
      <c r="P26" s="2" t="s">
        <v>26</v>
      </c>
      <c r="Q26"/>
    </row>
    <row r="27" spans="1:17" ht="12.75">
      <c r="A27" s="4" t="s">
        <v>42</v>
      </c>
      <c r="B27" s="4"/>
      <c r="C27" s="4"/>
      <c r="D27" s="26" t="s">
        <v>582</v>
      </c>
      <c r="E27" s="79" t="s">
        <v>190</v>
      </c>
      <c r="F27" s="9">
        <v>2345</v>
      </c>
      <c r="G27" s="2" t="s">
        <v>24</v>
      </c>
      <c r="H27" s="2">
        <v>0</v>
      </c>
      <c r="I27" s="2">
        <f t="shared" si="2"/>
        <v>595</v>
      </c>
      <c r="J27" s="2">
        <f t="shared" si="3"/>
        <v>1750</v>
      </c>
      <c r="K27" s="74">
        <v>3500</v>
      </c>
      <c r="L27" s="74"/>
      <c r="M27" s="28">
        <v>1</v>
      </c>
      <c r="N27" s="16" t="s">
        <v>25</v>
      </c>
      <c r="O27" s="8">
        <v>0</v>
      </c>
      <c r="P27" s="2" t="s">
        <v>26</v>
      </c>
      <c r="Q27"/>
    </row>
    <row r="28" spans="1:17" ht="12.75">
      <c r="A28" s="4" t="s">
        <v>43</v>
      </c>
      <c r="B28" s="4"/>
      <c r="C28" s="4"/>
      <c r="D28" s="26" t="s">
        <v>582</v>
      </c>
      <c r="E28" s="79" t="s">
        <v>190</v>
      </c>
      <c r="F28" s="9">
        <v>2345</v>
      </c>
      <c r="G28" s="2" t="s">
        <v>24</v>
      </c>
      <c r="H28" s="2">
        <v>0</v>
      </c>
      <c r="I28" s="2">
        <f t="shared" si="2"/>
        <v>595</v>
      </c>
      <c r="J28" s="2">
        <f t="shared" si="3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12.75">
      <c r="A29" s="4" t="s">
        <v>44</v>
      </c>
      <c r="B29" s="4"/>
      <c r="C29" s="4"/>
      <c r="D29" s="26" t="s">
        <v>582</v>
      </c>
      <c r="E29" s="79" t="s">
        <v>190</v>
      </c>
      <c r="F29" s="9">
        <v>2345</v>
      </c>
      <c r="G29" s="2" t="s">
        <v>24</v>
      </c>
      <c r="H29" s="2">
        <v>0</v>
      </c>
      <c r="I29" s="2">
        <f t="shared" si="2"/>
        <v>595</v>
      </c>
      <c r="J29" s="2">
        <f t="shared" si="3"/>
        <v>1750</v>
      </c>
      <c r="K29" s="74">
        <v>3500</v>
      </c>
      <c r="L29" s="74"/>
      <c r="M29" s="28">
        <v>1</v>
      </c>
      <c r="N29" s="16" t="s">
        <v>17</v>
      </c>
      <c r="O29" s="8">
        <v>0</v>
      </c>
      <c r="P29" s="20" t="s">
        <v>18</v>
      </c>
      <c r="Q29"/>
    </row>
    <row r="30" spans="1:17" ht="12.75">
      <c r="A30" s="4" t="s">
        <v>437</v>
      </c>
      <c r="B30" s="4"/>
      <c r="C30" s="4"/>
      <c r="D30" s="26" t="s">
        <v>582</v>
      </c>
      <c r="E30" s="79" t="s">
        <v>190</v>
      </c>
      <c r="F30" s="9">
        <v>5584</v>
      </c>
      <c r="G30" s="2" t="s">
        <v>24</v>
      </c>
      <c r="H30" s="2">
        <v>0</v>
      </c>
      <c r="I30" s="2">
        <f t="shared" si="2"/>
        <v>659</v>
      </c>
      <c r="J30" s="2">
        <f t="shared" si="3"/>
        <v>4925</v>
      </c>
      <c r="K30" s="2">
        <v>9850</v>
      </c>
      <c r="L30" s="74"/>
      <c r="M30" s="28">
        <v>1</v>
      </c>
      <c r="N30" s="16" t="s">
        <v>20</v>
      </c>
      <c r="O30" s="2">
        <v>0</v>
      </c>
      <c r="P30" s="20" t="s">
        <v>18</v>
      </c>
      <c r="Q30"/>
    </row>
    <row r="31" spans="1:17" ht="12.75">
      <c r="A31" s="4" t="s">
        <v>443</v>
      </c>
      <c r="B31" s="4"/>
      <c r="C31" s="4"/>
      <c r="D31" s="26" t="s">
        <v>582</v>
      </c>
      <c r="E31" s="79" t="s">
        <v>190</v>
      </c>
      <c r="F31" s="9">
        <v>3556</v>
      </c>
      <c r="G31" s="2" t="s">
        <v>24</v>
      </c>
      <c r="H31" s="2">
        <v>0</v>
      </c>
      <c r="I31" s="2">
        <f t="shared" si="2"/>
        <v>-39</v>
      </c>
      <c r="J31" s="2">
        <f t="shared" si="3"/>
        <v>3595</v>
      </c>
      <c r="K31" s="2">
        <v>7190</v>
      </c>
      <c r="L31" s="74"/>
      <c r="M31" s="28">
        <v>1</v>
      </c>
      <c r="N31" s="16" t="s">
        <v>20</v>
      </c>
      <c r="O31" s="2">
        <v>0</v>
      </c>
      <c r="P31" s="20" t="s">
        <v>18</v>
      </c>
      <c r="Q31"/>
    </row>
    <row r="32" spans="1:17" ht="12.75">
      <c r="A32" s="4" t="s">
        <v>440</v>
      </c>
      <c r="B32" s="4"/>
      <c r="C32" s="4"/>
      <c r="D32" s="26" t="s">
        <v>582</v>
      </c>
      <c r="E32" s="79" t="s">
        <v>190</v>
      </c>
      <c r="F32" s="9">
        <v>4492</v>
      </c>
      <c r="G32" s="2" t="s">
        <v>24</v>
      </c>
      <c r="H32" s="2">
        <v>0</v>
      </c>
      <c r="I32" s="2">
        <f t="shared" si="2"/>
        <v>167</v>
      </c>
      <c r="J32" s="2">
        <f t="shared" si="3"/>
        <v>4325</v>
      </c>
      <c r="K32" s="2">
        <v>8650</v>
      </c>
      <c r="L32" s="74"/>
      <c r="M32" s="28">
        <v>1</v>
      </c>
      <c r="N32" s="16" t="s">
        <v>20</v>
      </c>
      <c r="O32" s="2">
        <v>0</v>
      </c>
      <c r="P32" s="20" t="s">
        <v>18</v>
      </c>
      <c r="Q32"/>
    </row>
    <row r="33" spans="1:17" ht="12.75">
      <c r="A33" s="4" t="s">
        <v>23</v>
      </c>
      <c r="B33" s="4"/>
      <c r="C33" s="4"/>
      <c r="D33" s="26" t="s">
        <v>582</v>
      </c>
      <c r="E33" s="79" t="s">
        <v>190</v>
      </c>
      <c r="F33" s="9">
        <v>2695</v>
      </c>
      <c r="G33" s="2" t="s">
        <v>24</v>
      </c>
      <c r="H33" s="2">
        <v>0</v>
      </c>
      <c r="I33" s="2">
        <f t="shared" si="2"/>
        <v>370</v>
      </c>
      <c r="J33" s="2">
        <f t="shared" si="3"/>
        <v>2325</v>
      </c>
      <c r="K33" s="74">
        <v>4650</v>
      </c>
      <c r="L33" s="74"/>
      <c r="M33" s="28">
        <v>1</v>
      </c>
      <c r="N33" s="16" t="s">
        <v>25</v>
      </c>
      <c r="O33" s="8">
        <v>0</v>
      </c>
      <c r="P33" s="2" t="s">
        <v>26</v>
      </c>
      <c r="Q33"/>
    </row>
    <row r="34" spans="1:17" ht="12.75">
      <c r="A34" s="4" t="s">
        <v>27</v>
      </c>
      <c r="B34" s="4"/>
      <c r="C34" s="4"/>
      <c r="D34" s="26" t="s">
        <v>582</v>
      </c>
      <c r="E34" s="79" t="s">
        <v>190</v>
      </c>
      <c r="F34" s="9">
        <v>2695</v>
      </c>
      <c r="G34" s="2" t="s">
        <v>24</v>
      </c>
      <c r="H34" s="2">
        <v>0</v>
      </c>
      <c r="I34" s="2">
        <f t="shared" si="2"/>
        <v>370</v>
      </c>
      <c r="J34" s="2">
        <f t="shared" si="3"/>
        <v>2325</v>
      </c>
      <c r="K34" s="74">
        <v>4650</v>
      </c>
      <c r="L34" s="74"/>
      <c r="M34" s="28">
        <v>1</v>
      </c>
      <c r="N34" s="16" t="s">
        <v>25</v>
      </c>
      <c r="O34" s="8">
        <v>0</v>
      </c>
      <c r="P34" s="2" t="s">
        <v>26</v>
      </c>
      <c r="Q34"/>
    </row>
    <row r="35" spans="1:17" ht="12.75">
      <c r="A35" s="4" t="s">
        <v>438</v>
      </c>
      <c r="B35" s="4"/>
      <c r="C35" s="4"/>
      <c r="D35" s="26" t="s">
        <v>582</v>
      </c>
      <c r="E35" s="79" t="s">
        <v>190</v>
      </c>
      <c r="F35" s="9">
        <v>5584</v>
      </c>
      <c r="G35" s="2" t="s">
        <v>19</v>
      </c>
      <c r="H35" s="2">
        <v>450</v>
      </c>
      <c r="I35" s="2">
        <f t="shared" si="2"/>
        <v>884</v>
      </c>
      <c r="J35" s="2">
        <f t="shared" si="3"/>
        <v>4700</v>
      </c>
      <c r="K35" s="2">
        <v>9850</v>
      </c>
      <c r="L35" s="74"/>
      <c r="M35" s="28">
        <v>1</v>
      </c>
      <c r="N35" s="16" t="s">
        <v>20</v>
      </c>
      <c r="O35" s="2">
        <v>0</v>
      </c>
      <c r="P35" s="20" t="s">
        <v>18</v>
      </c>
      <c r="Q35"/>
    </row>
    <row r="36" spans="1:17" ht="12.75">
      <c r="A36" s="4" t="s">
        <v>444</v>
      </c>
      <c r="B36" s="4"/>
      <c r="C36" s="4"/>
      <c r="D36" s="26" t="s">
        <v>582</v>
      </c>
      <c r="E36" s="79" t="s">
        <v>190</v>
      </c>
      <c r="F36" s="9">
        <v>3556</v>
      </c>
      <c r="G36" s="2" t="s">
        <v>19</v>
      </c>
      <c r="H36" s="2">
        <v>450</v>
      </c>
      <c r="I36" s="2">
        <f t="shared" si="2"/>
        <v>186</v>
      </c>
      <c r="J36" s="2">
        <f t="shared" si="3"/>
        <v>3370</v>
      </c>
      <c r="K36" s="2">
        <v>7190</v>
      </c>
      <c r="L36" s="74"/>
      <c r="M36" s="28">
        <v>1</v>
      </c>
      <c r="N36" s="16" t="s">
        <v>20</v>
      </c>
      <c r="O36" s="2">
        <v>0</v>
      </c>
      <c r="P36" s="20" t="s">
        <v>18</v>
      </c>
      <c r="Q36"/>
    </row>
    <row r="37" spans="1:17" ht="12.75">
      <c r="A37" s="4" t="s">
        <v>441</v>
      </c>
      <c r="B37" s="4"/>
      <c r="C37" s="4"/>
      <c r="D37" s="26" t="s">
        <v>582</v>
      </c>
      <c r="E37" s="79" t="s">
        <v>190</v>
      </c>
      <c r="F37" s="9">
        <v>4492</v>
      </c>
      <c r="G37" s="2" t="s">
        <v>19</v>
      </c>
      <c r="H37" s="2">
        <v>450</v>
      </c>
      <c r="I37" s="2">
        <f t="shared" si="2"/>
        <v>392</v>
      </c>
      <c r="J37" s="2">
        <f t="shared" si="3"/>
        <v>4100</v>
      </c>
      <c r="K37" s="2">
        <v>8650</v>
      </c>
      <c r="L37" s="74"/>
      <c r="M37" s="28">
        <v>1</v>
      </c>
      <c r="N37" s="16" t="s">
        <v>20</v>
      </c>
      <c r="O37" s="2">
        <v>0</v>
      </c>
      <c r="P37" s="20" t="s">
        <v>18</v>
      </c>
      <c r="Q37"/>
    </row>
    <row r="38" spans="1:17" ht="12.75">
      <c r="A38" s="4" t="s">
        <v>28</v>
      </c>
      <c r="B38" s="4"/>
      <c r="C38" s="4"/>
      <c r="D38" s="26" t="s">
        <v>582</v>
      </c>
      <c r="E38" s="79" t="s">
        <v>190</v>
      </c>
      <c r="F38" s="9">
        <v>2695</v>
      </c>
      <c r="G38" s="2" t="s">
        <v>24</v>
      </c>
      <c r="H38" s="2">
        <v>0</v>
      </c>
      <c r="I38" s="2">
        <f t="shared" si="2"/>
        <v>370</v>
      </c>
      <c r="J38" s="2">
        <f t="shared" si="3"/>
        <v>2325</v>
      </c>
      <c r="K38" s="74">
        <v>4650</v>
      </c>
      <c r="L38" s="74"/>
      <c r="M38" s="28">
        <v>1</v>
      </c>
      <c r="N38" s="16" t="s">
        <v>17</v>
      </c>
      <c r="O38" s="8">
        <v>0</v>
      </c>
      <c r="P38" s="20" t="s">
        <v>18</v>
      </c>
      <c r="Q38"/>
    </row>
    <row r="39" spans="1:17" ht="12.75">
      <c r="A39" s="4" t="s">
        <v>29</v>
      </c>
      <c r="B39" s="4"/>
      <c r="C39" s="4"/>
      <c r="D39" s="26" t="s">
        <v>582</v>
      </c>
      <c r="E39" s="79" t="s">
        <v>190</v>
      </c>
      <c r="F39" s="9">
        <v>2695</v>
      </c>
      <c r="G39" s="2" t="s">
        <v>24</v>
      </c>
      <c r="H39" s="2">
        <v>0</v>
      </c>
      <c r="I39" s="2">
        <f t="shared" si="2"/>
        <v>370</v>
      </c>
      <c r="J39" s="2">
        <f t="shared" si="3"/>
        <v>2325</v>
      </c>
      <c r="K39" s="74">
        <v>4650</v>
      </c>
      <c r="L39" s="74"/>
      <c r="M39" s="28">
        <v>1</v>
      </c>
      <c r="N39" s="16" t="s">
        <v>17</v>
      </c>
      <c r="O39" s="8">
        <v>0</v>
      </c>
      <c r="P39" s="20" t="s">
        <v>18</v>
      </c>
      <c r="Q39"/>
    </row>
    <row r="40" spans="1:17" ht="12.75">
      <c r="A40" s="4" t="s">
        <v>45</v>
      </c>
      <c r="B40" s="4"/>
      <c r="C40" s="4"/>
      <c r="D40" s="26" t="s">
        <v>582</v>
      </c>
      <c r="E40" s="79" t="s">
        <v>190</v>
      </c>
      <c r="F40" s="9">
        <v>2345</v>
      </c>
      <c r="G40" s="2" t="s">
        <v>24</v>
      </c>
      <c r="H40" s="2">
        <v>0</v>
      </c>
      <c r="I40" s="2">
        <f t="shared" si="2"/>
        <v>595</v>
      </c>
      <c r="J40" s="2">
        <f t="shared" si="3"/>
        <v>1750</v>
      </c>
      <c r="K40" s="74">
        <v>3500</v>
      </c>
      <c r="L40" s="74"/>
      <c r="M40" s="28">
        <v>1</v>
      </c>
      <c r="N40" s="16" t="s">
        <v>20</v>
      </c>
      <c r="O40" s="8">
        <v>0</v>
      </c>
      <c r="P40" s="2"/>
      <c r="Q40"/>
    </row>
    <row r="41" spans="1:17" ht="12.75">
      <c r="A41" s="4" t="s">
        <v>439</v>
      </c>
      <c r="B41" s="4"/>
      <c r="C41" s="4"/>
      <c r="D41" s="26" t="s">
        <v>582</v>
      </c>
      <c r="E41" s="79" t="s">
        <v>190</v>
      </c>
      <c r="F41" s="9">
        <v>5584</v>
      </c>
      <c r="G41" s="2" t="s">
        <v>19</v>
      </c>
      <c r="H41" s="2">
        <v>450</v>
      </c>
      <c r="I41" s="2">
        <f t="shared" si="2"/>
        <v>884</v>
      </c>
      <c r="J41" s="2">
        <f t="shared" si="3"/>
        <v>4700</v>
      </c>
      <c r="K41" s="2">
        <v>9850</v>
      </c>
      <c r="L41" s="74"/>
      <c r="M41" s="28">
        <v>1</v>
      </c>
      <c r="N41" s="16" t="s">
        <v>20</v>
      </c>
      <c r="O41" s="2">
        <v>0</v>
      </c>
      <c r="P41" s="20" t="s">
        <v>18</v>
      </c>
      <c r="Q41"/>
    </row>
    <row r="42" spans="1:17" ht="12.75">
      <c r="A42" s="4" t="s">
        <v>445</v>
      </c>
      <c r="B42" s="4"/>
      <c r="C42" s="4"/>
      <c r="D42" s="26" t="s">
        <v>582</v>
      </c>
      <c r="E42" s="79" t="s">
        <v>190</v>
      </c>
      <c r="F42" s="9">
        <v>3556</v>
      </c>
      <c r="G42" s="2" t="s">
        <v>19</v>
      </c>
      <c r="H42" s="2">
        <v>450</v>
      </c>
      <c r="I42" s="2">
        <f t="shared" si="2"/>
        <v>186</v>
      </c>
      <c r="J42" s="2">
        <f t="shared" si="3"/>
        <v>3370</v>
      </c>
      <c r="K42" s="2">
        <v>7190</v>
      </c>
      <c r="L42" s="74"/>
      <c r="M42" s="28">
        <v>1</v>
      </c>
      <c r="N42" s="16" t="s">
        <v>20</v>
      </c>
      <c r="O42" s="2">
        <v>0</v>
      </c>
      <c r="P42" s="20" t="s">
        <v>18</v>
      </c>
      <c r="Q42"/>
    </row>
    <row r="43" spans="1:17" ht="12.75">
      <c r="A43" s="4" t="s">
        <v>442</v>
      </c>
      <c r="B43" s="4"/>
      <c r="C43" s="4"/>
      <c r="D43" s="26" t="s">
        <v>582</v>
      </c>
      <c r="E43" s="79" t="s">
        <v>190</v>
      </c>
      <c r="F43" s="9">
        <v>4492</v>
      </c>
      <c r="G43" s="2" t="s">
        <v>19</v>
      </c>
      <c r="H43" s="2">
        <v>450</v>
      </c>
      <c r="I43" s="2">
        <f t="shared" si="2"/>
        <v>392</v>
      </c>
      <c r="J43" s="2">
        <f t="shared" si="3"/>
        <v>4100</v>
      </c>
      <c r="K43" s="2">
        <v>8650</v>
      </c>
      <c r="L43" s="74"/>
      <c r="M43" s="28">
        <v>1</v>
      </c>
      <c r="N43" s="16" t="s">
        <v>20</v>
      </c>
      <c r="O43" s="2">
        <v>0</v>
      </c>
      <c r="P43" s="20" t="s">
        <v>18</v>
      </c>
      <c r="Q43"/>
    </row>
    <row r="44" spans="1:17" ht="12.75">
      <c r="A44" s="4" t="s">
        <v>30</v>
      </c>
      <c r="B44" s="4"/>
      <c r="C44" s="4"/>
      <c r="D44" s="26" t="s">
        <v>582</v>
      </c>
      <c r="E44" s="79" t="s">
        <v>190</v>
      </c>
      <c r="F44" s="9">
        <v>2695</v>
      </c>
      <c r="G44" s="2" t="s">
        <v>24</v>
      </c>
      <c r="H44" s="2">
        <v>0</v>
      </c>
      <c r="I44" s="2">
        <f t="shared" si="2"/>
        <v>370</v>
      </c>
      <c r="J44" s="2">
        <f t="shared" si="3"/>
        <v>2325</v>
      </c>
      <c r="K44" s="74">
        <v>4650</v>
      </c>
      <c r="L44" s="74"/>
      <c r="M44" s="28">
        <v>1</v>
      </c>
      <c r="N44" s="16" t="s">
        <v>20</v>
      </c>
      <c r="O44" s="8">
        <v>0</v>
      </c>
      <c r="P44" s="2"/>
      <c r="Q44"/>
    </row>
    <row r="45" spans="1:17" ht="12.75">
      <c r="A45" s="4" t="s">
        <v>46</v>
      </c>
      <c r="B45" s="4"/>
      <c r="C45" s="4"/>
      <c r="D45" s="26" t="s">
        <v>582</v>
      </c>
      <c r="E45" s="79" t="s">
        <v>190</v>
      </c>
      <c r="F45" s="9">
        <v>1960</v>
      </c>
      <c r="G45" s="2" t="s">
        <v>24</v>
      </c>
      <c r="H45" s="2">
        <v>0</v>
      </c>
      <c r="I45" s="2">
        <f t="shared" si="2"/>
        <v>410</v>
      </c>
      <c r="J45" s="2">
        <f t="shared" si="3"/>
        <v>1550</v>
      </c>
      <c r="K45" s="74">
        <v>3100</v>
      </c>
      <c r="L45" s="74"/>
      <c r="M45" s="28">
        <v>1</v>
      </c>
      <c r="N45" s="16" t="s">
        <v>20</v>
      </c>
      <c r="O45" s="8">
        <v>0</v>
      </c>
      <c r="P45" s="2"/>
      <c r="Q45"/>
    </row>
    <row r="46" spans="1:17" ht="12.75">
      <c r="A46" s="4" t="s">
        <v>47</v>
      </c>
      <c r="B46" s="4"/>
      <c r="C46" s="4"/>
      <c r="D46" s="26" t="s">
        <v>582</v>
      </c>
      <c r="E46" s="79" t="s">
        <v>190</v>
      </c>
      <c r="F46" s="9">
        <v>2345</v>
      </c>
      <c r="G46" s="2" t="s">
        <v>24</v>
      </c>
      <c r="H46" s="2">
        <v>0</v>
      </c>
      <c r="I46" s="2">
        <f t="shared" si="2"/>
        <v>595</v>
      </c>
      <c r="J46" s="2">
        <f t="shared" si="3"/>
        <v>1750</v>
      </c>
      <c r="K46" s="74">
        <v>3500</v>
      </c>
      <c r="L46" s="74"/>
      <c r="M46" s="28">
        <v>1</v>
      </c>
      <c r="N46" s="16" t="s">
        <v>20</v>
      </c>
      <c r="O46" s="8">
        <v>0</v>
      </c>
      <c r="P46" s="2"/>
      <c r="Q46"/>
    </row>
    <row r="47" spans="1:17" ht="12.75">
      <c r="A47" s="4" t="s">
        <v>426</v>
      </c>
      <c r="B47" s="4" t="s">
        <v>427</v>
      </c>
      <c r="C47" s="4" t="s">
        <v>431</v>
      </c>
      <c r="D47" s="26" t="s">
        <v>587</v>
      </c>
      <c r="E47" s="79" t="s">
        <v>190</v>
      </c>
      <c r="F47" s="9">
        <v>5584</v>
      </c>
      <c r="G47" s="2" t="s">
        <v>21</v>
      </c>
      <c r="H47" s="2">
        <v>250</v>
      </c>
      <c r="I47" s="2">
        <f t="shared" si="2"/>
        <v>784</v>
      </c>
      <c r="J47" s="2">
        <f t="shared" si="3"/>
        <v>4800</v>
      </c>
      <c r="K47" s="2">
        <v>9850</v>
      </c>
      <c r="L47" s="74"/>
      <c r="M47" s="28">
        <v>1</v>
      </c>
      <c r="N47" s="17" t="s">
        <v>22</v>
      </c>
      <c r="O47" s="2">
        <v>0</v>
      </c>
      <c r="P47" s="20" t="s">
        <v>18</v>
      </c>
      <c r="Q47"/>
    </row>
    <row r="48" spans="1:17" ht="12.75">
      <c r="A48" s="4" t="s">
        <v>428</v>
      </c>
      <c r="B48" s="4" t="s">
        <v>425</v>
      </c>
      <c r="C48" s="4" t="s">
        <v>432</v>
      </c>
      <c r="D48" s="26" t="s">
        <v>588</v>
      </c>
      <c r="E48" s="79" t="s">
        <v>190</v>
      </c>
      <c r="F48" s="9">
        <v>3556</v>
      </c>
      <c r="G48" s="2" t="s">
        <v>21</v>
      </c>
      <c r="H48" s="2">
        <v>250</v>
      </c>
      <c r="I48" s="2">
        <f t="shared" si="2"/>
        <v>86</v>
      </c>
      <c r="J48" s="2">
        <f t="shared" si="3"/>
        <v>3470</v>
      </c>
      <c r="K48" s="2">
        <v>7190</v>
      </c>
      <c r="L48" s="74"/>
      <c r="M48" s="28">
        <v>1</v>
      </c>
      <c r="N48" s="17" t="s">
        <v>22</v>
      </c>
      <c r="O48" s="2">
        <v>0</v>
      </c>
      <c r="P48" s="20" t="s">
        <v>18</v>
      </c>
      <c r="Q48"/>
    </row>
    <row r="49" spans="1:17" ht="12.75">
      <c r="A49" s="4" t="s">
        <v>429</v>
      </c>
      <c r="B49" s="4" t="s">
        <v>430</v>
      </c>
      <c r="C49" s="4" t="s">
        <v>433</v>
      </c>
      <c r="D49" s="26" t="s">
        <v>589</v>
      </c>
      <c r="E49" s="79" t="s">
        <v>190</v>
      </c>
      <c r="F49" s="9">
        <v>4492</v>
      </c>
      <c r="G49" s="2" t="s">
        <v>21</v>
      </c>
      <c r="H49" s="2">
        <v>250</v>
      </c>
      <c r="I49" s="2">
        <f t="shared" si="2"/>
        <v>292</v>
      </c>
      <c r="J49" s="2">
        <f t="shared" si="3"/>
        <v>4200</v>
      </c>
      <c r="K49" s="2">
        <v>8650</v>
      </c>
      <c r="L49" s="74"/>
      <c r="M49" s="28">
        <v>1</v>
      </c>
      <c r="N49" s="17" t="s">
        <v>22</v>
      </c>
      <c r="O49" s="2">
        <v>0</v>
      </c>
      <c r="P49" s="20" t="s">
        <v>18</v>
      </c>
      <c r="Q49"/>
    </row>
    <row r="50" spans="1:17" ht="12.75">
      <c r="A50" s="4" t="s">
        <v>31</v>
      </c>
      <c r="B50" s="4"/>
      <c r="C50" s="4"/>
      <c r="D50" s="26" t="s">
        <v>582</v>
      </c>
      <c r="E50" s="79" t="s">
        <v>190</v>
      </c>
      <c r="F50" s="9">
        <v>2695</v>
      </c>
      <c r="G50" s="2" t="s">
        <v>24</v>
      </c>
      <c r="H50" s="2">
        <v>0</v>
      </c>
      <c r="I50" s="2">
        <f t="shared" si="2"/>
        <v>370</v>
      </c>
      <c r="J50" s="2">
        <f t="shared" si="3"/>
        <v>2325</v>
      </c>
      <c r="K50" s="74">
        <v>4650</v>
      </c>
      <c r="L50" s="74"/>
      <c r="M50" s="28">
        <v>1</v>
      </c>
      <c r="N50" s="16" t="s">
        <v>20</v>
      </c>
      <c r="O50" s="8">
        <v>0</v>
      </c>
      <c r="P50" s="2"/>
      <c r="Q50"/>
    </row>
    <row r="51" spans="1:17" ht="12.75">
      <c r="A51" s="4" t="s">
        <v>48</v>
      </c>
      <c r="B51" s="4"/>
      <c r="C51" s="4"/>
      <c r="D51" s="26" t="s">
        <v>582</v>
      </c>
      <c r="E51" s="79" t="s">
        <v>190</v>
      </c>
      <c r="F51" s="9">
        <v>1960</v>
      </c>
      <c r="G51" s="2" t="s">
        <v>24</v>
      </c>
      <c r="H51" s="2">
        <v>0</v>
      </c>
      <c r="I51" s="2">
        <f t="shared" si="2"/>
        <v>410</v>
      </c>
      <c r="J51" s="2">
        <f t="shared" si="3"/>
        <v>1550</v>
      </c>
      <c r="K51" s="74">
        <v>3100</v>
      </c>
      <c r="L51" s="74"/>
      <c r="M51" s="28">
        <v>1</v>
      </c>
      <c r="N51" s="16" t="s">
        <v>20</v>
      </c>
      <c r="O51" s="8">
        <v>0</v>
      </c>
      <c r="P51" s="2"/>
      <c r="Q51"/>
    </row>
    <row r="52" spans="1:17" ht="12.75">
      <c r="A52" s="4" t="s">
        <v>49</v>
      </c>
      <c r="B52" s="4"/>
      <c r="C52" s="4"/>
      <c r="D52" s="26" t="s">
        <v>582</v>
      </c>
      <c r="E52" s="79" t="s">
        <v>190</v>
      </c>
      <c r="F52" s="9">
        <v>2345</v>
      </c>
      <c r="G52" s="2" t="s">
        <v>24</v>
      </c>
      <c r="H52" s="2">
        <v>0</v>
      </c>
      <c r="I52" s="2">
        <f t="shared" si="2"/>
        <v>595</v>
      </c>
      <c r="J52" s="2">
        <f t="shared" si="3"/>
        <v>1750</v>
      </c>
      <c r="K52" s="74">
        <v>3500</v>
      </c>
      <c r="L52" s="74"/>
      <c r="M52" s="28">
        <v>1</v>
      </c>
      <c r="N52" s="16" t="s">
        <v>20</v>
      </c>
      <c r="O52" s="8">
        <v>0</v>
      </c>
      <c r="P52" s="2"/>
      <c r="Q52"/>
    </row>
    <row r="53" spans="1:17" ht="12.75">
      <c r="A53" s="4" t="s">
        <v>32</v>
      </c>
      <c r="B53" s="4"/>
      <c r="C53" s="4"/>
      <c r="D53" s="26" t="s">
        <v>582</v>
      </c>
      <c r="E53" s="79" t="s">
        <v>190</v>
      </c>
      <c r="F53" s="9">
        <v>2695</v>
      </c>
      <c r="G53" s="2" t="s">
        <v>24</v>
      </c>
      <c r="H53" s="2">
        <v>0</v>
      </c>
      <c r="I53" s="2">
        <f t="shared" si="2"/>
        <v>370</v>
      </c>
      <c r="J53" s="2">
        <f t="shared" si="3"/>
        <v>2325</v>
      </c>
      <c r="K53" s="74">
        <v>4650</v>
      </c>
      <c r="L53" s="74"/>
      <c r="M53" s="28">
        <v>1</v>
      </c>
      <c r="N53" s="16" t="s">
        <v>20</v>
      </c>
      <c r="O53" s="8">
        <v>0</v>
      </c>
      <c r="P53" s="2"/>
      <c r="Q53"/>
    </row>
    <row r="54" spans="1:17" ht="12.75">
      <c r="A54" s="4" t="s">
        <v>51</v>
      </c>
      <c r="B54" s="4"/>
      <c r="C54" s="4"/>
      <c r="D54" s="26" t="s">
        <v>582</v>
      </c>
      <c r="E54" s="79" t="s">
        <v>190</v>
      </c>
      <c r="F54" s="9">
        <v>1960</v>
      </c>
      <c r="G54" s="2" t="s">
        <v>24</v>
      </c>
      <c r="H54" s="2">
        <v>0</v>
      </c>
      <c r="I54" s="2">
        <f t="shared" si="2"/>
        <v>410</v>
      </c>
      <c r="J54" s="2">
        <f t="shared" si="3"/>
        <v>1550</v>
      </c>
      <c r="K54" s="74">
        <v>3100</v>
      </c>
      <c r="L54" s="74"/>
      <c r="M54" s="28">
        <v>1</v>
      </c>
      <c r="N54" s="16" t="s">
        <v>34</v>
      </c>
      <c r="O54" s="8">
        <v>0</v>
      </c>
      <c r="P54" s="20" t="s">
        <v>18</v>
      </c>
      <c r="Q54"/>
    </row>
    <row r="55" spans="1:17" ht="12.75">
      <c r="A55" s="4" t="s">
        <v>53</v>
      </c>
      <c r="B55" s="4"/>
      <c r="C55" s="4"/>
      <c r="D55" s="26" t="s">
        <v>582</v>
      </c>
      <c r="E55" s="79" t="s">
        <v>190</v>
      </c>
      <c r="F55" s="9">
        <v>2345</v>
      </c>
      <c r="G55" s="2" t="s">
        <v>24</v>
      </c>
      <c r="H55" s="2">
        <v>0</v>
      </c>
      <c r="I55" s="2">
        <f t="shared" si="2"/>
        <v>595</v>
      </c>
      <c r="J55" s="2">
        <f t="shared" si="3"/>
        <v>1750</v>
      </c>
      <c r="K55" s="74">
        <v>3500</v>
      </c>
      <c r="L55" s="74"/>
      <c r="M55" s="28">
        <v>1</v>
      </c>
      <c r="N55" s="16" t="s">
        <v>34</v>
      </c>
      <c r="O55" s="8">
        <v>0</v>
      </c>
      <c r="P55" s="20" t="s">
        <v>18</v>
      </c>
      <c r="Q55"/>
    </row>
    <row r="56" spans="1:17" ht="12.75">
      <c r="A56" s="4" t="s">
        <v>35</v>
      </c>
      <c r="B56" s="4"/>
      <c r="C56" s="4"/>
      <c r="D56" s="26" t="s">
        <v>582</v>
      </c>
      <c r="E56" s="79" t="s">
        <v>190</v>
      </c>
      <c r="F56" s="9">
        <v>2695</v>
      </c>
      <c r="G56" s="2" t="s">
        <v>24</v>
      </c>
      <c r="H56" s="2">
        <v>0</v>
      </c>
      <c r="I56" s="2">
        <f t="shared" si="2"/>
        <v>370</v>
      </c>
      <c r="J56" s="2">
        <f t="shared" si="3"/>
        <v>2325</v>
      </c>
      <c r="K56" s="74">
        <v>4650</v>
      </c>
      <c r="L56" s="74"/>
      <c r="M56" s="28">
        <v>1</v>
      </c>
      <c r="N56" s="16" t="s">
        <v>34</v>
      </c>
      <c r="O56" s="8">
        <v>0</v>
      </c>
      <c r="P56" s="20" t="s">
        <v>18</v>
      </c>
      <c r="Q56"/>
    </row>
    <row r="57" spans="1:17" ht="12.75">
      <c r="A57" s="4" t="s">
        <v>454</v>
      </c>
      <c r="B57" s="70" t="s">
        <v>460</v>
      </c>
      <c r="C57" s="4" t="s">
        <v>457</v>
      </c>
      <c r="D57" s="26" t="s">
        <v>590</v>
      </c>
      <c r="E57" s="79" t="s">
        <v>190</v>
      </c>
      <c r="F57" s="9">
        <v>5584</v>
      </c>
      <c r="G57" s="2" t="s">
        <v>21</v>
      </c>
      <c r="H57" s="2">
        <v>250</v>
      </c>
      <c r="I57" s="2">
        <f t="shared" si="2"/>
        <v>784</v>
      </c>
      <c r="J57" s="2">
        <f t="shared" si="3"/>
        <v>4800</v>
      </c>
      <c r="K57" s="2">
        <v>9850</v>
      </c>
      <c r="L57" s="74"/>
      <c r="M57" s="28">
        <v>1</v>
      </c>
      <c r="N57" s="17" t="s">
        <v>22</v>
      </c>
      <c r="O57" s="2">
        <v>0</v>
      </c>
      <c r="P57" s="20" t="s">
        <v>18</v>
      </c>
    </row>
    <row r="58" spans="1:17" ht="12.75">
      <c r="A58" s="4" t="s">
        <v>455</v>
      </c>
      <c r="B58" s="70" t="s">
        <v>461</v>
      </c>
      <c r="C58" s="4" t="s">
        <v>458</v>
      </c>
      <c r="D58" s="26" t="s">
        <v>591</v>
      </c>
      <c r="E58" s="79" t="s">
        <v>190</v>
      </c>
      <c r="F58" s="9">
        <v>3556</v>
      </c>
      <c r="G58" s="2" t="s">
        <v>21</v>
      </c>
      <c r="H58" s="2">
        <v>250</v>
      </c>
      <c r="I58" s="2">
        <f t="shared" si="2"/>
        <v>86</v>
      </c>
      <c r="J58" s="2">
        <f t="shared" si="3"/>
        <v>3470</v>
      </c>
      <c r="K58" s="2">
        <v>7190</v>
      </c>
      <c r="L58" s="74"/>
      <c r="M58" s="28">
        <v>1</v>
      </c>
      <c r="N58" s="17" t="s">
        <v>22</v>
      </c>
      <c r="O58" s="2">
        <v>0</v>
      </c>
      <c r="P58" s="20" t="s">
        <v>18</v>
      </c>
    </row>
    <row r="59" spans="1:17" ht="12.75">
      <c r="A59" s="4" t="s">
        <v>456</v>
      </c>
      <c r="B59" s="70" t="s">
        <v>462</v>
      </c>
      <c r="C59" s="4" t="s">
        <v>459</v>
      </c>
      <c r="D59" s="26" t="s">
        <v>592</v>
      </c>
      <c r="E59" s="79" t="s">
        <v>190</v>
      </c>
      <c r="F59" s="9">
        <v>4492</v>
      </c>
      <c r="G59" s="2" t="s">
        <v>21</v>
      </c>
      <c r="H59" s="2">
        <v>250</v>
      </c>
      <c r="I59" s="2">
        <f t="shared" si="2"/>
        <v>292</v>
      </c>
      <c r="J59" s="2">
        <f t="shared" si="3"/>
        <v>4200</v>
      </c>
      <c r="K59" s="2">
        <v>8650</v>
      </c>
      <c r="L59" s="74"/>
      <c r="M59" s="28">
        <v>1</v>
      </c>
      <c r="N59" s="17" t="s">
        <v>22</v>
      </c>
      <c r="O59" s="2">
        <v>0</v>
      </c>
      <c r="P59" s="20" t="s">
        <v>18</v>
      </c>
    </row>
    <row r="60" spans="1:17" ht="12.75">
      <c r="A60" s="71" t="s">
        <v>575</v>
      </c>
      <c r="B60" s="71"/>
      <c r="C60" s="71"/>
      <c r="D60" s="26" t="s">
        <v>582</v>
      </c>
      <c r="E60" s="79" t="s">
        <v>190</v>
      </c>
      <c r="F60" s="73">
        <v>5819</v>
      </c>
      <c r="G60" s="74" t="s">
        <v>21</v>
      </c>
      <c r="H60" s="74">
        <v>250</v>
      </c>
      <c r="I60" s="2">
        <f t="shared" si="2"/>
        <v>1019</v>
      </c>
      <c r="J60" s="2">
        <f t="shared" si="3"/>
        <v>4800</v>
      </c>
      <c r="K60" s="2">
        <v>9850</v>
      </c>
      <c r="L60" s="74"/>
      <c r="M60" s="75">
        <v>1</v>
      </c>
      <c r="N60" s="76" t="s">
        <v>22</v>
      </c>
      <c r="O60" s="77">
        <v>0</v>
      </c>
      <c r="P60" s="73" t="s">
        <v>18</v>
      </c>
    </row>
    <row r="61" spans="1:17" ht="12.75">
      <c r="A61" s="71" t="s">
        <v>577</v>
      </c>
      <c r="B61" s="71"/>
      <c r="C61" s="71"/>
      <c r="D61" s="26" t="s">
        <v>582</v>
      </c>
      <c r="E61" s="79" t="s">
        <v>190</v>
      </c>
      <c r="F61" s="73">
        <v>3689</v>
      </c>
      <c r="G61" s="74" t="s">
        <v>21</v>
      </c>
      <c r="H61" s="74">
        <v>250</v>
      </c>
      <c r="I61" s="2">
        <f t="shared" si="2"/>
        <v>219</v>
      </c>
      <c r="J61" s="2">
        <f t="shared" si="3"/>
        <v>3470</v>
      </c>
      <c r="K61" s="2">
        <v>7190</v>
      </c>
      <c r="L61" s="74"/>
      <c r="M61" s="75">
        <v>1</v>
      </c>
      <c r="N61" s="76" t="s">
        <v>22</v>
      </c>
      <c r="O61" s="77">
        <v>0</v>
      </c>
      <c r="P61" s="73" t="s">
        <v>18</v>
      </c>
    </row>
    <row r="62" spans="1:17" ht="12.75">
      <c r="A62" s="71" t="s">
        <v>576</v>
      </c>
      <c r="B62" s="71"/>
      <c r="C62" s="71"/>
      <c r="D62" s="26" t="s">
        <v>582</v>
      </c>
      <c r="E62" s="79" t="s">
        <v>190</v>
      </c>
      <c r="F62" s="73">
        <v>4679</v>
      </c>
      <c r="G62" s="74" t="s">
        <v>21</v>
      </c>
      <c r="H62" s="74">
        <v>250</v>
      </c>
      <c r="I62" s="2">
        <f t="shared" si="2"/>
        <v>479</v>
      </c>
      <c r="J62" s="2">
        <f t="shared" si="3"/>
        <v>4200</v>
      </c>
      <c r="K62" s="2">
        <v>8650</v>
      </c>
      <c r="L62" s="74"/>
      <c r="M62" s="75">
        <v>1</v>
      </c>
      <c r="N62" s="76" t="s">
        <v>22</v>
      </c>
      <c r="O62" s="77">
        <v>0</v>
      </c>
      <c r="P62" s="73" t="s">
        <v>18</v>
      </c>
    </row>
    <row r="63" spans="1:17" ht="12.75">
      <c r="A63" s="71" t="s">
        <v>578</v>
      </c>
      <c r="B63" s="71"/>
      <c r="C63" s="71"/>
      <c r="D63" s="26" t="s">
        <v>582</v>
      </c>
      <c r="E63" s="79" t="s">
        <v>190</v>
      </c>
      <c r="F63" s="73">
        <v>3029</v>
      </c>
      <c r="G63" s="74" t="s">
        <v>16</v>
      </c>
      <c r="H63" s="74">
        <v>200</v>
      </c>
      <c r="I63" s="2">
        <f t="shared" si="2"/>
        <v>804</v>
      </c>
      <c r="J63" s="2">
        <f t="shared" si="3"/>
        <v>2225</v>
      </c>
      <c r="K63" s="74">
        <v>4650</v>
      </c>
      <c r="L63" s="74"/>
      <c r="M63" s="75">
        <v>1</v>
      </c>
      <c r="N63" s="77"/>
      <c r="O63" s="77"/>
      <c r="P63" s="73"/>
    </row>
    <row r="64" spans="1:17" ht="12.75">
      <c r="A64" s="71" t="s">
        <v>579</v>
      </c>
      <c r="B64" s="71"/>
      <c r="C64" s="71"/>
      <c r="D64" s="26" t="s">
        <v>582</v>
      </c>
      <c r="E64" s="79" t="s">
        <v>190</v>
      </c>
      <c r="F64" s="73">
        <v>2339</v>
      </c>
      <c r="G64" s="74" t="s">
        <v>16</v>
      </c>
      <c r="H64" s="74">
        <v>200</v>
      </c>
      <c r="I64" s="2">
        <f t="shared" si="2"/>
        <v>689</v>
      </c>
      <c r="J64" s="2">
        <f t="shared" si="3"/>
        <v>1650</v>
      </c>
      <c r="K64" s="74">
        <v>3500</v>
      </c>
      <c r="L64" s="74"/>
      <c r="M64" s="75">
        <v>1</v>
      </c>
      <c r="N64" s="77"/>
      <c r="O64" s="77"/>
      <c r="P64" s="73"/>
      <c r="Q64"/>
    </row>
    <row r="65" spans="1:17" ht="12.75">
      <c r="A65" s="71" t="s">
        <v>580</v>
      </c>
      <c r="B65" s="71"/>
      <c r="C65" s="71"/>
      <c r="D65" s="26" t="s">
        <v>582</v>
      </c>
      <c r="E65" s="79" t="s">
        <v>190</v>
      </c>
      <c r="F65" s="73">
        <v>1859</v>
      </c>
      <c r="G65" s="2" t="s">
        <v>24</v>
      </c>
      <c r="H65" s="74">
        <v>0</v>
      </c>
      <c r="I65" s="2">
        <f t="shared" si="2"/>
        <v>309</v>
      </c>
      <c r="J65" s="2">
        <f t="shared" si="3"/>
        <v>1550</v>
      </c>
      <c r="K65" s="74">
        <v>3100</v>
      </c>
      <c r="L65" s="74"/>
      <c r="M65" s="75">
        <v>1</v>
      </c>
      <c r="N65" s="77"/>
      <c r="O65" s="77"/>
      <c r="P65" s="73"/>
      <c r="Q65"/>
    </row>
    <row r="66" spans="1:17" ht="12.75">
      <c r="A66" s="4" t="s">
        <v>454</v>
      </c>
      <c r="B66" s="70" t="s">
        <v>460</v>
      </c>
      <c r="C66" s="55"/>
      <c r="D66" s="26" t="str">
        <f t="shared" ref="D66:D97" si="4">"("&amp;C66&amp;")"</f>
        <v>()</v>
      </c>
      <c r="E66" s="78" t="s">
        <v>581</v>
      </c>
      <c r="F66" s="9">
        <v>5584</v>
      </c>
      <c r="G66" s="2" t="s">
        <v>21</v>
      </c>
      <c r="H66" s="2">
        <v>250</v>
      </c>
      <c r="I66" s="2">
        <f t="shared" si="2"/>
        <v>2364</v>
      </c>
      <c r="J66" s="2">
        <f t="shared" si="3"/>
        <v>3220</v>
      </c>
      <c r="K66" s="2">
        <v>6690</v>
      </c>
      <c r="L66" s="2"/>
      <c r="M66" s="28">
        <v>1</v>
      </c>
      <c r="N66" s="17" t="s">
        <v>22</v>
      </c>
      <c r="O66" s="2">
        <v>0</v>
      </c>
      <c r="P66" s="20" t="s">
        <v>18</v>
      </c>
      <c r="Q66"/>
    </row>
    <row r="67" spans="1:17" ht="12.75">
      <c r="A67" s="4" t="s">
        <v>455</v>
      </c>
      <c r="B67" s="70" t="s">
        <v>461</v>
      </c>
      <c r="C67" s="55"/>
      <c r="D67" s="26" t="str">
        <f t="shared" si="4"/>
        <v>()</v>
      </c>
      <c r="E67" s="78" t="s">
        <v>581</v>
      </c>
      <c r="F67" s="9">
        <v>3556</v>
      </c>
      <c r="G67" s="2" t="s">
        <v>21</v>
      </c>
      <c r="H67" s="2">
        <v>250</v>
      </c>
      <c r="I67" s="2">
        <f t="shared" ref="I67:I130" si="5">F67-J67</f>
        <v>1236</v>
      </c>
      <c r="J67" s="2">
        <f t="shared" ref="J67:J130" si="6">(K67-H67-O67)/2</f>
        <v>2320</v>
      </c>
      <c r="K67" s="2">
        <v>4890</v>
      </c>
      <c r="L67" s="2"/>
      <c r="M67" s="28">
        <v>1</v>
      </c>
      <c r="N67" s="17" t="s">
        <v>22</v>
      </c>
      <c r="O67" s="2">
        <v>0</v>
      </c>
      <c r="P67" s="20" t="s">
        <v>18</v>
      </c>
      <c r="Q67"/>
    </row>
    <row r="68" spans="1:17" ht="12.75">
      <c r="A68" s="4" t="s">
        <v>456</v>
      </c>
      <c r="B68" s="4" t="s">
        <v>462</v>
      </c>
      <c r="C68" s="55"/>
      <c r="D68" s="26" t="str">
        <f t="shared" si="4"/>
        <v>()</v>
      </c>
      <c r="E68" s="78" t="s">
        <v>581</v>
      </c>
      <c r="F68" s="9">
        <v>4492</v>
      </c>
      <c r="G68" s="2" t="s">
        <v>21</v>
      </c>
      <c r="H68" s="2">
        <v>250</v>
      </c>
      <c r="I68" s="2">
        <f t="shared" si="5"/>
        <v>1772</v>
      </c>
      <c r="J68" s="2">
        <f t="shared" si="6"/>
        <v>2720</v>
      </c>
      <c r="K68" s="2">
        <v>5690</v>
      </c>
      <c r="L68" s="2"/>
      <c r="M68" s="28">
        <v>1</v>
      </c>
      <c r="N68" s="17" t="s">
        <v>22</v>
      </c>
      <c r="O68" s="2">
        <v>0</v>
      </c>
      <c r="P68" s="20" t="s">
        <v>18</v>
      </c>
      <c r="Q68"/>
    </row>
    <row r="69" spans="1:17" ht="12.75">
      <c r="A69" s="71" t="s">
        <v>579</v>
      </c>
      <c r="B69" s="71"/>
      <c r="C69" s="66"/>
      <c r="D69" s="26" t="str">
        <f t="shared" si="4"/>
        <v>()</v>
      </c>
      <c r="E69" s="78" t="s">
        <v>581</v>
      </c>
      <c r="F69" s="73">
        <v>2339</v>
      </c>
      <c r="G69" s="38" t="s">
        <v>16</v>
      </c>
      <c r="H69" s="38">
        <v>200</v>
      </c>
      <c r="I69" s="2">
        <f t="shared" si="5"/>
        <v>744</v>
      </c>
      <c r="J69" s="2">
        <f t="shared" si="6"/>
        <v>1595</v>
      </c>
      <c r="K69" s="38">
        <v>3390</v>
      </c>
      <c r="L69" s="38"/>
      <c r="M69" s="39">
        <v>1</v>
      </c>
      <c r="N69" s="40" t="s">
        <v>34</v>
      </c>
      <c r="O69" s="41">
        <v>0</v>
      </c>
      <c r="P69" s="41" t="s">
        <v>18</v>
      </c>
      <c r="Q69"/>
    </row>
    <row r="70" spans="1:17" ht="12.75">
      <c r="A70" s="4" t="s">
        <v>454</v>
      </c>
      <c r="B70" s="70" t="s">
        <v>460</v>
      </c>
      <c r="C70" s="55" t="s">
        <v>482</v>
      </c>
      <c r="D70" s="26" t="str">
        <f t="shared" si="4"/>
        <v>(CHS-HI-SER17-62SDRWC)</v>
      </c>
      <c r="E70" s="5" t="s">
        <v>55</v>
      </c>
      <c r="F70" s="9">
        <v>5584</v>
      </c>
      <c r="G70" s="2" t="s">
        <v>21</v>
      </c>
      <c r="H70" s="2">
        <v>250</v>
      </c>
      <c r="I70" s="2">
        <f t="shared" si="5"/>
        <v>2364</v>
      </c>
      <c r="J70" s="2">
        <f t="shared" si="6"/>
        <v>3220</v>
      </c>
      <c r="K70" s="2">
        <v>6690</v>
      </c>
      <c r="L70" s="2"/>
      <c r="M70" s="28">
        <v>1</v>
      </c>
      <c r="N70" s="17" t="s">
        <v>22</v>
      </c>
      <c r="O70" s="2">
        <v>0</v>
      </c>
      <c r="P70" s="20" t="s">
        <v>18</v>
      </c>
    </row>
    <row r="71" spans="1:17" ht="12.75">
      <c r="A71" s="4" t="s">
        <v>455</v>
      </c>
      <c r="B71" s="4" t="s">
        <v>461</v>
      </c>
      <c r="C71" s="55" t="s">
        <v>483</v>
      </c>
      <c r="D71" s="26" t="str">
        <f t="shared" si="4"/>
        <v>(CHS-HI-SER6-62SDRWC)</v>
      </c>
      <c r="E71" s="5" t="s">
        <v>55</v>
      </c>
      <c r="F71" s="9">
        <v>3556</v>
      </c>
      <c r="G71" s="2" t="s">
        <v>21</v>
      </c>
      <c r="H71" s="2">
        <v>250</v>
      </c>
      <c r="I71" s="2">
        <f t="shared" si="5"/>
        <v>1236</v>
      </c>
      <c r="J71" s="2">
        <f t="shared" si="6"/>
        <v>2320</v>
      </c>
      <c r="K71" s="2">
        <v>4890</v>
      </c>
      <c r="L71" s="2"/>
      <c r="M71" s="28">
        <v>1</v>
      </c>
      <c r="N71" s="17" t="s">
        <v>22</v>
      </c>
      <c r="O71" s="2">
        <v>0</v>
      </c>
      <c r="P71" s="20" t="s">
        <v>18</v>
      </c>
    </row>
    <row r="72" spans="1:17" ht="12.75">
      <c r="A72" s="4" t="s">
        <v>456</v>
      </c>
      <c r="B72" s="4" t="s">
        <v>462</v>
      </c>
      <c r="C72" s="55" t="s">
        <v>484</v>
      </c>
      <c r="D72" s="26" t="str">
        <f t="shared" si="4"/>
        <v>(CHS-HI-SER9-62SDRWC)</v>
      </c>
      <c r="E72" s="5" t="s">
        <v>55</v>
      </c>
      <c r="F72" s="9">
        <v>4492</v>
      </c>
      <c r="G72" s="2" t="s">
        <v>21</v>
      </c>
      <c r="H72" s="2">
        <v>250</v>
      </c>
      <c r="I72" s="2">
        <f t="shared" si="5"/>
        <v>1772</v>
      </c>
      <c r="J72" s="2">
        <f t="shared" si="6"/>
        <v>2720</v>
      </c>
      <c r="K72" s="2">
        <v>5690</v>
      </c>
      <c r="L72" s="2"/>
      <c r="M72" s="28">
        <v>1</v>
      </c>
      <c r="N72" s="17" t="s">
        <v>22</v>
      </c>
      <c r="O72" s="2">
        <v>0</v>
      </c>
      <c r="P72" s="20" t="s">
        <v>18</v>
      </c>
      <c r="Q72"/>
    </row>
    <row r="73" spans="1:17" ht="12.75">
      <c r="A73" s="71" t="s">
        <v>579</v>
      </c>
      <c r="B73" s="4" t="s">
        <v>75</v>
      </c>
      <c r="C73" s="66" t="s">
        <v>537</v>
      </c>
      <c r="D73" s="26" t="str">
        <f t="shared" si="4"/>
        <v>(CHS-HI-REL4-63DRWC)</v>
      </c>
      <c r="E73" s="5" t="s">
        <v>55</v>
      </c>
      <c r="F73" s="73">
        <v>2339</v>
      </c>
      <c r="G73" s="38" t="s">
        <v>16</v>
      </c>
      <c r="H73" s="38">
        <v>200</v>
      </c>
      <c r="I73" s="2">
        <f t="shared" si="5"/>
        <v>744</v>
      </c>
      <c r="J73" s="2">
        <f t="shared" si="6"/>
        <v>1595</v>
      </c>
      <c r="K73" s="38">
        <v>3390</v>
      </c>
      <c r="L73" s="38"/>
      <c r="M73" s="39">
        <v>1</v>
      </c>
      <c r="N73" s="40" t="s">
        <v>34</v>
      </c>
      <c r="O73" s="41">
        <v>0</v>
      </c>
      <c r="P73" s="41" t="s">
        <v>18</v>
      </c>
      <c r="Q73"/>
    </row>
    <row r="74" spans="1:17" ht="12.75">
      <c r="A74" s="4" t="s">
        <v>454</v>
      </c>
      <c r="B74" s="70" t="s">
        <v>460</v>
      </c>
      <c r="C74" s="55" t="s">
        <v>479</v>
      </c>
      <c r="D74" s="26" t="str">
        <f t="shared" si="4"/>
        <v>(CHU-HI-SER17-62SDRWC)</v>
      </c>
      <c r="E74" s="5" t="s">
        <v>56</v>
      </c>
      <c r="F74" s="9">
        <v>5584</v>
      </c>
      <c r="G74" s="2" t="s">
        <v>21</v>
      </c>
      <c r="H74" s="2">
        <v>250</v>
      </c>
      <c r="I74" s="2">
        <f t="shared" si="5"/>
        <v>2364</v>
      </c>
      <c r="J74" s="2">
        <f t="shared" si="6"/>
        <v>3220</v>
      </c>
      <c r="K74" s="2">
        <v>6690</v>
      </c>
      <c r="L74" s="2"/>
      <c r="M74" s="28">
        <v>1</v>
      </c>
      <c r="N74" s="17" t="s">
        <v>22</v>
      </c>
      <c r="O74" s="2">
        <v>0</v>
      </c>
      <c r="P74" s="20" t="s">
        <v>18</v>
      </c>
      <c r="Q74"/>
    </row>
    <row r="75" spans="1:17" ht="12.75">
      <c r="A75" s="4" t="s">
        <v>455</v>
      </c>
      <c r="B75" s="4" t="s">
        <v>461</v>
      </c>
      <c r="C75" s="55" t="s">
        <v>480</v>
      </c>
      <c r="D75" s="26" t="str">
        <f t="shared" si="4"/>
        <v>(CHU-HI-SER6-62SDRWC)</v>
      </c>
      <c r="E75" s="5" t="s">
        <v>56</v>
      </c>
      <c r="F75" s="9">
        <v>3556</v>
      </c>
      <c r="G75" s="2" t="s">
        <v>21</v>
      </c>
      <c r="H75" s="2">
        <v>250</v>
      </c>
      <c r="I75" s="2">
        <f t="shared" si="5"/>
        <v>1236</v>
      </c>
      <c r="J75" s="2">
        <f t="shared" si="6"/>
        <v>2320</v>
      </c>
      <c r="K75" s="2">
        <v>4890</v>
      </c>
      <c r="L75" s="2"/>
      <c r="M75" s="28">
        <v>1</v>
      </c>
      <c r="N75" s="17" t="s">
        <v>22</v>
      </c>
      <c r="O75" s="2">
        <v>0</v>
      </c>
      <c r="P75" s="20" t="s">
        <v>18</v>
      </c>
      <c r="Q75"/>
    </row>
    <row r="76" spans="1:17" ht="12.75">
      <c r="A76" s="4" t="s">
        <v>456</v>
      </c>
      <c r="B76" s="4" t="s">
        <v>462</v>
      </c>
      <c r="C76" s="55" t="s">
        <v>481</v>
      </c>
      <c r="D76" s="26" t="str">
        <f t="shared" si="4"/>
        <v>(CHU-HI-SER9-62SDRWC)</v>
      </c>
      <c r="E76" s="5" t="s">
        <v>56</v>
      </c>
      <c r="F76" s="9">
        <v>4492</v>
      </c>
      <c r="G76" s="2" t="s">
        <v>21</v>
      </c>
      <c r="H76" s="2">
        <v>250</v>
      </c>
      <c r="I76" s="2">
        <f t="shared" si="5"/>
        <v>1772</v>
      </c>
      <c r="J76" s="2">
        <f t="shared" si="6"/>
        <v>2720</v>
      </c>
      <c r="K76" s="2">
        <v>5690</v>
      </c>
      <c r="L76" s="2"/>
      <c r="M76" s="28">
        <v>1</v>
      </c>
      <c r="N76" s="17" t="s">
        <v>22</v>
      </c>
      <c r="O76" s="2">
        <v>0</v>
      </c>
      <c r="P76" s="20" t="s">
        <v>18</v>
      </c>
      <c r="Q76"/>
    </row>
    <row r="77" spans="1:17" ht="12.75">
      <c r="A77" s="71" t="s">
        <v>579</v>
      </c>
      <c r="B77" s="4" t="s">
        <v>75</v>
      </c>
      <c r="C77" s="66" t="s">
        <v>538</v>
      </c>
      <c r="D77" s="26" t="str">
        <f t="shared" si="4"/>
        <v>(CHU-HI-REL4-63DRWC)</v>
      </c>
      <c r="E77" s="5" t="s">
        <v>56</v>
      </c>
      <c r="F77" s="73">
        <v>2339</v>
      </c>
      <c r="G77" s="38" t="s">
        <v>16</v>
      </c>
      <c r="H77" s="38">
        <v>200</v>
      </c>
      <c r="I77" s="2">
        <f t="shared" si="5"/>
        <v>744</v>
      </c>
      <c r="J77" s="2">
        <f t="shared" si="6"/>
        <v>1595</v>
      </c>
      <c r="K77" s="38">
        <v>3390</v>
      </c>
      <c r="L77" s="38"/>
      <c r="M77" s="39">
        <v>1</v>
      </c>
      <c r="N77" s="40" t="s">
        <v>34</v>
      </c>
      <c r="O77" s="41">
        <v>0</v>
      </c>
      <c r="P77" s="41" t="s">
        <v>18</v>
      </c>
      <c r="Q77"/>
    </row>
    <row r="78" spans="1:17" ht="12.75">
      <c r="A78" s="4" t="s">
        <v>454</v>
      </c>
      <c r="B78" s="70" t="s">
        <v>460</v>
      </c>
      <c r="C78" s="55" t="s">
        <v>494</v>
      </c>
      <c r="D78" s="26" t="str">
        <f t="shared" si="4"/>
        <v>(HUM-HI-SER17-62SDRWC)</v>
      </c>
      <c r="E78" s="5" t="s">
        <v>183</v>
      </c>
      <c r="F78" s="9">
        <v>5584</v>
      </c>
      <c r="G78" s="2" t="s">
        <v>21</v>
      </c>
      <c r="H78" s="2">
        <v>250</v>
      </c>
      <c r="I78" s="2">
        <f t="shared" si="5"/>
        <v>2364</v>
      </c>
      <c r="J78" s="2">
        <f t="shared" si="6"/>
        <v>3220</v>
      </c>
      <c r="K78" s="2">
        <v>6690</v>
      </c>
      <c r="L78" s="2"/>
      <c r="M78" s="28">
        <v>1</v>
      </c>
      <c r="N78" s="17" t="s">
        <v>22</v>
      </c>
      <c r="O78" s="2">
        <v>0</v>
      </c>
      <c r="P78" s="20" t="s">
        <v>18</v>
      </c>
      <c r="Q78"/>
    </row>
    <row r="79" spans="1:17" ht="12.75">
      <c r="A79" s="4" t="s">
        <v>455</v>
      </c>
      <c r="B79" s="4" t="s">
        <v>461</v>
      </c>
      <c r="C79" s="55" t="s">
        <v>495</v>
      </c>
      <c r="D79" s="26" t="str">
        <f t="shared" si="4"/>
        <v>(HUM-HI-SER6-62SDRWC)</v>
      </c>
      <c r="E79" s="5" t="s">
        <v>183</v>
      </c>
      <c r="F79" s="9">
        <v>3556</v>
      </c>
      <c r="G79" s="2" t="s">
        <v>21</v>
      </c>
      <c r="H79" s="2">
        <v>250</v>
      </c>
      <c r="I79" s="2">
        <f t="shared" si="5"/>
        <v>1236</v>
      </c>
      <c r="J79" s="2">
        <f t="shared" si="6"/>
        <v>2320</v>
      </c>
      <c r="K79" s="2">
        <v>4890</v>
      </c>
      <c r="L79" s="2"/>
      <c r="M79" s="28">
        <v>1</v>
      </c>
      <c r="N79" s="17" t="s">
        <v>22</v>
      </c>
      <c r="O79" s="2">
        <v>0</v>
      </c>
      <c r="P79" s="20" t="s">
        <v>18</v>
      </c>
      <c r="Q79"/>
    </row>
    <row r="80" spans="1:17" ht="12.75">
      <c r="A80" s="4" t="s">
        <v>456</v>
      </c>
      <c r="B80" s="4" t="s">
        <v>462</v>
      </c>
      <c r="C80" s="55" t="s">
        <v>496</v>
      </c>
      <c r="D80" s="26" t="str">
        <f t="shared" si="4"/>
        <v>(HUM-HI-SER9-62SDRWC)</v>
      </c>
      <c r="E80" s="5" t="s">
        <v>183</v>
      </c>
      <c r="F80" s="9">
        <v>4492</v>
      </c>
      <c r="G80" s="2" t="s">
        <v>21</v>
      </c>
      <c r="H80" s="2">
        <v>250</v>
      </c>
      <c r="I80" s="2">
        <f t="shared" si="5"/>
        <v>1772</v>
      </c>
      <c r="J80" s="2">
        <f t="shared" si="6"/>
        <v>2720</v>
      </c>
      <c r="K80" s="2">
        <v>5690</v>
      </c>
      <c r="L80" s="2"/>
      <c r="M80" s="28">
        <v>1</v>
      </c>
      <c r="N80" s="17" t="s">
        <v>22</v>
      </c>
      <c r="O80" s="2">
        <v>0</v>
      </c>
      <c r="P80" s="20" t="s">
        <v>18</v>
      </c>
      <c r="Q80"/>
    </row>
    <row r="81" spans="1:17" ht="12.75">
      <c r="A81" s="71" t="s">
        <v>579</v>
      </c>
      <c r="B81" s="4" t="s">
        <v>75</v>
      </c>
      <c r="C81" s="66" t="s">
        <v>539</v>
      </c>
      <c r="D81" s="26" t="str">
        <f t="shared" si="4"/>
        <v>(HUM-HI-REL4-63DRWC)</v>
      </c>
      <c r="E81" s="5" t="s">
        <v>183</v>
      </c>
      <c r="F81" s="38">
        <v>2345</v>
      </c>
      <c r="G81" s="2" t="s">
        <v>16</v>
      </c>
      <c r="H81" s="2">
        <v>200</v>
      </c>
      <c r="I81" s="2">
        <f t="shared" si="5"/>
        <v>750</v>
      </c>
      <c r="J81" s="2">
        <f t="shared" si="6"/>
        <v>1595</v>
      </c>
      <c r="K81" s="38">
        <v>3390</v>
      </c>
      <c r="L81" s="38"/>
      <c r="M81" s="28">
        <v>1</v>
      </c>
      <c r="N81" s="16" t="s">
        <v>34</v>
      </c>
      <c r="O81" s="16">
        <v>0</v>
      </c>
      <c r="P81" s="9" t="s">
        <v>18</v>
      </c>
      <c r="Q81"/>
    </row>
    <row r="82" spans="1:17" ht="12.75">
      <c r="A82" s="4" t="s">
        <v>454</v>
      </c>
      <c r="B82" s="70" t="s">
        <v>460</v>
      </c>
      <c r="C82" s="55" t="s">
        <v>488</v>
      </c>
      <c r="D82" s="26" t="str">
        <f t="shared" si="4"/>
        <v>(CMP-HI-SER17-62SDRWC)</v>
      </c>
      <c r="E82" s="5" t="s">
        <v>57</v>
      </c>
      <c r="F82" s="9">
        <v>5584</v>
      </c>
      <c r="G82" s="2" t="s">
        <v>21</v>
      </c>
      <c r="H82" s="2">
        <v>250</v>
      </c>
      <c r="I82" s="2">
        <f t="shared" si="5"/>
        <v>2364</v>
      </c>
      <c r="J82" s="2">
        <f t="shared" si="6"/>
        <v>3220</v>
      </c>
      <c r="K82" s="2">
        <v>6690</v>
      </c>
      <c r="L82" s="2"/>
      <c r="M82" s="28">
        <v>1</v>
      </c>
      <c r="N82" s="17" t="s">
        <v>22</v>
      </c>
      <c r="O82" s="2">
        <v>0</v>
      </c>
      <c r="P82" s="20" t="s">
        <v>18</v>
      </c>
      <c r="Q82"/>
    </row>
    <row r="83" spans="1:17" ht="12.75">
      <c r="A83" s="4" t="s">
        <v>455</v>
      </c>
      <c r="B83" s="4" t="s">
        <v>461</v>
      </c>
      <c r="C83" s="55" t="s">
        <v>489</v>
      </c>
      <c r="D83" s="26" t="str">
        <f t="shared" si="4"/>
        <v>(CMP-HI-SER6-62SDRWC)</v>
      </c>
      <c r="E83" s="5" t="s">
        <v>57</v>
      </c>
      <c r="F83" s="9">
        <v>3556</v>
      </c>
      <c r="G83" s="2" t="s">
        <v>21</v>
      </c>
      <c r="H83" s="2">
        <v>250</v>
      </c>
      <c r="I83" s="2">
        <f t="shared" si="5"/>
        <v>1236</v>
      </c>
      <c r="J83" s="2">
        <f t="shared" si="6"/>
        <v>2320</v>
      </c>
      <c r="K83" s="2">
        <v>4890</v>
      </c>
      <c r="L83" s="2"/>
      <c r="M83" s="28">
        <v>1</v>
      </c>
      <c r="N83" s="17" t="s">
        <v>22</v>
      </c>
      <c r="O83" s="2">
        <v>0</v>
      </c>
      <c r="P83" s="20" t="s">
        <v>18</v>
      </c>
      <c r="Q83"/>
    </row>
    <row r="84" spans="1:17" ht="12.75">
      <c r="A84" s="4" t="s">
        <v>456</v>
      </c>
      <c r="B84" s="4" t="s">
        <v>462</v>
      </c>
      <c r="C84" s="55" t="s">
        <v>490</v>
      </c>
      <c r="D84" s="26" t="str">
        <f t="shared" si="4"/>
        <v>(CMP-HI-SER9-62SDRWC)</v>
      </c>
      <c r="E84" s="5" t="s">
        <v>57</v>
      </c>
      <c r="F84" s="9">
        <v>4492</v>
      </c>
      <c r="G84" s="2" t="s">
        <v>21</v>
      </c>
      <c r="H84" s="2">
        <v>250</v>
      </c>
      <c r="I84" s="2">
        <f t="shared" si="5"/>
        <v>1772</v>
      </c>
      <c r="J84" s="2">
        <f t="shared" si="6"/>
        <v>2720</v>
      </c>
      <c r="K84" s="2">
        <v>5690</v>
      </c>
      <c r="L84" s="2"/>
      <c r="M84" s="28">
        <v>1</v>
      </c>
      <c r="N84" s="17" t="s">
        <v>22</v>
      </c>
      <c r="O84" s="2">
        <v>0</v>
      </c>
      <c r="P84" s="20" t="s">
        <v>18</v>
      </c>
      <c r="Q84"/>
    </row>
    <row r="85" spans="1:17" ht="12.75">
      <c r="A85" s="71" t="s">
        <v>579</v>
      </c>
      <c r="B85" s="4" t="s">
        <v>75</v>
      </c>
      <c r="C85" s="66" t="s">
        <v>540</v>
      </c>
      <c r="D85" s="26" t="str">
        <f t="shared" si="4"/>
        <v>(CMP-HI-REL4-63DRWC)</v>
      </c>
      <c r="E85" s="5" t="s">
        <v>57</v>
      </c>
      <c r="F85" s="73">
        <v>2339</v>
      </c>
      <c r="G85" s="38" t="s">
        <v>16</v>
      </c>
      <c r="H85" s="38">
        <v>200</v>
      </c>
      <c r="I85" s="2">
        <f t="shared" si="5"/>
        <v>744</v>
      </c>
      <c r="J85" s="2">
        <f t="shared" si="6"/>
        <v>1595</v>
      </c>
      <c r="K85" s="38">
        <v>3390</v>
      </c>
      <c r="L85" s="38"/>
      <c r="M85" s="39">
        <v>1</v>
      </c>
      <c r="N85" s="40" t="s">
        <v>34</v>
      </c>
      <c r="O85" s="41">
        <v>0</v>
      </c>
      <c r="P85" s="41" t="s">
        <v>18</v>
      </c>
      <c r="Q85"/>
    </row>
    <row r="86" spans="1:17" ht="12.75">
      <c r="A86" s="4" t="s">
        <v>454</v>
      </c>
      <c r="B86" s="70" t="s">
        <v>460</v>
      </c>
      <c r="C86" s="58" t="s">
        <v>504</v>
      </c>
      <c r="D86" s="26" t="str">
        <f t="shared" si="4"/>
        <v>(CNH-HI-SER17-62SDRWC)</v>
      </c>
      <c r="E86" s="5" t="s">
        <v>58</v>
      </c>
      <c r="F86" s="9">
        <v>5584</v>
      </c>
      <c r="G86" s="2" t="s">
        <v>21</v>
      </c>
      <c r="H86" s="2">
        <v>250</v>
      </c>
      <c r="I86" s="2">
        <f t="shared" si="5"/>
        <v>2364</v>
      </c>
      <c r="J86" s="2">
        <f t="shared" si="6"/>
        <v>3220</v>
      </c>
      <c r="K86" s="2">
        <v>6690</v>
      </c>
      <c r="L86" s="2"/>
      <c r="M86" s="28">
        <v>1</v>
      </c>
      <c r="N86" s="17" t="s">
        <v>22</v>
      </c>
      <c r="O86" s="2">
        <v>0</v>
      </c>
      <c r="P86" s="20" t="s">
        <v>18</v>
      </c>
      <c r="Q86"/>
    </row>
    <row r="87" spans="1:17" ht="12.75">
      <c r="A87" s="4" t="s">
        <v>455</v>
      </c>
      <c r="B87" s="4" t="s">
        <v>461</v>
      </c>
      <c r="C87" s="58" t="s">
        <v>505</v>
      </c>
      <c r="D87" s="26" t="str">
        <f t="shared" si="4"/>
        <v>(CNH-HI-SER6-62SDRWC)</v>
      </c>
      <c r="E87" s="5" t="s">
        <v>58</v>
      </c>
      <c r="F87" s="9">
        <v>3556</v>
      </c>
      <c r="G87" s="2" t="s">
        <v>21</v>
      </c>
      <c r="H87" s="2">
        <v>250</v>
      </c>
      <c r="I87" s="2">
        <f t="shared" si="5"/>
        <v>1236</v>
      </c>
      <c r="J87" s="2">
        <f t="shared" si="6"/>
        <v>2320</v>
      </c>
      <c r="K87" s="2">
        <v>4890</v>
      </c>
      <c r="L87" s="2"/>
      <c r="M87" s="28">
        <v>1</v>
      </c>
      <c r="N87" s="17" t="s">
        <v>22</v>
      </c>
      <c r="O87" s="2">
        <v>0</v>
      </c>
      <c r="P87" s="20" t="s">
        <v>18</v>
      </c>
      <c r="Q87" s="2"/>
    </row>
    <row r="88" spans="1:17" ht="12.75">
      <c r="A88" s="4" t="s">
        <v>456</v>
      </c>
      <c r="B88" s="4" t="s">
        <v>462</v>
      </c>
      <c r="C88" s="58" t="s">
        <v>506</v>
      </c>
      <c r="D88" s="26" t="str">
        <f t="shared" si="4"/>
        <v>(CNH-HI-SER9-62SDRWC)</v>
      </c>
      <c r="E88" s="5" t="s">
        <v>58</v>
      </c>
      <c r="F88" s="9">
        <v>4492</v>
      </c>
      <c r="G88" s="2" t="s">
        <v>21</v>
      </c>
      <c r="H88" s="2">
        <v>250</v>
      </c>
      <c r="I88" s="2">
        <f t="shared" si="5"/>
        <v>1772</v>
      </c>
      <c r="J88" s="2">
        <f t="shared" si="6"/>
        <v>2720</v>
      </c>
      <c r="K88" s="2">
        <v>5690</v>
      </c>
      <c r="L88" s="2"/>
      <c r="M88" s="28">
        <v>1</v>
      </c>
      <c r="N88" s="17" t="s">
        <v>22</v>
      </c>
      <c r="O88" s="2">
        <v>0</v>
      </c>
      <c r="P88" s="20" t="s">
        <v>18</v>
      </c>
      <c r="Q88" s="2"/>
    </row>
    <row r="89" spans="1:17" ht="12.75">
      <c r="A89" s="71" t="s">
        <v>579</v>
      </c>
      <c r="B89" s="4" t="s">
        <v>75</v>
      </c>
      <c r="C89" s="66" t="s">
        <v>541</v>
      </c>
      <c r="D89" s="26" t="str">
        <f t="shared" si="4"/>
        <v>(CNH-HI-REL4-63DRWC)</v>
      </c>
      <c r="E89" s="5" t="s">
        <v>58</v>
      </c>
      <c r="F89" s="73">
        <v>2339</v>
      </c>
      <c r="G89" s="38" t="s">
        <v>16</v>
      </c>
      <c r="H89" s="38">
        <v>200</v>
      </c>
      <c r="I89" s="2">
        <f t="shared" si="5"/>
        <v>744</v>
      </c>
      <c r="J89" s="2">
        <f t="shared" si="6"/>
        <v>1595</v>
      </c>
      <c r="K89" s="38">
        <v>3390</v>
      </c>
      <c r="L89" s="38"/>
      <c r="M89" s="39">
        <v>1</v>
      </c>
      <c r="N89" s="40" t="s">
        <v>34</v>
      </c>
      <c r="O89" s="41">
        <v>0</v>
      </c>
      <c r="P89" s="41" t="s">
        <v>18</v>
      </c>
      <c r="Q89" s="2"/>
    </row>
    <row r="90" spans="1:17" ht="12.75">
      <c r="A90" s="71" t="s">
        <v>575</v>
      </c>
      <c r="B90" s="80" t="s">
        <v>594</v>
      </c>
      <c r="C90" s="4"/>
      <c r="D90" s="26" t="str">
        <f t="shared" si="4"/>
        <v>()</v>
      </c>
      <c r="E90" s="5" t="s">
        <v>465</v>
      </c>
      <c r="F90" s="73">
        <v>5819</v>
      </c>
      <c r="G90" s="9" t="s">
        <v>21</v>
      </c>
      <c r="H90" s="9">
        <v>250</v>
      </c>
      <c r="I90" s="2">
        <f t="shared" si="5"/>
        <v>2144</v>
      </c>
      <c r="J90" s="2">
        <f t="shared" si="6"/>
        <v>3675</v>
      </c>
      <c r="K90" s="9">
        <v>7600</v>
      </c>
      <c r="L90" s="9"/>
      <c r="M90" s="53">
        <v>1</v>
      </c>
      <c r="N90" s="40" t="s">
        <v>22</v>
      </c>
      <c r="O90" s="41">
        <v>0</v>
      </c>
      <c r="P90" s="41" t="s">
        <v>18</v>
      </c>
      <c r="Q90" s="2"/>
    </row>
    <row r="91" spans="1:17" ht="12.75">
      <c r="A91" s="71" t="s">
        <v>576</v>
      </c>
      <c r="B91" s="80" t="s">
        <v>595</v>
      </c>
      <c r="C91" s="4"/>
      <c r="D91" s="26" t="str">
        <f t="shared" si="4"/>
        <v>()</v>
      </c>
      <c r="E91" s="5" t="s">
        <v>465</v>
      </c>
      <c r="F91" s="73">
        <v>4679</v>
      </c>
      <c r="G91" s="9" t="s">
        <v>21</v>
      </c>
      <c r="H91" s="9">
        <v>250</v>
      </c>
      <c r="I91" s="2">
        <f t="shared" si="5"/>
        <v>1504</v>
      </c>
      <c r="J91" s="2">
        <f t="shared" si="6"/>
        <v>3175</v>
      </c>
      <c r="K91" s="9">
        <v>6600</v>
      </c>
      <c r="L91" s="9"/>
      <c r="M91" s="53">
        <v>1</v>
      </c>
      <c r="N91" s="40" t="s">
        <v>22</v>
      </c>
      <c r="O91" s="41">
        <v>0</v>
      </c>
      <c r="P91" s="41" t="s">
        <v>18</v>
      </c>
      <c r="Q91" s="2"/>
    </row>
    <row r="92" spans="1:17" ht="12.75">
      <c r="A92" s="71" t="s">
        <v>577</v>
      </c>
      <c r="B92" s="80" t="s">
        <v>596</v>
      </c>
      <c r="C92" s="4"/>
      <c r="D92" s="26" t="str">
        <f t="shared" si="4"/>
        <v>()</v>
      </c>
      <c r="E92" s="5" t="s">
        <v>465</v>
      </c>
      <c r="F92" s="73">
        <v>3689</v>
      </c>
      <c r="G92" s="9" t="s">
        <v>21</v>
      </c>
      <c r="H92" s="9">
        <v>250</v>
      </c>
      <c r="I92" s="2">
        <f t="shared" si="5"/>
        <v>914</v>
      </c>
      <c r="J92" s="2">
        <f t="shared" si="6"/>
        <v>2775</v>
      </c>
      <c r="K92" s="9">
        <v>5800</v>
      </c>
      <c r="L92" s="9"/>
      <c r="M92" s="53">
        <v>1</v>
      </c>
      <c r="N92" s="40" t="s">
        <v>22</v>
      </c>
      <c r="O92" s="41">
        <v>0</v>
      </c>
      <c r="P92" s="41" t="s">
        <v>18</v>
      </c>
      <c r="Q92" s="2"/>
    </row>
    <row r="93" spans="1:17" ht="12.75">
      <c r="A93" s="4" t="s">
        <v>434</v>
      </c>
      <c r="B93" s="4"/>
      <c r="C93" s="4"/>
      <c r="D93" s="26" t="str">
        <f t="shared" si="4"/>
        <v>()</v>
      </c>
      <c r="E93" s="5" t="s">
        <v>2</v>
      </c>
      <c r="F93" s="9">
        <v>5584</v>
      </c>
      <c r="G93" s="38" t="s">
        <v>16</v>
      </c>
      <c r="H93" s="2">
        <v>200</v>
      </c>
      <c r="I93" s="2">
        <f t="shared" si="5"/>
        <v>759</v>
      </c>
      <c r="J93" s="2">
        <f t="shared" si="6"/>
        <v>4825</v>
      </c>
      <c r="K93" s="2">
        <v>9850</v>
      </c>
      <c r="L93" s="74"/>
      <c r="M93" s="28">
        <v>1</v>
      </c>
      <c r="N93" s="16" t="s">
        <v>17</v>
      </c>
      <c r="O93" s="2">
        <v>0</v>
      </c>
      <c r="P93" s="20" t="s">
        <v>18</v>
      </c>
      <c r="Q93" s="2"/>
    </row>
    <row r="94" spans="1:17" ht="12.75">
      <c r="A94" s="4" t="s">
        <v>435</v>
      </c>
      <c r="B94" s="4"/>
      <c r="C94" s="4"/>
      <c r="D94" s="26" t="str">
        <f t="shared" si="4"/>
        <v>()</v>
      </c>
      <c r="E94" s="5" t="s">
        <v>2</v>
      </c>
      <c r="F94" s="9">
        <v>3556</v>
      </c>
      <c r="G94" s="38" t="s">
        <v>16</v>
      </c>
      <c r="H94" s="2">
        <v>200</v>
      </c>
      <c r="I94" s="2">
        <f t="shared" si="5"/>
        <v>61</v>
      </c>
      <c r="J94" s="2">
        <f t="shared" si="6"/>
        <v>3495</v>
      </c>
      <c r="K94" s="2">
        <v>7190</v>
      </c>
      <c r="L94" s="74"/>
      <c r="M94" s="28">
        <v>1</v>
      </c>
      <c r="N94" s="16" t="s">
        <v>17</v>
      </c>
      <c r="O94" s="2">
        <v>0</v>
      </c>
      <c r="P94" s="20" t="s">
        <v>18</v>
      </c>
      <c r="Q94" s="2"/>
    </row>
    <row r="95" spans="1:17" ht="12.75">
      <c r="A95" s="4" t="s">
        <v>436</v>
      </c>
      <c r="B95" s="4"/>
      <c r="C95" s="4"/>
      <c r="D95" s="26" t="str">
        <f t="shared" si="4"/>
        <v>()</v>
      </c>
      <c r="E95" s="5" t="s">
        <v>2</v>
      </c>
      <c r="F95" s="9">
        <v>4492</v>
      </c>
      <c r="G95" s="38" t="s">
        <v>16</v>
      </c>
      <c r="H95" s="2">
        <v>200</v>
      </c>
      <c r="I95" s="2">
        <f t="shared" si="5"/>
        <v>267</v>
      </c>
      <c r="J95" s="2">
        <f t="shared" si="6"/>
        <v>4225</v>
      </c>
      <c r="K95" s="2">
        <v>8650</v>
      </c>
      <c r="L95" s="74"/>
      <c r="M95" s="28">
        <v>1</v>
      </c>
      <c r="N95" s="16" t="s">
        <v>17</v>
      </c>
      <c r="O95" s="2">
        <v>0</v>
      </c>
      <c r="P95" s="20" t="s">
        <v>18</v>
      </c>
      <c r="Q95" s="2"/>
    </row>
    <row r="96" spans="1:17" ht="12.75">
      <c r="A96" s="4" t="s">
        <v>59</v>
      </c>
      <c r="B96" s="4"/>
      <c r="C96" s="4"/>
      <c r="D96" s="26" t="str">
        <f t="shared" si="4"/>
        <v>()</v>
      </c>
      <c r="E96" s="5" t="s">
        <v>2</v>
      </c>
      <c r="F96" s="9">
        <v>5584</v>
      </c>
      <c r="G96" s="2" t="s">
        <v>24</v>
      </c>
      <c r="H96" s="2">
        <v>0</v>
      </c>
      <c r="I96" s="2">
        <f t="shared" si="5"/>
        <v>659</v>
      </c>
      <c r="J96" s="2">
        <f t="shared" si="6"/>
        <v>4925</v>
      </c>
      <c r="K96" s="2">
        <v>9850</v>
      </c>
      <c r="L96" s="74"/>
      <c r="M96" s="28">
        <v>1</v>
      </c>
      <c r="N96" s="16" t="s">
        <v>17</v>
      </c>
      <c r="O96" s="8">
        <v>0</v>
      </c>
      <c r="P96" s="20" t="s">
        <v>18</v>
      </c>
      <c r="Q96" s="2"/>
    </row>
    <row r="97" spans="1:17" ht="12.75">
      <c r="A97" s="4" t="s">
        <v>60</v>
      </c>
      <c r="B97" s="4"/>
      <c r="C97" s="4"/>
      <c r="D97" s="26" t="str">
        <f t="shared" si="4"/>
        <v>()</v>
      </c>
      <c r="E97" s="5" t="s">
        <v>2</v>
      </c>
      <c r="F97" s="9">
        <v>5584</v>
      </c>
      <c r="G97" s="2" t="s">
        <v>24</v>
      </c>
      <c r="H97" s="2">
        <v>0</v>
      </c>
      <c r="I97" s="2">
        <f t="shared" si="5"/>
        <v>659</v>
      </c>
      <c r="J97" s="2">
        <f t="shared" si="6"/>
        <v>4925</v>
      </c>
      <c r="K97" s="2">
        <v>9850</v>
      </c>
      <c r="L97" s="74"/>
      <c r="M97" s="28">
        <v>1</v>
      </c>
      <c r="N97" s="16" t="s">
        <v>17</v>
      </c>
      <c r="O97" s="8">
        <v>0</v>
      </c>
      <c r="P97" s="20" t="s">
        <v>18</v>
      </c>
      <c r="Q97" s="2"/>
    </row>
    <row r="98" spans="1:17" ht="12.75">
      <c r="A98" s="4" t="s">
        <v>61</v>
      </c>
      <c r="B98" s="4"/>
      <c r="C98" s="4"/>
      <c r="D98" s="26" t="str">
        <f t="shared" ref="D98:D129" si="7">"("&amp;C98&amp;")"</f>
        <v>()</v>
      </c>
      <c r="E98" s="5" t="s">
        <v>2</v>
      </c>
      <c r="F98" s="9">
        <v>3556</v>
      </c>
      <c r="G98" s="2" t="s">
        <v>24</v>
      </c>
      <c r="H98" s="2">
        <v>0</v>
      </c>
      <c r="I98" s="2">
        <f t="shared" si="5"/>
        <v>-39</v>
      </c>
      <c r="J98" s="2">
        <f t="shared" si="6"/>
        <v>3595</v>
      </c>
      <c r="K98" s="2">
        <v>7190</v>
      </c>
      <c r="L98" s="74"/>
      <c r="M98" s="28">
        <v>1</v>
      </c>
      <c r="N98" s="16" t="s">
        <v>17</v>
      </c>
      <c r="O98" s="8">
        <v>0</v>
      </c>
      <c r="P98" s="20" t="s">
        <v>18</v>
      </c>
      <c r="Q98" s="2"/>
    </row>
    <row r="99" spans="1:17" ht="12.75">
      <c r="A99" s="4" t="s">
        <v>62</v>
      </c>
      <c r="B99" s="4"/>
      <c r="C99" s="4"/>
      <c r="D99" s="26" t="str">
        <f t="shared" si="7"/>
        <v>()</v>
      </c>
      <c r="E99" s="5" t="s">
        <v>2</v>
      </c>
      <c r="F99" s="9">
        <v>3556</v>
      </c>
      <c r="G99" s="2" t="s">
        <v>24</v>
      </c>
      <c r="H99" s="2">
        <v>0</v>
      </c>
      <c r="I99" s="2">
        <f t="shared" si="5"/>
        <v>-39</v>
      </c>
      <c r="J99" s="2">
        <f t="shared" si="6"/>
        <v>3595</v>
      </c>
      <c r="K99" s="2">
        <v>7190</v>
      </c>
      <c r="L99" s="74"/>
      <c r="M99" s="28">
        <v>1</v>
      </c>
      <c r="N99" s="16" t="s">
        <v>17</v>
      </c>
      <c r="O99" s="8">
        <v>0</v>
      </c>
      <c r="P99" s="20" t="s">
        <v>18</v>
      </c>
      <c r="Q99" s="2"/>
    </row>
    <row r="100" spans="1:17" ht="12.75">
      <c r="A100" s="4" t="s">
        <v>63</v>
      </c>
      <c r="B100" s="4"/>
      <c r="C100" s="4"/>
      <c r="D100" s="26" t="str">
        <f t="shared" si="7"/>
        <v>()</v>
      </c>
      <c r="E100" s="5" t="s">
        <v>2</v>
      </c>
      <c r="F100" s="9">
        <v>4492</v>
      </c>
      <c r="G100" s="2" t="s">
        <v>24</v>
      </c>
      <c r="H100" s="2">
        <v>0</v>
      </c>
      <c r="I100" s="2">
        <f t="shared" si="5"/>
        <v>167</v>
      </c>
      <c r="J100" s="2">
        <f t="shared" si="6"/>
        <v>4325</v>
      </c>
      <c r="K100" s="2">
        <v>8650</v>
      </c>
      <c r="L100" s="74"/>
      <c r="M100" s="28">
        <v>1</v>
      </c>
      <c r="N100" s="16" t="s">
        <v>17</v>
      </c>
      <c r="O100" s="8">
        <v>0</v>
      </c>
      <c r="P100" s="20" t="s">
        <v>18</v>
      </c>
      <c r="Q100" s="2"/>
    </row>
    <row r="101" spans="1:17" ht="12.75">
      <c r="A101" s="4" t="s">
        <v>64</v>
      </c>
      <c r="B101" s="4"/>
      <c r="C101" s="4"/>
      <c r="D101" s="26" t="str">
        <f t="shared" si="7"/>
        <v>()</v>
      </c>
      <c r="E101" s="5" t="s">
        <v>2</v>
      </c>
      <c r="F101" s="9">
        <v>4492</v>
      </c>
      <c r="G101" s="2" t="s">
        <v>24</v>
      </c>
      <c r="H101" s="2">
        <v>0</v>
      </c>
      <c r="I101" s="2">
        <f t="shared" si="5"/>
        <v>167</v>
      </c>
      <c r="J101" s="2">
        <f t="shared" si="6"/>
        <v>4325</v>
      </c>
      <c r="K101" s="2">
        <v>8650</v>
      </c>
      <c r="L101" s="74"/>
      <c r="M101" s="28">
        <v>1</v>
      </c>
      <c r="N101" s="16" t="s">
        <v>17</v>
      </c>
      <c r="O101" s="8">
        <v>0</v>
      </c>
      <c r="P101" s="20" t="s">
        <v>18</v>
      </c>
      <c r="Q101" s="2"/>
    </row>
    <row r="102" spans="1:17" ht="12.75">
      <c r="A102" s="4" t="s">
        <v>50</v>
      </c>
      <c r="B102" s="4" t="s">
        <v>76</v>
      </c>
      <c r="C102" s="4" t="s">
        <v>418</v>
      </c>
      <c r="D102" s="26" t="str">
        <f t="shared" si="7"/>
        <v>(REG-HI-REL2-63DRW)</v>
      </c>
      <c r="E102" s="5" t="s">
        <v>2</v>
      </c>
      <c r="F102" s="9">
        <v>1960</v>
      </c>
      <c r="G102" s="2" t="s">
        <v>24</v>
      </c>
      <c r="H102" s="2">
        <v>0</v>
      </c>
      <c r="I102" s="2">
        <f t="shared" si="5"/>
        <v>410</v>
      </c>
      <c r="J102" s="2">
        <f t="shared" si="6"/>
        <v>1550</v>
      </c>
      <c r="K102" s="74">
        <v>3100</v>
      </c>
      <c r="L102" s="74"/>
      <c r="M102" s="28">
        <v>1</v>
      </c>
      <c r="N102" s="16" t="s">
        <v>34</v>
      </c>
      <c r="O102" s="8">
        <v>0</v>
      </c>
      <c r="P102" s="20" t="s">
        <v>18</v>
      </c>
      <c r="Q102" s="2"/>
    </row>
    <row r="103" spans="1:17" ht="12.75">
      <c r="A103" s="4" t="s">
        <v>52</v>
      </c>
      <c r="B103" s="4" t="s">
        <v>77</v>
      </c>
      <c r="C103" s="4" t="s">
        <v>419</v>
      </c>
      <c r="D103" s="26" t="str">
        <f t="shared" si="7"/>
        <v>(REG-HI-REL3-63DRW)</v>
      </c>
      <c r="E103" s="5" t="s">
        <v>2</v>
      </c>
      <c r="F103" s="9">
        <v>2345</v>
      </c>
      <c r="G103" s="2" t="s">
        <v>24</v>
      </c>
      <c r="H103" s="2">
        <v>0</v>
      </c>
      <c r="I103" s="2">
        <f t="shared" si="5"/>
        <v>595</v>
      </c>
      <c r="J103" s="2">
        <f t="shared" si="6"/>
        <v>1750</v>
      </c>
      <c r="K103" s="74">
        <v>3500</v>
      </c>
      <c r="L103" s="74"/>
      <c r="M103" s="28">
        <v>1</v>
      </c>
      <c r="N103" s="16" t="s">
        <v>34</v>
      </c>
      <c r="O103" s="8">
        <v>0</v>
      </c>
      <c r="P103" s="20" t="s">
        <v>18</v>
      </c>
      <c r="Q103" s="2"/>
    </row>
    <row r="104" spans="1:17" ht="12.75">
      <c r="A104" s="4" t="s">
        <v>422</v>
      </c>
      <c r="B104" s="4" t="s">
        <v>423</v>
      </c>
      <c r="C104" s="4" t="s">
        <v>424</v>
      </c>
      <c r="D104" s="26" t="str">
        <f t="shared" si="7"/>
        <v>(REG-HI-REL3-63DRWC)</v>
      </c>
      <c r="E104" s="5" t="s">
        <v>2</v>
      </c>
      <c r="F104" s="38">
        <v>2345</v>
      </c>
      <c r="G104" s="38" t="s">
        <v>16</v>
      </c>
      <c r="H104" s="38">
        <v>200</v>
      </c>
      <c r="I104" s="2">
        <f t="shared" si="5"/>
        <v>695</v>
      </c>
      <c r="J104" s="2">
        <f t="shared" si="6"/>
        <v>1650</v>
      </c>
      <c r="K104" s="74">
        <v>3500</v>
      </c>
      <c r="L104" s="74"/>
      <c r="M104" s="39">
        <v>1</v>
      </c>
      <c r="N104" s="40" t="s">
        <v>34</v>
      </c>
      <c r="O104" s="41">
        <v>0</v>
      </c>
      <c r="P104" s="41" t="s">
        <v>18</v>
      </c>
      <c r="Q104" s="2"/>
    </row>
    <row r="105" spans="1:17" ht="12.75">
      <c r="A105" s="4" t="s">
        <v>33</v>
      </c>
      <c r="B105" s="4" t="s">
        <v>75</v>
      </c>
      <c r="C105" s="4" t="s">
        <v>420</v>
      </c>
      <c r="D105" s="26" t="str">
        <f t="shared" si="7"/>
        <v>(REG-HI-REL4-63DRWC)</v>
      </c>
      <c r="E105" s="5" t="s">
        <v>2</v>
      </c>
      <c r="F105" s="9">
        <v>2595</v>
      </c>
      <c r="G105" s="2" t="s">
        <v>16</v>
      </c>
      <c r="H105" s="2">
        <v>200</v>
      </c>
      <c r="I105" s="2">
        <f t="shared" si="5"/>
        <v>370</v>
      </c>
      <c r="J105" s="2">
        <f t="shared" si="6"/>
        <v>2225</v>
      </c>
      <c r="K105" s="74">
        <v>4650</v>
      </c>
      <c r="L105" s="74"/>
      <c r="M105" s="28">
        <v>1</v>
      </c>
      <c r="N105" s="16" t="s">
        <v>34</v>
      </c>
      <c r="O105" s="8">
        <v>0</v>
      </c>
      <c r="P105" s="20" t="s">
        <v>18</v>
      </c>
      <c r="Q105" s="2"/>
    </row>
    <row r="106" spans="1:17" ht="12.75">
      <c r="A106" s="4" t="s">
        <v>37</v>
      </c>
      <c r="B106" s="4"/>
      <c r="C106" s="4"/>
      <c r="D106" s="26" t="str">
        <f t="shared" si="7"/>
        <v>()</v>
      </c>
      <c r="E106" s="5" t="s">
        <v>2</v>
      </c>
      <c r="F106" s="9">
        <v>1960</v>
      </c>
      <c r="G106" s="2" t="s">
        <v>24</v>
      </c>
      <c r="H106" s="2">
        <v>0</v>
      </c>
      <c r="I106" s="2">
        <f t="shared" si="5"/>
        <v>410</v>
      </c>
      <c r="J106" s="2">
        <f t="shared" si="6"/>
        <v>1550</v>
      </c>
      <c r="K106" s="74">
        <v>3100</v>
      </c>
      <c r="L106" s="74"/>
      <c r="M106" s="28">
        <v>1</v>
      </c>
      <c r="N106" s="16" t="s">
        <v>25</v>
      </c>
      <c r="O106" s="8">
        <v>0</v>
      </c>
      <c r="P106" s="2" t="s">
        <v>26</v>
      </c>
      <c r="Q106" s="2"/>
    </row>
    <row r="107" spans="1:17" ht="12.75">
      <c r="A107" s="4" t="s">
        <v>38</v>
      </c>
      <c r="B107" s="4"/>
      <c r="C107" s="4"/>
      <c r="D107" s="26" t="str">
        <f t="shared" si="7"/>
        <v>()</v>
      </c>
      <c r="E107" s="5" t="s">
        <v>2</v>
      </c>
      <c r="F107" s="9">
        <v>1960</v>
      </c>
      <c r="G107" s="2" t="s">
        <v>24</v>
      </c>
      <c r="H107" s="2">
        <v>0</v>
      </c>
      <c r="I107" s="2">
        <f t="shared" si="5"/>
        <v>410</v>
      </c>
      <c r="J107" s="2">
        <f t="shared" si="6"/>
        <v>1550</v>
      </c>
      <c r="K107" s="74">
        <v>3100</v>
      </c>
      <c r="L107" s="74"/>
      <c r="M107" s="28">
        <v>1</v>
      </c>
      <c r="N107" s="16" t="s">
        <v>25</v>
      </c>
      <c r="O107" s="8">
        <v>0</v>
      </c>
      <c r="P107" s="2" t="s">
        <v>26</v>
      </c>
      <c r="Q107" s="2"/>
    </row>
    <row r="108" spans="1:17" ht="12.75">
      <c r="A108" s="4" t="s">
        <v>39</v>
      </c>
      <c r="B108" s="4"/>
      <c r="C108" s="4"/>
      <c r="D108" s="26" t="str">
        <f t="shared" si="7"/>
        <v>()</v>
      </c>
      <c r="E108" s="5" t="s">
        <v>2</v>
      </c>
      <c r="F108" s="9">
        <v>1960</v>
      </c>
      <c r="G108" s="2" t="s">
        <v>24</v>
      </c>
      <c r="H108" s="2">
        <v>0</v>
      </c>
      <c r="I108" s="2">
        <f t="shared" si="5"/>
        <v>410</v>
      </c>
      <c r="J108" s="2">
        <f t="shared" si="6"/>
        <v>1550</v>
      </c>
      <c r="K108" s="74">
        <v>3100</v>
      </c>
      <c r="L108" s="74"/>
      <c r="M108" s="28">
        <v>1</v>
      </c>
      <c r="N108" s="16" t="s">
        <v>17</v>
      </c>
      <c r="O108" s="8">
        <v>0</v>
      </c>
      <c r="P108" s="20" t="s">
        <v>18</v>
      </c>
      <c r="Q108" s="2"/>
    </row>
    <row r="109" spans="1:17" ht="12.75">
      <c r="A109" s="4" t="s">
        <v>40</v>
      </c>
      <c r="B109" s="4"/>
      <c r="C109" s="4"/>
      <c r="D109" s="26" t="str">
        <f t="shared" si="7"/>
        <v>()</v>
      </c>
      <c r="E109" s="5" t="s">
        <v>2</v>
      </c>
      <c r="F109" s="9">
        <v>1960</v>
      </c>
      <c r="G109" s="2" t="s">
        <v>24</v>
      </c>
      <c r="H109" s="2">
        <v>0</v>
      </c>
      <c r="I109" s="2">
        <f t="shared" si="5"/>
        <v>410</v>
      </c>
      <c r="J109" s="2">
        <f t="shared" si="6"/>
        <v>1550</v>
      </c>
      <c r="K109" s="74">
        <v>3100</v>
      </c>
      <c r="L109" s="74"/>
      <c r="M109" s="28">
        <v>1</v>
      </c>
      <c r="N109" s="16" t="s">
        <v>17</v>
      </c>
      <c r="O109" s="8">
        <v>0</v>
      </c>
      <c r="P109" s="20" t="s">
        <v>18</v>
      </c>
    </row>
    <row r="110" spans="1:17" ht="12.75">
      <c r="A110" s="4" t="s">
        <v>41</v>
      </c>
      <c r="B110" s="4"/>
      <c r="C110" s="4"/>
      <c r="D110" s="26" t="str">
        <f t="shared" si="7"/>
        <v>()</v>
      </c>
      <c r="E110" s="5" t="s">
        <v>2</v>
      </c>
      <c r="F110" s="9">
        <v>2345</v>
      </c>
      <c r="G110" s="2" t="s">
        <v>24</v>
      </c>
      <c r="H110" s="2">
        <v>0</v>
      </c>
      <c r="I110" s="2">
        <f t="shared" si="5"/>
        <v>595</v>
      </c>
      <c r="J110" s="2">
        <f t="shared" si="6"/>
        <v>1750</v>
      </c>
      <c r="K110" s="74">
        <v>3500</v>
      </c>
      <c r="L110" s="74"/>
      <c r="M110" s="28">
        <v>1</v>
      </c>
      <c r="N110" s="16" t="s">
        <v>25</v>
      </c>
      <c r="O110" s="8">
        <v>0</v>
      </c>
      <c r="P110" s="2" t="s">
        <v>26</v>
      </c>
    </row>
    <row r="111" spans="1:17" ht="12.75">
      <c r="A111" s="4" t="s">
        <v>42</v>
      </c>
      <c r="B111" s="4"/>
      <c r="C111" s="4"/>
      <c r="D111" s="26" t="str">
        <f t="shared" si="7"/>
        <v>()</v>
      </c>
      <c r="E111" s="5" t="s">
        <v>2</v>
      </c>
      <c r="F111" s="9">
        <v>2345</v>
      </c>
      <c r="G111" s="2" t="s">
        <v>24</v>
      </c>
      <c r="H111" s="2">
        <v>0</v>
      </c>
      <c r="I111" s="2">
        <f t="shared" si="5"/>
        <v>595</v>
      </c>
      <c r="J111" s="2">
        <f t="shared" si="6"/>
        <v>1750</v>
      </c>
      <c r="K111" s="74">
        <v>3500</v>
      </c>
      <c r="L111" s="74"/>
      <c r="M111" s="28">
        <v>1</v>
      </c>
      <c r="N111" s="16" t="s">
        <v>25</v>
      </c>
      <c r="O111" s="8">
        <v>0</v>
      </c>
      <c r="P111" s="2" t="s">
        <v>26</v>
      </c>
    </row>
    <row r="112" spans="1:17" ht="12.75">
      <c r="A112" s="4" t="s">
        <v>43</v>
      </c>
      <c r="B112" s="4"/>
      <c r="C112" s="4"/>
      <c r="D112" s="26" t="str">
        <f t="shared" si="7"/>
        <v>()</v>
      </c>
      <c r="E112" s="5" t="s">
        <v>2</v>
      </c>
      <c r="F112" s="9">
        <v>2345</v>
      </c>
      <c r="G112" s="2" t="s">
        <v>24</v>
      </c>
      <c r="H112" s="2">
        <v>0</v>
      </c>
      <c r="I112" s="2">
        <f t="shared" si="5"/>
        <v>595</v>
      </c>
      <c r="J112" s="2">
        <f t="shared" si="6"/>
        <v>1750</v>
      </c>
      <c r="K112" s="74">
        <v>3500</v>
      </c>
      <c r="L112" s="74"/>
      <c r="M112" s="28">
        <v>1</v>
      </c>
      <c r="N112" s="16" t="s">
        <v>17</v>
      </c>
      <c r="O112" s="8">
        <v>0</v>
      </c>
      <c r="P112" s="20" t="s">
        <v>18</v>
      </c>
    </row>
    <row r="113" spans="1:16" ht="12.75">
      <c r="A113" s="4" t="s">
        <v>44</v>
      </c>
      <c r="B113" s="4"/>
      <c r="C113" s="4"/>
      <c r="D113" s="26" t="str">
        <f t="shared" si="7"/>
        <v>()</v>
      </c>
      <c r="E113" s="5" t="s">
        <v>2</v>
      </c>
      <c r="F113" s="9">
        <v>2345</v>
      </c>
      <c r="G113" s="2" t="s">
        <v>24</v>
      </c>
      <c r="H113" s="2">
        <v>0</v>
      </c>
      <c r="I113" s="2">
        <f t="shared" si="5"/>
        <v>595</v>
      </c>
      <c r="J113" s="2">
        <f t="shared" si="6"/>
        <v>1750</v>
      </c>
      <c r="K113" s="74">
        <v>3500</v>
      </c>
      <c r="L113" s="74"/>
      <c r="M113" s="28">
        <v>1</v>
      </c>
      <c r="N113" s="16" t="s">
        <v>17</v>
      </c>
      <c r="O113" s="8">
        <v>0</v>
      </c>
      <c r="P113" s="20" t="s">
        <v>18</v>
      </c>
    </row>
    <row r="114" spans="1:16" ht="12.75">
      <c r="A114" s="4" t="s">
        <v>437</v>
      </c>
      <c r="B114" s="4"/>
      <c r="C114" s="4"/>
      <c r="D114" s="26" t="str">
        <f t="shared" si="7"/>
        <v>()</v>
      </c>
      <c r="E114" s="5" t="s">
        <v>2</v>
      </c>
      <c r="F114" s="9">
        <v>5584</v>
      </c>
      <c r="G114" s="2" t="s">
        <v>24</v>
      </c>
      <c r="H114" s="2">
        <v>0</v>
      </c>
      <c r="I114" s="2">
        <f t="shared" si="5"/>
        <v>659</v>
      </c>
      <c r="J114" s="2">
        <f t="shared" si="6"/>
        <v>4925</v>
      </c>
      <c r="K114" s="2">
        <v>9850</v>
      </c>
      <c r="L114" s="74"/>
      <c r="M114" s="28">
        <v>1</v>
      </c>
      <c r="N114" s="16" t="s">
        <v>20</v>
      </c>
      <c r="O114" s="2">
        <v>0</v>
      </c>
      <c r="P114" s="20" t="s">
        <v>18</v>
      </c>
    </row>
    <row r="115" spans="1:16" ht="12.75">
      <c r="A115" s="4" t="s">
        <v>443</v>
      </c>
      <c r="B115" s="4"/>
      <c r="C115" s="4"/>
      <c r="D115" s="26" t="str">
        <f t="shared" si="7"/>
        <v>()</v>
      </c>
      <c r="E115" s="5" t="s">
        <v>2</v>
      </c>
      <c r="F115" s="9">
        <v>3556</v>
      </c>
      <c r="G115" s="2" t="s">
        <v>24</v>
      </c>
      <c r="H115" s="2">
        <v>0</v>
      </c>
      <c r="I115" s="2">
        <f t="shared" si="5"/>
        <v>-39</v>
      </c>
      <c r="J115" s="2">
        <f t="shared" si="6"/>
        <v>3595</v>
      </c>
      <c r="K115" s="2">
        <v>7190</v>
      </c>
      <c r="L115" s="74"/>
      <c r="M115" s="28">
        <v>1</v>
      </c>
      <c r="N115" s="16" t="s">
        <v>20</v>
      </c>
      <c r="O115" s="2">
        <v>0</v>
      </c>
      <c r="P115" s="20" t="s">
        <v>18</v>
      </c>
    </row>
    <row r="116" spans="1:16" ht="12.75">
      <c r="A116" s="4" t="s">
        <v>440</v>
      </c>
      <c r="B116" s="4"/>
      <c r="C116" s="4"/>
      <c r="D116" s="26" t="str">
        <f t="shared" si="7"/>
        <v>()</v>
      </c>
      <c r="E116" s="5" t="s">
        <v>2</v>
      </c>
      <c r="F116" s="9">
        <v>4492</v>
      </c>
      <c r="G116" s="2" t="s">
        <v>24</v>
      </c>
      <c r="H116" s="2">
        <v>0</v>
      </c>
      <c r="I116" s="2">
        <f t="shared" si="5"/>
        <v>167</v>
      </c>
      <c r="J116" s="2">
        <f t="shared" si="6"/>
        <v>4325</v>
      </c>
      <c r="K116" s="2">
        <v>8650</v>
      </c>
      <c r="L116" s="74"/>
      <c r="M116" s="28">
        <v>1</v>
      </c>
      <c r="N116" s="16" t="s">
        <v>20</v>
      </c>
      <c r="O116" s="2">
        <v>0</v>
      </c>
      <c r="P116" s="20" t="s">
        <v>18</v>
      </c>
    </row>
    <row r="117" spans="1:16" ht="12.75">
      <c r="A117" s="4" t="s">
        <v>23</v>
      </c>
      <c r="B117" s="4"/>
      <c r="C117" s="4"/>
      <c r="D117" s="26" t="str">
        <f t="shared" si="7"/>
        <v>()</v>
      </c>
      <c r="E117" s="5" t="s">
        <v>2</v>
      </c>
      <c r="F117" s="9">
        <v>2695</v>
      </c>
      <c r="G117" s="2" t="s">
        <v>24</v>
      </c>
      <c r="H117" s="2">
        <v>0</v>
      </c>
      <c r="I117" s="2">
        <f t="shared" si="5"/>
        <v>370</v>
      </c>
      <c r="J117" s="2">
        <f t="shared" si="6"/>
        <v>2325</v>
      </c>
      <c r="K117" s="74">
        <v>4650</v>
      </c>
      <c r="L117" s="74"/>
      <c r="M117" s="28">
        <v>1</v>
      </c>
      <c r="N117" s="16" t="s">
        <v>25</v>
      </c>
      <c r="O117" s="8">
        <v>0</v>
      </c>
      <c r="P117" s="2" t="s">
        <v>26</v>
      </c>
    </row>
    <row r="118" spans="1:16" ht="12.75">
      <c r="A118" s="4" t="s">
        <v>27</v>
      </c>
      <c r="B118" s="4"/>
      <c r="C118" s="4"/>
      <c r="D118" s="26" t="str">
        <f t="shared" si="7"/>
        <v>()</v>
      </c>
      <c r="E118" s="5" t="s">
        <v>2</v>
      </c>
      <c r="F118" s="9">
        <v>2695</v>
      </c>
      <c r="G118" s="2" t="s">
        <v>24</v>
      </c>
      <c r="H118" s="2">
        <v>0</v>
      </c>
      <c r="I118" s="2">
        <f t="shared" si="5"/>
        <v>370</v>
      </c>
      <c r="J118" s="2">
        <f t="shared" si="6"/>
        <v>2325</v>
      </c>
      <c r="K118" s="74">
        <v>4650</v>
      </c>
      <c r="L118" s="74"/>
      <c r="M118" s="28">
        <v>1</v>
      </c>
      <c r="N118" s="16" t="s">
        <v>25</v>
      </c>
      <c r="O118" s="8">
        <v>0</v>
      </c>
      <c r="P118" s="2" t="s">
        <v>26</v>
      </c>
    </row>
    <row r="119" spans="1:16" ht="12.75">
      <c r="A119" s="4" t="s">
        <v>438</v>
      </c>
      <c r="B119" s="4"/>
      <c r="C119" s="4"/>
      <c r="D119" s="26" t="str">
        <f t="shared" si="7"/>
        <v>()</v>
      </c>
      <c r="E119" s="5" t="s">
        <v>2</v>
      </c>
      <c r="F119" s="9">
        <v>5584</v>
      </c>
      <c r="G119" s="2" t="s">
        <v>19</v>
      </c>
      <c r="H119" s="2">
        <v>450</v>
      </c>
      <c r="I119" s="2">
        <f t="shared" si="5"/>
        <v>884</v>
      </c>
      <c r="J119" s="2">
        <f t="shared" si="6"/>
        <v>4700</v>
      </c>
      <c r="K119" s="2">
        <v>9850</v>
      </c>
      <c r="L119" s="74"/>
      <c r="M119" s="28">
        <v>1</v>
      </c>
      <c r="N119" s="16" t="s">
        <v>20</v>
      </c>
      <c r="O119" s="2">
        <v>0</v>
      </c>
      <c r="P119" s="20" t="s">
        <v>18</v>
      </c>
    </row>
    <row r="120" spans="1:16" ht="12.75">
      <c r="A120" s="4" t="s">
        <v>444</v>
      </c>
      <c r="B120" s="4"/>
      <c r="C120" s="4"/>
      <c r="D120" s="26" t="str">
        <f t="shared" si="7"/>
        <v>()</v>
      </c>
      <c r="E120" s="5" t="s">
        <v>2</v>
      </c>
      <c r="F120" s="9">
        <v>3556</v>
      </c>
      <c r="G120" s="2" t="s">
        <v>19</v>
      </c>
      <c r="H120" s="2">
        <v>450</v>
      </c>
      <c r="I120" s="2">
        <f t="shared" si="5"/>
        <v>186</v>
      </c>
      <c r="J120" s="2">
        <f t="shared" si="6"/>
        <v>3370</v>
      </c>
      <c r="K120" s="2">
        <v>7190</v>
      </c>
      <c r="L120" s="74"/>
      <c r="M120" s="28">
        <v>1</v>
      </c>
      <c r="N120" s="16" t="s">
        <v>20</v>
      </c>
      <c r="O120" s="2">
        <v>0</v>
      </c>
      <c r="P120" s="20" t="s">
        <v>18</v>
      </c>
    </row>
    <row r="121" spans="1:16" ht="12.75">
      <c r="A121" s="4" t="s">
        <v>441</v>
      </c>
      <c r="B121" s="4"/>
      <c r="C121" s="4"/>
      <c r="D121" s="26" t="str">
        <f t="shared" si="7"/>
        <v>()</v>
      </c>
      <c r="E121" s="5" t="s">
        <v>2</v>
      </c>
      <c r="F121" s="9">
        <v>4492</v>
      </c>
      <c r="G121" s="2" t="s">
        <v>19</v>
      </c>
      <c r="H121" s="2">
        <v>450</v>
      </c>
      <c r="I121" s="2">
        <f t="shared" si="5"/>
        <v>392</v>
      </c>
      <c r="J121" s="2">
        <f t="shared" si="6"/>
        <v>4100</v>
      </c>
      <c r="K121" s="2">
        <v>8650</v>
      </c>
      <c r="L121" s="74"/>
      <c r="M121" s="28">
        <v>1</v>
      </c>
      <c r="N121" s="16" t="s">
        <v>20</v>
      </c>
      <c r="O121" s="2">
        <v>0</v>
      </c>
      <c r="P121" s="20" t="s">
        <v>18</v>
      </c>
    </row>
    <row r="122" spans="1:16" ht="12.75">
      <c r="A122" s="4" t="s">
        <v>28</v>
      </c>
      <c r="B122" s="4"/>
      <c r="C122" s="4"/>
      <c r="D122" s="26" t="str">
        <f t="shared" si="7"/>
        <v>()</v>
      </c>
      <c r="E122" s="5" t="s">
        <v>2</v>
      </c>
      <c r="F122" s="9">
        <v>2695</v>
      </c>
      <c r="G122" s="2" t="s">
        <v>24</v>
      </c>
      <c r="H122" s="2">
        <v>0</v>
      </c>
      <c r="I122" s="2">
        <f t="shared" si="5"/>
        <v>370</v>
      </c>
      <c r="J122" s="2">
        <f t="shared" si="6"/>
        <v>2325</v>
      </c>
      <c r="K122" s="74">
        <v>4650</v>
      </c>
      <c r="L122" s="74"/>
      <c r="M122" s="28">
        <v>1</v>
      </c>
      <c r="N122" s="16" t="s">
        <v>17</v>
      </c>
      <c r="O122" s="8">
        <v>0</v>
      </c>
      <c r="P122" s="20" t="s">
        <v>18</v>
      </c>
    </row>
    <row r="123" spans="1:16" ht="12.75">
      <c r="A123" s="4" t="s">
        <v>29</v>
      </c>
      <c r="B123" s="4"/>
      <c r="C123" s="4"/>
      <c r="D123" s="26" t="str">
        <f t="shared" si="7"/>
        <v>()</v>
      </c>
      <c r="E123" s="5" t="s">
        <v>2</v>
      </c>
      <c r="F123" s="9">
        <v>2695</v>
      </c>
      <c r="G123" s="2" t="s">
        <v>24</v>
      </c>
      <c r="H123" s="2">
        <v>0</v>
      </c>
      <c r="I123" s="2">
        <f t="shared" si="5"/>
        <v>370</v>
      </c>
      <c r="J123" s="2">
        <f t="shared" si="6"/>
        <v>2325</v>
      </c>
      <c r="K123" s="74">
        <v>4650</v>
      </c>
      <c r="L123" s="74"/>
      <c r="M123" s="28">
        <v>1</v>
      </c>
      <c r="N123" s="16" t="s">
        <v>17</v>
      </c>
      <c r="O123" s="8">
        <v>0</v>
      </c>
      <c r="P123" s="20" t="s">
        <v>18</v>
      </c>
    </row>
    <row r="124" spans="1:16" ht="12.75">
      <c r="A124" s="4" t="s">
        <v>45</v>
      </c>
      <c r="B124" s="4"/>
      <c r="C124" s="4"/>
      <c r="D124" s="26" t="str">
        <f t="shared" si="7"/>
        <v>()</v>
      </c>
      <c r="E124" s="5" t="s">
        <v>2</v>
      </c>
      <c r="F124" s="9">
        <v>2345</v>
      </c>
      <c r="G124" s="2" t="s">
        <v>24</v>
      </c>
      <c r="H124" s="2">
        <v>0</v>
      </c>
      <c r="I124" s="2">
        <f t="shared" si="5"/>
        <v>595</v>
      </c>
      <c r="J124" s="2">
        <f t="shared" si="6"/>
        <v>1750</v>
      </c>
      <c r="K124" s="74">
        <v>3500</v>
      </c>
      <c r="L124" s="74"/>
      <c r="M124" s="28">
        <v>1</v>
      </c>
      <c r="N124" s="16" t="s">
        <v>20</v>
      </c>
      <c r="O124" s="8">
        <v>0</v>
      </c>
      <c r="P124" s="2"/>
    </row>
    <row r="125" spans="1:16" ht="12.75">
      <c r="A125" s="4" t="s">
        <v>439</v>
      </c>
      <c r="B125" s="4"/>
      <c r="C125" s="4"/>
      <c r="D125" s="26" t="str">
        <f t="shared" si="7"/>
        <v>()</v>
      </c>
      <c r="E125" s="5" t="s">
        <v>2</v>
      </c>
      <c r="F125" s="9">
        <v>5584</v>
      </c>
      <c r="G125" s="2" t="s">
        <v>19</v>
      </c>
      <c r="H125" s="2">
        <v>450</v>
      </c>
      <c r="I125" s="2">
        <f t="shared" si="5"/>
        <v>884</v>
      </c>
      <c r="J125" s="2">
        <f t="shared" si="6"/>
        <v>4700</v>
      </c>
      <c r="K125" s="2">
        <v>9850</v>
      </c>
      <c r="L125" s="74"/>
      <c r="M125" s="28">
        <v>1</v>
      </c>
      <c r="N125" s="16" t="s">
        <v>20</v>
      </c>
      <c r="O125" s="2">
        <v>0</v>
      </c>
      <c r="P125" s="20" t="s">
        <v>18</v>
      </c>
    </row>
    <row r="126" spans="1:16" ht="12.75">
      <c r="A126" s="4" t="s">
        <v>445</v>
      </c>
      <c r="B126" s="4"/>
      <c r="C126" s="4"/>
      <c r="D126" s="26" t="str">
        <f t="shared" si="7"/>
        <v>()</v>
      </c>
      <c r="E126" s="5" t="s">
        <v>2</v>
      </c>
      <c r="F126" s="9">
        <v>3556</v>
      </c>
      <c r="G126" s="2" t="s">
        <v>19</v>
      </c>
      <c r="H126" s="2">
        <v>450</v>
      </c>
      <c r="I126" s="2">
        <f t="shared" si="5"/>
        <v>186</v>
      </c>
      <c r="J126" s="2">
        <f t="shared" si="6"/>
        <v>3370</v>
      </c>
      <c r="K126" s="2">
        <v>7190</v>
      </c>
      <c r="L126" s="74"/>
      <c r="M126" s="28">
        <v>1</v>
      </c>
      <c r="N126" s="16" t="s">
        <v>20</v>
      </c>
      <c r="O126" s="2">
        <v>0</v>
      </c>
      <c r="P126" s="20" t="s">
        <v>18</v>
      </c>
    </row>
    <row r="127" spans="1:16" ht="12.75">
      <c r="A127" s="4" t="s">
        <v>442</v>
      </c>
      <c r="B127" s="4"/>
      <c r="C127" s="4"/>
      <c r="D127" s="26" t="str">
        <f t="shared" si="7"/>
        <v>()</v>
      </c>
      <c r="E127" s="5" t="s">
        <v>2</v>
      </c>
      <c r="F127" s="9">
        <v>4492</v>
      </c>
      <c r="G127" s="2" t="s">
        <v>19</v>
      </c>
      <c r="H127" s="2">
        <v>450</v>
      </c>
      <c r="I127" s="2">
        <f t="shared" si="5"/>
        <v>392</v>
      </c>
      <c r="J127" s="2">
        <f t="shared" si="6"/>
        <v>4100</v>
      </c>
      <c r="K127" s="2">
        <v>8650</v>
      </c>
      <c r="L127" s="74"/>
      <c r="M127" s="28">
        <v>1</v>
      </c>
      <c r="N127" s="16" t="s">
        <v>20</v>
      </c>
      <c r="O127" s="2">
        <v>0</v>
      </c>
      <c r="P127" s="20" t="s">
        <v>18</v>
      </c>
    </row>
    <row r="128" spans="1:16" ht="12.75">
      <c r="A128" s="4" t="s">
        <v>30</v>
      </c>
      <c r="B128" s="4"/>
      <c r="C128" s="4"/>
      <c r="D128" s="26" t="str">
        <f t="shared" si="7"/>
        <v>()</v>
      </c>
      <c r="E128" s="5" t="s">
        <v>2</v>
      </c>
      <c r="F128" s="9">
        <v>2695</v>
      </c>
      <c r="G128" s="2" t="s">
        <v>24</v>
      </c>
      <c r="H128" s="2">
        <v>0</v>
      </c>
      <c r="I128" s="2">
        <f t="shared" si="5"/>
        <v>370</v>
      </c>
      <c r="J128" s="2">
        <f t="shared" si="6"/>
        <v>2325</v>
      </c>
      <c r="K128" s="74">
        <v>4650</v>
      </c>
      <c r="L128" s="74"/>
      <c r="M128" s="28">
        <v>1</v>
      </c>
      <c r="N128" s="16" t="s">
        <v>20</v>
      </c>
      <c r="O128" s="8">
        <v>0</v>
      </c>
      <c r="P128" s="2"/>
    </row>
    <row r="129" spans="1:16" ht="12.75">
      <c r="A129" s="4" t="s">
        <v>46</v>
      </c>
      <c r="B129" s="4"/>
      <c r="C129" s="4"/>
      <c r="D129" s="26" t="str">
        <f t="shared" si="7"/>
        <v>()</v>
      </c>
      <c r="E129" s="5" t="s">
        <v>2</v>
      </c>
      <c r="F129" s="9">
        <v>1960</v>
      </c>
      <c r="G129" s="2" t="s">
        <v>24</v>
      </c>
      <c r="H129" s="2">
        <v>0</v>
      </c>
      <c r="I129" s="2">
        <f t="shared" si="5"/>
        <v>410</v>
      </c>
      <c r="J129" s="2">
        <f t="shared" si="6"/>
        <v>1550</v>
      </c>
      <c r="K129" s="74">
        <v>3100</v>
      </c>
      <c r="L129" s="74"/>
      <c r="M129" s="28">
        <v>1</v>
      </c>
      <c r="N129" s="16" t="s">
        <v>20</v>
      </c>
      <c r="O129" s="8">
        <v>0</v>
      </c>
      <c r="P129" s="2"/>
    </row>
    <row r="130" spans="1:16" ht="12.75">
      <c r="A130" s="4" t="s">
        <v>47</v>
      </c>
      <c r="B130" s="4"/>
      <c r="C130" s="4"/>
      <c r="D130" s="26" t="str">
        <f t="shared" ref="D130:D161" si="8">"("&amp;C130&amp;")"</f>
        <v>()</v>
      </c>
      <c r="E130" s="5" t="s">
        <v>2</v>
      </c>
      <c r="F130" s="9">
        <v>2345</v>
      </c>
      <c r="G130" s="2" t="s">
        <v>24</v>
      </c>
      <c r="H130" s="2">
        <v>0</v>
      </c>
      <c r="I130" s="2">
        <f t="shared" si="5"/>
        <v>595</v>
      </c>
      <c r="J130" s="2">
        <f t="shared" si="6"/>
        <v>1750</v>
      </c>
      <c r="K130" s="74">
        <v>3500</v>
      </c>
      <c r="L130" s="74"/>
      <c r="M130" s="28">
        <v>1</v>
      </c>
      <c r="N130" s="16" t="s">
        <v>20</v>
      </c>
      <c r="O130" s="8">
        <v>0</v>
      </c>
      <c r="P130" s="2"/>
    </row>
    <row r="131" spans="1:16" ht="12.75">
      <c r="A131" s="4" t="s">
        <v>426</v>
      </c>
      <c r="B131" s="4" t="s">
        <v>427</v>
      </c>
      <c r="C131" s="4" t="s">
        <v>431</v>
      </c>
      <c r="D131" s="26" t="str">
        <f t="shared" si="8"/>
        <v>(REG-HI-ACH17-62DRWC)</v>
      </c>
      <c r="E131" s="5" t="s">
        <v>2</v>
      </c>
      <c r="F131" s="9">
        <v>5584</v>
      </c>
      <c r="G131" s="2" t="s">
        <v>21</v>
      </c>
      <c r="H131" s="2">
        <v>250</v>
      </c>
      <c r="I131" s="2">
        <f t="shared" ref="I131:I165" si="9">F131-J131</f>
        <v>784</v>
      </c>
      <c r="J131" s="2">
        <f t="shared" ref="J131:J165" si="10">(K131-H131-O131)/2</f>
        <v>4800</v>
      </c>
      <c r="K131" s="2">
        <v>9850</v>
      </c>
      <c r="L131" s="74"/>
      <c r="M131" s="28">
        <v>1</v>
      </c>
      <c r="N131" s="17" t="s">
        <v>22</v>
      </c>
      <c r="O131" s="2">
        <v>0</v>
      </c>
      <c r="P131" s="20" t="s">
        <v>18</v>
      </c>
    </row>
    <row r="132" spans="1:16" ht="12.75">
      <c r="A132" s="4" t="s">
        <v>428</v>
      </c>
      <c r="B132" s="4" t="s">
        <v>425</v>
      </c>
      <c r="C132" s="4" t="s">
        <v>432</v>
      </c>
      <c r="D132" s="26" t="str">
        <f t="shared" si="8"/>
        <v>(REG-HI-ACH6-62DRWC)</v>
      </c>
      <c r="E132" s="5" t="s">
        <v>2</v>
      </c>
      <c r="F132" s="9">
        <v>3556</v>
      </c>
      <c r="G132" s="2" t="s">
        <v>21</v>
      </c>
      <c r="H132" s="2">
        <v>250</v>
      </c>
      <c r="I132" s="2">
        <f t="shared" si="9"/>
        <v>86</v>
      </c>
      <c r="J132" s="2">
        <f t="shared" si="10"/>
        <v>3470</v>
      </c>
      <c r="K132" s="2">
        <v>7190</v>
      </c>
      <c r="L132" s="74"/>
      <c r="M132" s="28">
        <v>1</v>
      </c>
      <c r="N132" s="17" t="s">
        <v>22</v>
      </c>
      <c r="O132" s="2">
        <v>0</v>
      </c>
      <c r="P132" s="20" t="s">
        <v>18</v>
      </c>
    </row>
    <row r="133" spans="1:16" ht="12.75">
      <c r="A133" s="4" t="s">
        <v>429</v>
      </c>
      <c r="B133" s="4" t="s">
        <v>430</v>
      </c>
      <c r="C133" s="4" t="s">
        <v>433</v>
      </c>
      <c r="D133" s="26" t="str">
        <f t="shared" si="8"/>
        <v>(REG-HI-ACH9-62DRWC)</v>
      </c>
      <c r="E133" s="5" t="s">
        <v>2</v>
      </c>
      <c r="F133" s="9">
        <v>4492</v>
      </c>
      <c r="G133" s="2" t="s">
        <v>21</v>
      </c>
      <c r="H133" s="2">
        <v>250</v>
      </c>
      <c r="I133" s="2">
        <f t="shared" si="9"/>
        <v>292</v>
      </c>
      <c r="J133" s="2">
        <f t="shared" si="10"/>
        <v>4200</v>
      </c>
      <c r="K133" s="2">
        <v>8650</v>
      </c>
      <c r="L133" s="74"/>
      <c r="M133" s="28">
        <v>1</v>
      </c>
      <c r="N133" s="17" t="s">
        <v>22</v>
      </c>
      <c r="O133" s="2">
        <v>0</v>
      </c>
      <c r="P133" s="20" t="s">
        <v>18</v>
      </c>
    </row>
    <row r="134" spans="1:16" ht="12.75">
      <c r="A134" s="4" t="s">
        <v>31</v>
      </c>
      <c r="B134" s="4"/>
      <c r="C134" s="4"/>
      <c r="D134" s="26" t="str">
        <f t="shared" si="8"/>
        <v>()</v>
      </c>
      <c r="E134" s="5" t="s">
        <v>2</v>
      </c>
      <c r="F134" s="9">
        <v>2695</v>
      </c>
      <c r="G134" s="2" t="s">
        <v>24</v>
      </c>
      <c r="H134" s="2">
        <v>0</v>
      </c>
      <c r="I134" s="2">
        <f t="shared" si="9"/>
        <v>370</v>
      </c>
      <c r="J134" s="2">
        <f t="shared" si="10"/>
        <v>2325</v>
      </c>
      <c r="K134" s="74">
        <v>4650</v>
      </c>
      <c r="L134" s="74"/>
      <c r="M134" s="28">
        <v>1</v>
      </c>
      <c r="N134" s="16" t="s">
        <v>20</v>
      </c>
      <c r="O134" s="8">
        <v>0</v>
      </c>
      <c r="P134" s="2"/>
    </row>
    <row r="135" spans="1:16" ht="12.75">
      <c r="A135" s="4" t="s">
        <v>48</v>
      </c>
      <c r="B135" s="4"/>
      <c r="C135" s="4"/>
      <c r="D135" s="26" t="str">
        <f t="shared" si="8"/>
        <v>()</v>
      </c>
      <c r="E135" s="5" t="s">
        <v>2</v>
      </c>
      <c r="F135" s="9">
        <v>1960</v>
      </c>
      <c r="G135" s="2" t="s">
        <v>24</v>
      </c>
      <c r="H135" s="2">
        <v>0</v>
      </c>
      <c r="I135" s="2">
        <f t="shared" si="9"/>
        <v>410</v>
      </c>
      <c r="J135" s="2">
        <f t="shared" si="10"/>
        <v>1550</v>
      </c>
      <c r="K135" s="74">
        <v>3100</v>
      </c>
      <c r="L135" s="74"/>
      <c r="M135" s="28">
        <v>1</v>
      </c>
      <c r="N135" s="16" t="s">
        <v>20</v>
      </c>
      <c r="O135" s="8">
        <v>0</v>
      </c>
      <c r="P135" s="2"/>
    </row>
    <row r="136" spans="1:16" ht="12.75">
      <c r="A136" s="4" t="s">
        <v>49</v>
      </c>
      <c r="B136" s="4"/>
      <c r="C136" s="4"/>
      <c r="D136" s="26" t="str">
        <f t="shared" si="8"/>
        <v>()</v>
      </c>
      <c r="E136" s="5" t="s">
        <v>2</v>
      </c>
      <c r="F136" s="9">
        <v>2345</v>
      </c>
      <c r="G136" s="2" t="s">
        <v>24</v>
      </c>
      <c r="H136" s="2">
        <v>0</v>
      </c>
      <c r="I136" s="2">
        <f t="shared" si="9"/>
        <v>595</v>
      </c>
      <c r="J136" s="2">
        <f t="shared" si="10"/>
        <v>1750</v>
      </c>
      <c r="K136" s="74">
        <v>3500</v>
      </c>
      <c r="L136" s="74"/>
      <c r="M136" s="28">
        <v>1</v>
      </c>
      <c r="N136" s="16" t="s">
        <v>20</v>
      </c>
      <c r="O136" s="8">
        <v>0</v>
      </c>
      <c r="P136" s="2"/>
    </row>
    <row r="137" spans="1:16" ht="12.75">
      <c r="A137" s="4" t="s">
        <v>32</v>
      </c>
      <c r="B137" s="4"/>
      <c r="C137" s="4"/>
      <c r="D137" s="26" t="str">
        <f t="shared" si="8"/>
        <v>()</v>
      </c>
      <c r="E137" s="5" t="s">
        <v>2</v>
      </c>
      <c r="F137" s="9">
        <v>2695</v>
      </c>
      <c r="G137" s="2" t="s">
        <v>24</v>
      </c>
      <c r="H137" s="2">
        <v>0</v>
      </c>
      <c r="I137" s="2">
        <f t="shared" si="9"/>
        <v>370</v>
      </c>
      <c r="J137" s="2">
        <f t="shared" si="10"/>
        <v>2325</v>
      </c>
      <c r="K137" s="74">
        <v>4650</v>
      </c>
      <c r="L137" s="74"/>
      <c r="M137" s="28">
        <v>1</v>
      </c>
      <c r="N137" s="16" t="s">
        <v>20</v>
      </c>
      <c r="O137" s="8">
        <v>0</v>
      </c>
      <c r="P137" s="2"/>
    </row>
    <row r="138" spans="1:16" ht="12.75">
      <c r="A138" s="4" t="s">
        <v>51</v>
      </c>
      <c r="B138" s="4"/>
      <c r="C138" s="4"/>
      <c r="D138" s="26" t="str">
        <f t="shared" si="8"/>
        <v>()</v>
      </c>
      <c r="E138" s="5" t="s">
        <v>2</v>
      </c>
      <c r="F138" s="9">
        <v>1960</v>
      </c>
      <c r="G138" s="2" t="s">
        <v>24</v>
      </c>
      <c r="H138" s="2">
        <v>0</v>
      </c>
      <c r="I138" s="2">
        <f t="shared" si="9"/>
        <v>410</v>
      </c>
      <c r="J138" s="2">
        <f t="shared" si="10"/>
        <v>1550</v>
      </c>
      <c r="K138" s="74">
        <v>3100</v>
      </c>
      <c r="L138" s="74"/>
      <c r="M138" s="28">
        <v>1</v>
      </c>
      <c r="N138" s="16" t="s">
        <v>34</v>
      </c>
      <c r="O138" s="8">
        <v>0</v>
      </c>
      <c r="P138" s="20" t="s">
        <v>18</v>
      </c>
    </row>
    <row r="139" spans="1:16" ht="12.75">
      <c r="A139" s="4" t="s">
        <v>53</v>
      </c>
      <c r="B139" s="4"/>
      <c r="C139" s="4"/>
      <c r="D139" s="26" t="str">
        <f t="shared" si="8"/>
        <v>()</v>
      </c>
      <c r="E139" s="5" t="s">
        <v>2</v>
      </c>
      <c r="F139" s="9">
        <v>2345</v>
      </c>
      <c r="G139" s="2" t="s">
        <v>24</v>
      </c>
      <c r="H139" s="2">
        <v>0</v>
      </c>
      <c r="I139" s="2">
        <f t="shared" si="9"/>
        <v>595</v>
      </c>
      <c r="J139" s="2">
        <f t="shared" si="10"/>
        <v>1750</v>
      </c>
      <c r="K139" s="74">
        <v>3500</v>
      </c>
      <c r="L139" s="74"/>
      <c r="M139" s="28">
        <v>1</v>
      </c>
      <c r="N139" s="16" t="s">
        <v>34</v>
      </c>
      <c r="O139" s="8">
        <v>0</v>
      </c>
      <c r="P139" s="20" t="s">
        <v>18</v>
      </c>
    </row>
    <row r="140" spans="1:16" ht="12.75">
      <c r="A140" s="4" t="s">
        <v>35</v>
      </c>
      <c r="B140" s="4"/>
      <c r="C140" s="4"/>
      <c r="D140" s="26" t="str">
        <f t="shared" si="8"/>
        <v>()</v>
      </c>
      <c r="E140" s="5" t="s">
        <v>2</v>
      </c>
      <c r="F140" s="9">
        <v>2695</v>
      </c>
      <c r="G140" s="2" t="s">
        <v>24</v>
      </c>
      <c r="H140" s="2">
        <v>0</v>
      </c>
      <c r="I140" s="2">
        <f t="shared" si="9"/>
        <v>370</v>
      </c>
      <c r="J140" s="2">
        <f t="shared" si="10"/>
        <v>2325</v>
      </c>
      <c r="K140" s="74">
        <v>4650</v>
      </c>
      <c r="L140" s="74"/>
      <c r="M140" s="28">
        <v>1</v>
      </c>
      <c r="N140" s="16" t="s">
        <v>34</v>
      </c>
      <c r="O140" s="8">
        <v>0</v>
      </c>
      <c r="P140" s="20" t="s">
        <v>18</v>
      </c>
    </row>
    <row r="141" spans="1:16" ht="12.75">
      <c r="A141" s="4" t="s">
        <v>454</v>
      </c>
      <c r="B141" s="70" t="s">
        <v>460</v>
      </c>
      <c r="C141" s="4" t="s">
        <v>457</v>
      </c>
      <c r="D141" s="26" t="str">
        <f t="shared" si="8"/>
        <v>(REG-HI-SER17-62SDRWC)</v>
      </c>
      <c r="E141" s="5" t="s">
        <v>2</v>
      </c>
      <c r="F141" s="9">
        <v>5584</v>
      </c>
      <c r="G141" s="2" t="s">
        <v>21</v>
      </c>
      <c r="H141" s="2">
        <v>250</v>
      </c>
      <c r="I141" s="2">
        <f t="shared" si="9"/>
        <v>784</v>
      </c>
      <c r="J141" s="2">
        <f t="shared" si="10"/>
        <v>4800</v>
      </c>
      <c r="K141" s="2">
        <v>9850</v>
      </c>
      <c r="L141" s="74"/>
      <c r="M141" s="28">
        <v>1</v>
      </c>
      <c r="N141" s="17" t="s">
        <v>22</v>
      </c>
      <c r="O141" s="2">
        <v>0</v>
      </c>
      <c r="P141" s="20" t="s">
        <v>18</v>
      </c>
    </row>
    <row r="142" spans="1:16" ht="12.75">
      <c r="A142" s="4" t="s">
        <v>455</v>
      </c>
      <c r="B142" s="70" t="s">
        <v>461</v>
      </c>
      <c r="C142" s="4" t="s">
        <v>458</v>
      </c>
      <c r="D142" s="26" t="str">
        <f t="shared" si="8"/>
        <v>(REG-HI-SER6-62SDRWC)</v>
      </c>
      <c r="E142" s="5" t="s">
        <v>2</v>
      </c>
      <c r="F142" s="9">
        <v>3556</v>
      </c>
      <c r="G142" s="2" t="s">
        <v>21</v>
      </c>
      <c r="H142" s="2">
        <v>250</v>
      </c>
      <c r="I142" s="2">
        <f t="shared" si="9"/>
        <v>86</v>
      </c>
      <c r="J142" s="2">
        <f t="shared" si="10"/>
        <v>3470</v>
      </c>
      <c r="K142" s="2">
        <v>7190</v>
      </c>
      <c r="L142" s="74"/>
      <c r="M142" s="28">
        <v>1</v>
      </c>
      <c r="N142" s="17" t="s">
        <v>22</v>
      </c>
      <c r="O142" s="2">
        <v>0</v>
      </c>
      <c r="P142" s="20" t="s">
        <v>18</v>
      </c>
    </row>
    <row r="143" spans="1:16" ht="12.75">
      <c r="A143" s="4" t="s">
        <v>456</v>
      </c>
      <c r="B143" s="70" t="s">
        <v>462</v>
      </c>
      <c r="C143" s="4" t="s">
        <v>459</v>
      </c>
      <c r="D143" s="26" t="str">
        <f t="shared" si="8"/>
        <v>(REG-HI-SER9-62SDRWC)</v>
      </c>
      <c r="E143" s="5" t="s">
        <v>2</v>
      </c>
      <c r="F143" s="9">
        <v>4492</v>
      </c>
      <c r="G143" s="2" t="s">
        <v>21</v>
      </c>
      <c r="H143" s="2">
        <v>250</v>
      </c>
      <c r="I143" s="2">
        <f t="shared" si="9"/>
        <v>292</v>
      </c>
      <c r="J143" s="2">
        <f t="shared" si="10"/>
        <v>4200</v>
      </c>
      <c r="K143" s="2">
        <v>8650</v>
      </c>
      <c r="L143" s="74"/>
      <c r="M143" s="28">
        <v>1</v>
      </c>
      <c r="N143" s="17" t="s">
        <v>22</v>
      </c>
      <c r="O143" s="2">
        <v>0</v>
      </c>
      <c r="P143" s="20" t="s">
        <v>18</v>
      </c>
    </row>
    <row r="144" spans="1:16" ht="12.75">
      <c r="A144" s="71" t="s">
        <v>575</v>
      </c>
      <c r="B144" s="71"/>
      <c r="C144" s="71"/>
      <c r="D144" s="26" t="str">
        <f t="shared" si="8"/>
        <v>()</v>
      </c>
      <c r="E144" s="72" t="s">
        <v>2</v>
      </c>
      <c r="F144" s="73">
        <v>5819</v>
      </c>
      <c r="G144" s="74" t="s">
        <v>21</v>
      </c>
      <c r="H144" s="74">
        <v>250</v>
      </c>
      <c r="I144" s="2">
        <f t="shared" si="9"/>
        <v>1019</v>
      </c>
      <c r="J144" s="2">
        <f t="shared" si="10"/>
        <v>4800</v>
      </c>
      <c r="K144" s="2">
        <v>9850</v>
      </c>
      <c r="L144" s="74"/>
      <c r="M144" s="75">
        <v>1</v>
      </c>
      <c r="N144" s="76" t="s">
        <v>22</v>
      </c>
      <c r="O144" s="77">
        <v>0</v>
      </c>
      <c r="P144" s="73" t="s">
        <v>18</v>
      </c>
    </row>
    <row r="145" spans="1:16" ht="12.75">
      <c r="A145" s="71" t="s">
        <v>577</v>
      </c>
      <c r="B145" s="71"/>
      <c r="C145" s="71"/>
      <c r="D145" s="26" t="str">
        <f t="shared" si="8"/>
        <v>()</v>
      </c>
      <c r="E145" s="72" t="s">
        <v>2</v>
      </c>
      <c r="F145" s="73">
        <v>3689</v>
      </c>
      <c r="G145" s="74" t="s">
        <v>21</v>
      </c>
      <c r="H145" s="74">
        <v>250</v>
      </c>
      <c r="I145" s="2">
        <f t="shared" si="9"/>
        <v>219</v>
      </c>
      <c r="J145" s="2">
        <f t="shared" si="10"/>
        <v>3470</v>
      </c>
      <c r="K145" s="2">
        <v>7190</v>
      </c>
      <c r="L145" s="74"/>
      <c r="M145" s="75">
        <v>1</v>
      </c>
      <c r="N145" s="76" t="s">
        <v>22</v>
      </c>
      <c r="O145" s="77">
        <v>0</v>
      </c>
      <c r="P145" s="73" t="s">
        <v>18</v>
      </c>
    </row>
    <row r="146" spans="1:16" ht="12.75">
      <c r="A146" s="71" t="s">
        <v>576</v>
      </c>
      <c r="B146" s="71"/>
      <c r="C146" s="71"/>
      <c r="D146" s="26" t="str">
        <f t="shared" si="8"/>
        <v>()</v>
      </c>
      <c r="E146" s="72" t="s">
        <v>2</v>
      </c>
      <c r="F146" s="73">
        <v>4679</v>
      </c>
      <c r="G146" s="74" t="s">
        <v>21</v>
      </c>
      <c r="H146" s="74">
        <v>250</v>
      </c>
      <c r="I146" s="2">
        <f t="shared" si="9"/>
        <v>479</v>
      </c>
      <c r="J146" s="2">
        <f t="shared" si="10"/>
        <v>4200</v>
      </c>
      <c r="K146" s="2">
        <v>8650</v>
      </c>
      <c r="L146" s="74"/>
      <c r="M146" s="75">
        <v>1</v>
      </c>
      <c r="N146" s="76" t="s">
        <v>22</v>
      </c>
      <c r="O146" s="77">
        <v>0</v>
      </c>
      <c r="P146" s="73" t="s">
        <v>18</v>
      </c>
    </row>
    <row r="147" spans="1:16" ht="12.75">
      <c r="A147" s="71" t="s">
        <v>578</v>
      </c>
      <c r="B147" s="71"/>
      <c r="C147" s="71"/>
      <c r="D147" s="26" t="str">
        <f t="shared" si="8"/>
        <v>()</v>
      </c>
      <c r="E147" s="72" t="s">
        <v>2</v>
      </c>
      <c r="F147" s="73">
        <v>3029</v>
      </c>
      <c r="G147" s="74" t="s">
        <v>16</v>
      </c>
      <c r="H147" s="74">
        <v>200</v>
      </c>
      <c r="I147" s="2">
        <f t="shared" si="9"/>
        <v>804</v>
      </c>
      <c r="J147" s="2">
        <f t="shared" si="10"/>
        <v>2225</v>
      </c>
      <c r="K147" s="74">
        <v>4650</v>
      </c>
      <c r="L147" s="74"/>
      <c r="M147" s="75">
        <v>1</v>
      </c>
      <c r="N147" s="77"/>
      <c r="O147" s="77"/>
      <c r="P147" s="73"/>
    </row>
    <row r="148" spans="1:16" ht="12.75">
      <c r="A148" s="71" t="s">
        <v>579</v>
      </c>
      <c r="B148" s="71"/>
      <c r="C148" s="71"/>
      <c r="D148" s="26" t="str">
        <f t="shared" si="8"/>
        <v>()</v>
      </c>
      <c r="E148" s="72" t="s">
        <v>2</v>
      </c>
      <c r="F148" s="73">
        <v>2339</v>
      </c>
      <c r="G148" s="74" t="s">
        <v>16</v>
      </c>
      <c r="H148" s="74">
        <v>200</v>
      </c>
      <c r="I148" s="2">
        <f t="shared" si="9"/>
        <v>689</v>
      </c>
      <c r="J148" s="2">
        <f t="shared" si="10"/>
        <v>1650</v>
      </c>
      <c r="K148" s="74">
        <v>3500</v>
      </c>
      <c r="L148" s="74"/>
      <c r="M148" s="75">
        <v>1</v>
      </c>
      <c r="N148" s="77"/>
      <c r="O148" s="77"/>
      <c r="P148" s="73"/>
    </row>
    <row r="149" spans="1:16" ht="12.75">
      <c r="A149" s="71" t="s">
        <v>580</v>
      </c>
      <c r="B149" s="71"/>
      <c r="C149" s="71"/>
      <c r="D149" s="26" t="str">
        <f t="shared" si="8"/>
        <v>()</v>
      </c>
      <c r="E149" s="72" t="s">
        <v>2</v>
      </c>
      <c r="F149" s="73">
        <v>1859</v>
      </c>
      <c r="G149" s="2" t="s">
        <v>24</v>
      </c>
      <c r="H149" s="74">
        <v>0</v>
      </c>
      <c r="I149" s="2">
        <f t="shared" si="9"/>
        <v>309</v>
      </c>
      <c r="J149" s="2">
        <f t="shared" si="10"/>
        <v>1550</v>
      </c>
      <c r="K149" s="74">
        <v>3100</v>
      </c>
      <c r="L149" s="74"/>
      <c r="M149" s="75">
        <v>1</v>
      </c>
      <c r="N149" s="77"/>
      <c r="O149" s="77"/>
      <c r="P149" s="73"/>
    </row>
    <row r="150" spans="1:16" ht="12.75">
      <c r="A150" s="4" t="s">
        <v>454</v>
      </c>
      <c r="B150" s="70" t="s">
        <v>460</v>
      </c>
      <c r="C150" s="56" t="s">
        <v>498</v>
      </c>
      <c r="D150" s="26" t="str">
        <f t="shared" si="8"/>
        <v>(TRI-HI-SER17-62SDRWC)</v>
      </c>
      <c r="E150" s="57" t="s">
        <v>497</v>
      </c>
      <c r="F150" s="9">
        <v>5584</v>
      </c>
      <c r="G150" s="2" t="s">
        <v>21</v>
      </c>
      <c r="H150" s="2">
        <v>250</v>
      </c>
      <c r="I150" s="2">
        <f t="shared" si="9"/>
        <v>2364</v>
      </c>
      <c r="J150" s="2">
        <f t="shared" si="10"/>
        <v>3220</v>
      </c>
      <c r="K150" s="2">
        <v>6690</v>
      </c>
      <c r="L150" s="2"/>
      <c r="M150" s="28">
        <v>1</v>
      </c>
      <c r="N150" s="17" t="s">
        <v>22</v>
      </c>
      <c r="O150" s="2">
        <v>0</v>
      </c>
      <c r="P150" s="20" t="s">
        <v>18</v>
      </c>
    </row>
    <row r="151" spans="1:16" ht="12.75">
      <c r="A151" s="4" t="s">
        <v>455</v>
      </c>
      <c r="B151" s="4" t="s">
        <v>461</v>
      </c>
      <c r="C151" s="56" t="s">
        <v>499</v>
      </c>
      <c r="D151" s="26" t="str">
        <f t="shared" si="8"/>
        <v>(TRI-HI-SER6-62SDRWC)</v>
      </c>
      <c r="E151" s="57" t="s">
        <v>497</v>
      </c>
      <c r="F151" s="9">
        <v>3556</v>
      </c>
      <c r="G151" s="2" t="s">
        <v>21</v>
      </c>
      <c r="H151" s="2">
        <v>250</v>
      </c>
      <c r="I151" s="2">
        <f t="shared" si="9"/>
        <v>1236</v>
      </c>
      <c r="J151" s="2">
        <f t="shared" si="10"/>
        <v>2320</v>
      </c>
      <c r="K151" s="2">
        <v>4890</v>
      </c>
      <c r="L151" s="2"/>
      <c r="M151" s="28">
        <v>1</v>
      </c>
      <c r="N151" s="17" t="s">
        <v>22</v>
      </c>
      <c r="O151" s="2">
        <v>0</v>
      </c>
      <c r="P151" s="20" t="s">
        <v>18</v>
      </c>
    </row>
    <row r="152" spans="1:16" ht="12.75">
      <c r="A152" s="4" t="s">
        <v>456</v>
      </c>
      <c r="B152" s="4" t="s">
        <v>462</v>
      </c>
      <c r="C152" s="56" t="s">
        <v>500</v>
      </c>
      <c r="D152" s="26" t="str">
        <f t="shared" si="8"/>
        <v>(TRI-HI-SER9-62SDRWC)</v>
      </c>
      <c r="E152" s="57" t="s">
        <v>497</v>
      </c>
      <c r="F152" s="9">
        <v>4492</v>
      </c>
      <c r="G152" s="2" t="s">
        <v>21</v>
      </c>
      <c r="H152" s="2">
        <v>250</v>
      </c>
      <c r="I152" s="2">
        <f t="shared" si="9"/>
        <v>1772</v>
      </c>
      <c r="J152" s="2">
        <f t="shared" si="10"/>
        <v>2720</v>
      </c>
      <c r="K152" s="2">
        <v>5690</v>
      </c>
      <c r="L152" s="2"/>
      <c r="M152" s="28">
        <v>1</v>
      </c>
      <c r="N152" s="17" t="s">
        <v>22</v>
      </c>
      <c r="O152" s="2">
        <v>0</v>
      </c>
      <c r="P152" s="20" t="s">
        <v>18</v>
      </c>
    </row>
    <row r="153" spans="1:16" ht="12.75">
      <c r="A153" s="71" t="s">
        <v>579</v>
      </c>
      <c r="B153" s="71"/>
      <c r="C153" s="56"/>
      <c r="D153" s="26" t="str">
        <f t="shared" si="8"/>
        <v>()</v>
      </c>
      <c r="E153" s="57" t="s">
        <v>497</v>
      </c>
      <c r="F153" s="73">
        <v>2339</v>
      </c>
      <c r="G153" s="2" t="s">
        <v>16</v>
      </c>
      <c r="H153" s="2">
        <v>200</v>
      </c>
      <c r="I153" s="2">
        <f t="shared" si="9"/>
        <v>744</v>
      </c>
      <c r="J153" s="2">
        <f t="shared" si="10"/>
        <v>1595</v>
      </c>
      <c r="K153" s="38">
        <v>3390</v>
      </c>
      <c r="L153" s="38"/>
      <c r="M153" s="28">
        <v>1</v>
      </c>
      <c r="N153" s="16" t="s">
        <v>34</v>
      </c>
      <c r="O153" s="8">
        <v>0</v>
      </c>
      <c r="P153" s="20" t="s">
        <v>18</v>
      </c>
    </row>
    <row r="154" spans="1:16" ht="12.75">
      <c r="A154" s="4" t="s">
        <v>454</v>
      </c>
      <c r="B154" s="70" t="s">
        <v>460</v>
      </c>
      <c r="C154" s="55" t="s">
        <v>485</v>
      </c>
      <c r="D154" s="26" t="str">
        <f t="shared" si="8"/>
        <v>(CTH-HI-SER17-62SDRWC)</v>
      </c>
      <c r="E154" s="5" t="s">
        <v>65</v>
      </c>
      <c r="F154" s="9">
        <v>5584</v>
      </c>
      <c r="G154" s="2" t="s">
        <v>21</v>
      </c>
      <c r="H154" s="2">
        <v>250</v>
      </c>
      <c r="I154" s="2">
        <f t="shared" si="9"/>
        <v>2364</v>
      </c>
      <c r="J154" s="2">
        <f t="shared" si="10"/>
        <v>3220</v>
      </c>
      <c r="K154" s="2">
        <v>6690</v>
      </c>
      <c r="L154" s="2"/>
      <c r="M154" s="28">
        <v>1</v>
      </c>
      <c r="N154" s="17" t="s">
        <v>22</v>
      </c>
      <c r="O154" s="2">
        <v>0</v>
      </c>
      <c r="P154" s="20" t="s">
        <v>18</v>
      </c>
    </row>
    <row r="155" spans="1:16" ht="12.75">
      <c r="A155" s="4" t="s">
        <v>455</v>
      </c>
      <c r="B155" s="4" t="s">
        <v>461</v>
      </c>
      <c r="C155" s="55" t="s">
        <v>486</v>
      </c>
      <c r="D155" s="26" t="str">
        <f t="shared" si="8"/>
        <v>(CTH-HI-SER6-62SDRWC)</v>
      </c>
      <c r="E155" s="5" t="s">
        <v>65</v>
      </c>
      <c r="F155" s="9">
        <v>3556</v>
      </c>
      <c r="G155" s="2" t="s">
        <v>21</v>
      </c>
      <c r="H155" s="2">
        <v>250</v>
      </c>
      <c r="I155" s="2">
        <f t="shared" si="9"/>
        <v>1236</v>
      </c>
      <c r="J155" s="2">
        <f t="shared" si="10"/>
        <v>2320</v>
      </c>
      <c r="K155" s="2">
        <v>4890</v>
      </c>
      <c r="L155" s="2"/>
      <c r="M155" s="28">
        <v>1</v>
      </c>
      <c r="N155" s="17" t="s">
        <v>22</v>
      </c>
      <c r="O155" s="2">
        <v>0</v>
      </c>
      <c r="P155" s="20" t="s">
        <v>18</v>
      </c>
    </row>
    <row r="156" spans="1:16" ht="12.75">
      <c r="A156" s="4" t="s">
        <v>456</v>
      </c>
      <c r="B156" s="4" t="s">
        <v>462</v>
      </c>
      <c r="C156" s="55" t="s">
        <v>487</v>
      </c>
      <c r="D156" s="26" t="str">
        <f t="shared" si="8"/>
        <v>(CTH-HI-SER9-62SDRWC)</v>
      </c>
      <c r="E156" s="5" t="s">
        <v>65</v>
      </c>
      <c r="F156" s="9">
        <v>4492</v>
      </c>
      <c r="G156" s="2" t="s">
        <v>21</v>
      </c>
      <c r="H156" s="2">
        <v>250</v>
      </c>
      <c r="I156" s="2">
        <f t="shared" si="9"/>
        <v>1772</v>
      </c>
      <c r="J156" s="2">
        <f t="shared" si="10"/>
        <v>2720</v>
      </c>
      <c r="K156" s="2">
        <v>5690</v>
      </c>
      <c r="L156" s="2"/>
      <c r="M156" s="28">
        <v>1</v>
      </c>
      <c r="N156" s="17" t="s">
        <v>22</v>
      </c>
      <c r="O156" s="2">
        <v>0</v>
      </c>
      <c r="P156" s="20" t="s">
        <v>18</v>
      </c>
    </row>
    <row r="157" spans="1:16" ht="12.75">
      <c r="A157" s="71" t="s">
        <v>579</v>
      </c>
      <c r="B157" s="71"/>
      <c r="C157" s="66"/>
      <c r="D157" s="26" t="str">
        <f t="shared" si="8"/>
        <v>()</v>
      </c>
      <c r="E157" s="5" t="s">
        <v>65</v>
      </c>
      <c r="F157" s="73">
        <v>2339</v>
      </c>
      <c r="G157" s="38" t="s">
        <v>16</v>
      </c>
      <c r="H157" s="38">
        <v>200</v>
      </c>
      <c r="I157" s="2">
        <f t="shared" si="9"/>
        <v>744</v>
      </c>
      <c r="J157" s="2">
        <f t="shared" si="10"/>
        <v>1595</v>
      </c>
      <c r="K157" s="38">
        <v>3390</v>
      </c>
      <c r="L157" s="38"/>
      <c r="M157" s="39">
        <v>1</v>
      </c>
      <c r="N157" s="40" t="s">
        <v>34</v>
      </c>
      <c r="O157" s="41">
        <v>0</v>
      </c>
      <c r="P157" s="41" t="s">
        <v>18</v>
      </c>
    </row>
    <row r="158" spans="1:16" ht="12.75">
      <c r="A158" s="4" t="s">
        <v>454</v>
      </c>
      <c r="B158" s="70" t="s">
        <v>460</v>
      </c>
      <c r="C158" s="56" t="s">
        <v>501</v>
      </c>
      <c r="D158" s="26" t="str">
        <f t="shared" si="8"/>
        <v>(VTD-HI-SER17-62SDRWC)</v>
      </c>
      <c r="E158" s="5" t="s">
        <v>66</v>
      </c>
      <c r="F158" s="9">
        <v>5584</v>
      </c>
      <c r="G158" s="2" t="s">
        <v>21</v>
      </c>
      <c r="H158" s="2">
        <v>250</v>
      </c>
      <c r="I158" s="2">
        <f t="shared" si="9"/>
        <v>2364</v>
      </c>
      <c r="J158" s="2">
        <f t="shared" si="10"/>
        <v>3220</v>
      </c>
      <c r="K158" s="2">
        <v>6690</v>
      </c>
      <c r="L158" s="2"/>
      <c r="M158" s="28">
        <v>1</v>
      </c>
      <c r="N158" s="17" t="s">
        <v>22</v>
      </c>
      <c r="O158" s="2">
        <v>0</v>
      </c>
      <c r="P158" s="20" t="s">
        <v>18</v>
      </c>
    </row>
    <row r="159" spans="1:16" ht="12.75">
      <c r="A159" s="4" t="s">
        <v>455</v>
      </c>
      <c r="B159" s="4" t="s">
        <v>461</v>
      </c>
      <c r="C159" s="56" t="s">
        <v>502</v>
      </c>
      <c r="D159" s="26" t="str">
        <f t="shared" si="8"/>
        <v>(VTD-HI-SER6-62SDRWC)</v>
      </c>
      <c r="E159" s="5" t="s">
        <v>66</v>
      </c>
      <c r="F159" s="9">
        <v>3556</v>
      </c>
      <c r="G159" s="2" t="s">
        <v>21</v>
      </c>
      <c r="H159" s="2">
        <v>250</v>
      </c>
      <c r="I159" s="2">
        <f t="shared" si="9"/>
        <v>1236</v>
      </c>
      <c r="J159" s="2">
        <f t="shared" si="10"/>
        <v>2320</v>
      </c>
      <c r="K159" s="2">
        <v>4890</v>
      </c>
      <c r="L159" s="2"/>
      <c r="M159" s="28">
        <v>1</v>
      </c>
      <c r="N159" s="17" t="s">
        <v>22</v>
      </c>
      <c r="O159" s="2">
        <v>0</v>
      </c>
      <c r="P159" s="20" t="s">
        <v>18</v>
      </c>
    </row>
    <row r="160" spans="1:16" ht="12.75">
      <c r="A160" s="4" t="s">
        <v>456</v>
      </c>
      <c r="B160" s="4" t="s">
        <v>462</v>
      </c>
      <c r="C160" s="56" t="s">
        <v>503</v>
      </c>
      <c r="D160" s="26" t="str">
        <f t="shared" si="8"/>
        <v>(VTD-HI-SER9-62SDRWC)</v>
      </c>
      <c r="E160" s="5" t="s">
        <v>66</v>
      </c>
      <c r="F160" s="9">
        <v>4492</v>
      </c>
      <c r="G160" s="2" t="s">
        <v>21</v>
      </c>
      <c r="H160" s="2">
        <v>250</v>
      </c>
      <c r="I160" s="2">
        <f t="shared" si="9"/>
        <v>1772</v>
      </c>
      <c r="J160" s="2">
        <f t="shared" si="10"/>
        <v>2720</v>
      </c>
      <c r="K160" s="2">
        <v>5690</v>
      </c>
      <c r="L160" s="2"/>
      <c r="M160" s="28">
        <v>1</v>
      </c>
      <c r="N160" s="17" t="s">
        <v>22</v>
      </c>
      <c r="O160" s="2">
        <v>0</v>
      </c>
      <c r="P160" s="20" t="s">
        <v>18</v>
      </c>
    </row>
    <row r="161" spans="1:16" ht="12.75">
      <c r="A161" s="71" t="s">
        <v>579</v>
      </c>
      <c r="B161" s="4"/>
      <c r="C161" s="4"/>
      <c r="D161" s="26" t="str">
        <f t="shared" si="8"/>
        <v>()</v>
      </c>
      <c r="E161" s="5" t="s">
        <v>66</v>
      </c>
      <c r="F161" s="73">
        <v>2339</v>
      </c>
      <c r="G161" s="2" t="s">
        <v>16</v>
      </c>
      <c r="H161" s="2">
        <v>200</v>
      </c>
      <c r="I161" s="2">
        <f t="shared" si="9"/>
        <v>744</v>
      </c>
      <c r="J161" s="2">
        <f t="shared" si="10"/>
        <v>1595</v>
      </c>
      <c r="K161" s="38">
        <v>3390</v>
      </c>
      <c r="L161" s="38"/>
      <c r="M161" s="28">
        <v>1</v>
      </c>
      <c r="N161" s="16" t="s">
        <v>34</v>
      </c>
      <c r="O161" s="8">
        <v>0</v>
      </c>
      <c r="P161" s="20" t="s">
        <v>18</v>
      </c>
    </row>
    <row r="162" spans="1:16" ht="12.75">
      <c r="A162" s="4" t="s">
        <v>454</v>
      </c>
      <c r="B162" s="70" t="s">
        <v>460</v>
      </c>
      <c r="C162" s="55" t="s">
        <v>476</v>
      </c>
      <c r="D162" s="26" t="str">
        <f t="shared" ref="D162:D165" si="11">"("&amp;C162&amp;")"</f>
        <v>(CWC-HI-SER17-62SDRWC)</v>
      </c>
      <c r="E162" s="5" t="s">
        <v>67</v>
      </c>
      <c r="F162" s="9">
        <v>5584</v>
      </c>
      <c r="G162" s="2" t="s">
        <v>21</v>
      </c>
      <c r="H162" s="2">
        <v>250</v>
      </c>
      <c r="I162" s="2">
        <f t="shared" si="9"/>
        <v>2364</v>
      </c>
      <c r="J162" s="2">
        <f t="shared" si="10"/>
        <v>3220</v>
      </c>
      <c r="K162" s="2">
        <v>6690</v>
      </c>
      <c r="L162" s="2"/>
      <c r="M162" s="28">
        <v>1</v>
      </c>
      <c r="N162" s="17" t="s">
        <v>22</v>
      </c>
      <c r="O162" s="2">
        <v>0</v>
      </c>
      <c r="P162" s="20" t="s">
        <v>18</v>
      </c>
    </row>
    <row r="163" spans="1:16" ht="12.75">
      <c r="A163" s="4" t="s">
        <v>455</v>
      </c>
      <c r="B163" s="4" t="s">
        <v>461</v>
      </c>
      <c r="C163" s="55" t="s">
        <v>477</v>
      </c>
      <c r="D163" s="26" t="str">
        <f t="shared" si="11"/>
        <v>(CWC-HI-SER6-62SDRWC)</v>
      </c>
      <c r="E163" s="5" t="s">
        <v>67</v>
      </c>
      <c r="F163" s="9">
        <v>3556</v>
      </c>
      <c r="G163" s="2" t="s">
        <v>21</v>
      </c>
      <c r="H163" s="2">
        <v>250</v>
      </c>
      <c r="I163" s="2">
        <f t="shared" si="9"/>
        <v>1236</v>
      </c>
      <c r="J163" s="2">
        <f t="shared" si="10"/>
        <v>2320</v>
      </c>
      <c r="K163" s="2">
        <v>4890</v>
      </c>
      <c r="L163" s="2"/>
      <c r="M163" s="28">
        <v>1</v>
      </c>
      <c r="N163" s="17" t="s">
        <v>22</v>
      </c>
      <c r="O163" s="2">
        <v>0</v>
      </c>
      <c r="P163" s="20" t="s">
        <v>18</v>
      </c>
    </row>
    <row r="164" spans="1:16" ht="12.75">
      <c r="A164" s="4" t="s">
        <v>456</v>
      </c>
      <c r="B164" s="4" t="s">
        <v>462</v>
      </c>
      <c r="C164" s="55" t="s">
        <v>478</v>
      </c>
      <c r="D164" s="26" t="str">
        <f t="shared" si="11"/>
        <v>(CWC-HI-SER9-62SDRWC)</v>
      </c>
      <c r="E164" s="5" t="s">
        <v>67</v>
      </c>
      <c r="F164" s="9">
        <v>4492</v>
      </c>
      <c r="G164" s="2" t="s">
        <v>21</v>
      </c>
      <c r="H164" s="2">
        <v>250</v>
      </c>
      <c r="I164" s="2">
        <f t="shared" si="9"/>
        <v>1772</v>
      </c>
      <c r="J164" s="2">
        <f t="shared" si="10"/>
        <v>2720</v>
      </c>
      <c r="K164" s="2">
        <v>5690</v>
      </c>
      <c r="L164" s="2"/>
      <c r="M164" s="28">
        <v>1</v>
      </c>
      <c r="N164" s="17" t="s">
        <v>22</v>
      </c>
      <c r="O164" s="2">
        <v>0</v>
      </c>
      <c r="P164" s="20" t="s">
        <v>18</v>
      </c>
    </row>
    <row r="165" spans="1:16" ht="12.75">
      <c r="A165" s="71" t="s">
        <v>579</v>
      </c>
      <c r="B165" s="4"/>
      <c r="C165" s="66"/>
      <c r="D165" s="26" t="str">
        <f t="shared" si="11"/>
        <v>()</v>
      </c>
      <c r="E165" s="5" t="s">
        <v>67</v>
      </c>
      <c r="F165" s="73">
        <v>2339</v>
      </c>
      <c r="G165" s="38" t="s">
        <v>16</v>
      </c>
      <c r="H165" s="38">
        <v>200</v>
      </c>
      <c r="I165" s="2">
        <f t="shared" si="9"/>
        <v>744</v>
      </c>
      <c r="J165" s="2">
        <f t="shared" si="10"/>
        <v>1595</v>
      </c>
      <c r="K165" s="38">
        <v>3390</v>
      </c>
      <c r="L165" s="38"/>
      <c r="M165" s="39">
        <v>1</v>
      </c>
      <c r="N165" s="40" t="s">
        <v>34</v>
      </c>
      <c r="O165" s="41">
        <v>0</v>
      </c>
      <c r="P165" s="41" t="s">
        <v>18</v>
      </c>
    </row>
    <row r="166" spans="1:16" ht="12.75">
      <c r="A166" s="4"/>
      <c r="B166" s="4"/>
      <c r="C166" s="4"/>
      <c r="D166" s="26"/>
      <c r="E166" s="5"/>
      <c r="F166" s="9"/>
      <c r="G166" s="2"/>
      <c r="H166" s="2"/>
      <c r="I166" s="2"/>
      <c r="J166" s="2"/>
      <c r="K166" s="2"/>
      <c r="L166" s="2"/>
      <c r="M166" s="28"/>
      <c r="N166" s="16"/>
      <c r="O166" s="16"/>
      <c r="P166" s="9"/>
    </row>
    <row r="167" spans="1:16" ht="12.75">
      <c r="A167" s="4"/>
      <c r="B167" s="4"/>
      <c r="C167" s="4"/>
      <c r="D167" s="26"/>
      <c r="E167" s="5"/>
      <c r="F167" s="9"/>
      <c r="G167" s="2"/>
      <c r="H167" s="2"/>
      <c r="I167" s="2"/>
      <c r="J167" s="2"/>
      <c r="K167" s="2"/>
      <c r="L167" s="2"/>
      <c r="M167" s="28"/>
      <c r="N167" s="16"/>
      <c r="O167" s="16"/>
      <c r="P167" s="2"/>
    </row>
    <row r="168" spans="1:16" ht="12.75">
      <c r="A168" s="4"/>
      <c r="B168" s="4"/>
      <c r="C168" s="4"/>
      <c r="D168" s="26"/>
      <c r="E168" s="5"/>
      <c r="F168" s="9"/>
      <c r="G168" s="2"/>
      <c r="H168" s="2"/>
      <c r="I168" s="2"/>
      <c r="J168" s="2"/>
      <c r="K168" s="2"/>
      <c r="L168" s="2"/>
      <c r="M168" s="28"/>
      <c r="N168" s="16"/>
      <c r="O168" s="16"/>
      <c r="P168" s="2"/>
    </row>
    <row r="169" spans="1:16" ht="12.75">
      <c r="A169" s="4"/>
      <c r="B169" s="4"/>
      <c r="C169" s="4"/>
      <c r="D169" s="26"/>
      <c r="E169" s="5"/>
      <c r="F169" s="9"/>
      <c r="G169" s="2"/>
      <c r="H169" s="2"/>
      <c r="I169" s="2"/>
      <c r="J169" s="2"/>
      <c r="K169" s="2"/>
      <c r="L169" s="2"/>
      <c r="M169" s="28"/>
      <c r="N169" s="16"/>
      <c r="O169" s="16"/>
      <c r="P169" s="9"/>
    </row>
    <row r="170" spans="1:16" ht="12.75">
      <c r="A170" s="4"/>
      <c r="B170" s="4"/>
      <c r="C170" s="4"/>
      <c r="D170" s="26"/>
      <c r="E170" s="5"/>
      <c r="F170" s="9"/>
      <c r="G170" s="2"/>
      <c r="H170" s="2"/>
      <c r="I170" s="2"/>
      <c r="J170" s="2"/>
      <c r="K170" s="2"/>
      <c r="L170" s="2"/>
      <c r="M170" s="28"/>
      <c r="N170" s="16"/>
      <c r="O170" s="16"/>
      <c r="P170" s="9"/>
    </row>
    <row r="171" spans="1:16" ht="12.75">
      <c r="A171" s="4"/>
      <c r="B171" s="4"/>
      <c r="C171" s="4"/>
      <c r="D171" s="26"/>
      <c r="E171" s="5"/>
      <c r="F171" s="9"/>
      <c r="G171" s="2"/>
      <c r="H171" s="2"/>
      <c r="I171" s="2"/>
      <c r="J171" s="2"/>
      <c r="K171" s="2"/>
      <c r="L171" s="2"/>
      <c r="M171" s="28"/>
      <c r="N171" s="16"/>
      <c r="O171" s="16"/>
      <c r="P171" s="2"/>
    </row>
    <row r="172" spans="1:16" ht="12.75">
      <c r="A172" s="4"/>
      <c r="B172" s="4"/>
      <c r="C172" s="4"/>
      <c r="D172" s="26"/>
      <c r="E172" s="5"/>
      <c r="F172" s="9"/>
      <c r="G172" s="2"/>
      <c r="H172" s="2"/>
      <c r="I172" s="2"/>
      <c r="J172" s="2"/>
      <c r="K172" s="2"/>
      <c r="L172" s="2"/>
      <c r="M172" s="28"/>
      <c r="N172" s="16"/>
      <c r="O172" s="16"/>
      <c r="P172" s="2"/>
    </row>
    <row r="173" spans="1:16" ht="12.75">
      <c r="A173" s="4"/>
      <c r="B173" s="4"/>
      <c r="C173" s="4"/>
      <c r="D173" s="26"/>
      <c r="E173" s="5"/>
      <c r="F173" s="9"/>
      <c r="G173" s="2"/>
      <c r="H173" s="2"/>
      <c r="I173" s="2"/>
      <c r="J173" s="2"/>
      <c r="K173" s="2"/>
      <c r="L173" s="2"/>
      <c r="M173" s="28"/>
      <c r="N173" s="16"/>
      <c r="O173" s="16"/>
      <c r="P173" s="2"/>
    </row>
    <row r="174" spans="1:16" ht="12.75">
      <c r="A174" s="4"/>
      <c r="B174" s="4"/>
      <c r="C174" s="4"/>
      <c r="D174" s="26"/>
      <c r="E174" s="5"/>
      <c r="F174" s="9"/>
      <c r="G174" s="2"/>
      <c r="H174" s="2"/>
      <c r="I174" s="2"/>
      <c r="J174" s="2"/>
      <c r="K174" s="2"/>
      <c r="L174" s="2"/>
      <c r="M174" s="28"/>
      <c r="N174" s="16"/>
      <c r="O174" s="16"/>
      <c r="P174" s="2"/>
    </row>
    <row r="175" spans="1:16" ht="12.75">
      <c r="A175" s="4"/>
      <c r="B175" s="4"/>
      <c r="C175" s="4"/>
      <c r="D175" s="26"/>
      <c r="E175" s="5"/>
      <c r="F175" s="9"/>
      <c r="G175" s="2"/>
      <c r="H175" s="2"/>
      <c r="I175" s="2"/>
      <c r="J175" s="2"/>
      <c r="K175" s="2"/>
      <c r="L175" s="2"/>
      <c r="M175" s="28"/>
      <c r="N175" s="16"/>
      <c r="O175" s="16"/>
      <c r="P175" s="2"/>
    </row>
    <row r="176" spans="1:16" ht="12.75">
      <c r="A176" s="4"/>
      <c r="B176" s="4"/>
      <c r="C176" s="4"/>
      <c r="D176" s="26"/>
      <c r="E176" s="5"/>
      <c r="F176" s="9"/>
      <c r="G176" s="2"/>
      <c r="H176" s="2"/>
      <c r="I176" s="2"/>
      <c r="J176" s="2"/>
      <c r="K176" s="2"/>
      <c r="L176" s="2"/>
      <c r="M176" s="28"/>
      <c r="N176" s="16"/>
      <c r="O176" s="16"/>
      <c r="P176" s="2"/>
    </row>
    <row r="177" spans="1:16" ht="12.75">
      <c r="A177" s="4"/>
      <c r="B177" s="4"/>
      <c r="C177" s="4"/>
      <c r="D177" s="26"/>
      <c r="E177" s="5"/>
      <c r="F177" s="9"/>
      <c r="G177" s="2"/>
      <c r="H177" s="2"/>
      <c r="I177" s="2"/>
      <c r="J177" s="2"/>
      <c r="K177" s="2"/>
      <c r="L177" s="2"/>
      <c r="M177" s="28"/>
      <c r="N177" s="36"/>
      <c r="O177" s="16"/>
      <c r="P177" s="9"/>
    </row>
    <row r="178" spans="1:16" ht="12.75">
      <c r="A178" s="4"/>
      <c r="B178" s="4"/>
      <c r="C178" s="4"/>
      <c r="D178" s="26"/>
      <c r="E178" s="5"/>
      <c r="F178" s="9"/>
      <c r="G178" s="2"/>
      <c r="H178" s="2"/>
      <c r="I178" s="2"/>
      <c r="J178" s="2"/>
      <c r="K178" s="2"/>
      <c r="L178" s="2"/>
      <c r="M178" s="28"/>
      <c r="N178" s="36"/>
      <c r="O178" s="16"/>
      <c r="P178" s="9"/>
    </row>
    <row r="179" spans="1:16" ht="12.75">
      <c r="A179" s="4"/>
      <c r="B179" s="4"/>
      <c r="C179" s="4"/>
      <c r="D179" s="26"/>
      <c r="E179" s="5"/>
      <c r="F179" s="9"/>
      <c r="G179" s="2"/>
      <c r="H179" s="2"/>
      <c r="I179" s="2"/>
      <c r="J179" s="2"/>
      <c r="K179" s="2"/>
      <c r="L179" s="2"/>
      <c r="M179" s="28"/>
      <c r="N179" s="36"/>
      <c r="O179" s="16"/>
      <c r="P179" s="9"/>
    </row>
    <row r="180" spans="1:16" ht="12.75">
      <c r="A180" s="4"/>
      <c r="B180" s="4"/>
      <c r="C180" s="4"/>
      <c r="D180" s="26"/>
      <c r="E180" s="5"/>
      <c r="F180" s="9"/>
      <c r="G180" s="2"/>
      <c r="H180" s="2"/>
      <c r="I180" s="2"/>
      <c r="J180" s="2"/>
      <c r="K180" s="2"/>
      <c r="L180" s="2"/>
      <c r="M180" s="28"/>
      <c r="N180" s="16"/>
      <c r="O180" s="16"/>
      <c r="P180" s="9"/>
    </row>
    <row r="181" spans="1:16" ht="12.75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16"/>
      <c r="P181" s="9"/>
    </row>
    <row r="182" spans="1:16" ht="12.75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16"/>
      <c r="P182" s="9"/>
    </row>
    <row r="183" spans="1:16" ht="12.75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16"/>
      <c r="P183" s="9"/>
    </row>
    <row r="184" spans="1:16" ht="12.75">
      <c r="A184" s="4"/>
      <c r="B184" s="4"/>
      <c r="C184" s="55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7"/>
      <c r="O184" s="2"/>
      <c r="P184" s="20"/>
    </row>
    <row r="185" spans="1:16" ht="12.75">
      <c r="A185" s="4"/>
      <c r="B185" s="4"/>
      <c r="C185" s="55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7"/>
      <c r="O185" s="2"/>
      <c r="P185" s="20"/>
    </row>
    <row r="186" spans="1:16" ht="12.75">
      <c r="A186" s="4"/>
      <c r="B186" s="4"/>
      <c r="C186" s="55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17"/>
      <c r="O186" s="2"/>
      <c r="P186" s="20"/>
    </row>
    <row r="187" spans="1:16" ht="12.75">
      <c r="A187" s="4"/>
      <c r="B187" s="4"/>
      <c r="C187" s="4"/>
      <c r="D187" s="26"/>
      <c r="E187" s="5"/>
      <c r="F187" s="9"/>
      <c r="G187" s="38"/>
      <c r="H187" s="2"/>
      <c r="I187" s="2"/>
      <c r="J187" s="2"/>
      <c r="K187" s="2"/>
      <c r="L187" s="2"/>
      <c r="M187" s="28"/>
      <c r="N187" s="16"/>
      <c r="O187" s="2"/>
      <c r="P187" s="20"/>
    </row>
    <row r="188" spans="1:16" ht="12.75">
      <c r="A188" s="4"/>
      <c r="B188" s="4"/>
      <c r="C188" s="4"/>
      <c r="D188" s="26"/>
      <c r="E188" s="5"/>
      <c r="F188" s="9"/>
      <c r="G188" s="38"/>
      <c r="H188" s="2"/>
      <c r="I188" s="2"/>
      <c r="J188" s="2"/>
      <c r="K188" s="2"/>
      <c r="L188" s="2"/>
      <c r="M188" s="28"/>
      <c r="N188" s="16"/>
      <c r="O188" s="2"/>
      <c r="P188" s="20"/>
    </row>
    <row r="189" spans="1:16" ht="12.75">
      <c r="A189" s="4"/>
      <c r="B189" s="4"/>
      <c r="C189" s="4"/>
      <c r="D189" s="26"/>
      <c r="E189" s="5"/>
      <c r="F189" s="9"/>
      <c r="G189" s="38"/>
      <c r="H189" s="2"/>
      <c r="I189" s="2"/>
      <c r="J189" s="2"/>
      <c r="K189" s="2"/>
      <c r="L189" s="2"/>
      <c r="M189" s="28"/>
      <c r="N189" s="16"/>
      <c r="O189" s="2"/>
      <c r="P189" s="20"/>
    </row>
    <row r="190" spans="1:16" ht="12.75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16"/>
      <c r="O190" s="16"/>
      <c r="P190" s="9"/>
    </row>
    <row r="191" spans="1:16" ht="12.75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16"/>
      <c r="O191" s="16"/>
      <c r="P191" s="9"/>
    </row>
    <row r="192" spans="1:16" ht="12.75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</row>
    <row r="193" spans="1:16" ht="12.75">
      <c r="A193" s="4"/>
      <c r="B193" s="4"/>
      <c r="C193" s="4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6"/>
      <c r="O193" s="16"/>
      <c r="P193" s="9"/>
    </row>
    <row r="194" spans="1:16" ht="12.75">
      <c r="A194" s="4"/>
      <c r="B194" s="4"/>
      <c r="C194" s="4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6"/>
      <c r="O194" s="16"/>
      <c r="P194" s="9"/>
    </row>
    <row r="195" spans="1:16" ht="12.75">
      <c r="A195" s="4"/>
      <c r="B195" s="4"/>
      <c r="C195" s="4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6"/>
      <c r="O195" s="16"/>
      <c r="P195" s="9"/>
    </row>
    <row r="196" spans="1:16" ht="12.75">
      <c r="A196" s="4"/>
      <c r="B196" s="4"/>
      <c r="C196" s="4"/>
      <c r="D196" s="26"/>
      <c r="E196" s="5"/>
      <c r="F196" s="9"/>
      <c r="G196" s="2"/>
      <c r="H196" s="2"/>
      <c r="I196" s="2"/>
      <c r="J196" s="2"/>
      <c r="K196" s="2"/>
      <c r="L196" s="2"/>
      <c r="M196" s="28"/>
      <c r="N196" s="16"/>
      <c r="O196" s="16"/>
      <c r="P196" s="2"/>
    </row>
    <row r="197" spans="1:16" ht="12.75">
      <c r="A197" s="4"/>
      <c r="B197" s="4"/>
      <c r="C197" s="4"/>
      <c r="D197" s="26"/>
      <c r="E197" s="5"/>
      <c r="F197" s="9"/>
      <c r="G197" s="2"/>
      <c r="H197" s="2"/>
      <c r="I197" s="2"/>
      <c r="J197" s="2"/>
      <c r="K197" s="2"/>
      <c r="L197" s="2"/>
      <c r="M197" s="28"/>
      <c r="N197" s="16"/>
      <c r="O197" s="16"/>
      <c r="P197" s="2"/>
    </row>
    <row r="198" spans="1:16" ht="12.75">
      <c r="A198" s="4"/>
      <c r="B198" s="4"/>
      <c r="C198" s="4"/>
      <c r="D198" s="26"/>
      <c r="E198" s="5"/>
      <c r="F198" s="9"/>
      <c r="G198" s="2"/>
      <c r="H198" s="2"/>
      <c r="I198" s="2"/>
      <c r="J198" s="2"/>
      <c r="K198" s="2"/>
      <c r="L198" s="2"/>
      <c r="M198" s="28"/>
      <c r="N198" s="16"/>
      <c r="O198" s="16"/>
      <c r="P198" s="9"/>
    </row>
    <row r="199" spans="1:16" ht="12.75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9"/>
    </row>
    <row r="200" spans="1:16" ht="12.75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2"/>
    </row>
    <row r="201" spans="1:16" ht="12.75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2"/>
    </row>
    <row r="202" spans="1:16" ht="12.75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6" ht="12.75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6" ht="12.75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2"/>
      <c r="P204" s="20"/>
    </row>
    <row r="205" spans="1:16" ht="12.75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2"/>
      <c r="P205" s="20"/>
    </row>
    <row r="206" spans="1:16" ht="12.75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2"/>
      <c r="P206" s="20"/>
    </row>
    <row r="207" spans="1:16" ht="12.75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2"/>
    </row>
    <row r="208" spans="1:16" ht="12.75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2"/>
    </row>
    <row r="209" spans="1:16" ht="12.75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2"/>
      <c r="P209" s="20"/>
    </row>
    <row r="210" spans="1:16" ht="12.75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2"/>
      <c r="P210" s="20"/>
    </row>
    <row r="211" spans="1:16" ht="12.75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2"/>
      <c r="P211" s="20"/>
    </row>
    <row r="212" spans="1:16" ht="12.75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2"/>
    </row>
    <row r="213" spans="1:16" ht="12.75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16"/>
      <c r="P213" s="2"/>
    </row>
    <row r="214" spans="1:16" ht="12.75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12.75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2"/>
      <c r="P215" s="20"/>
    </row>
    <row r="216" spans="1:16" ht="12.75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2"/>
      <c r="P216" s="20"/>
    </row>
    <row r="217" spans="1:16" ht="12.75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16"/>
      <c r="P217" s="2"/>
    </row>
    <row r="218" spans="1:16" ht="12.75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16"/>
      <c r="P218" s="2"/>
    </row>
    <row r="219" spans="1:16" ht="12.75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36"/>
      <c r="O219" s="16"/>
      <c r="P219" s="9"/>
    </row>
    <row r="220" spans="1:16" ht="12.75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36"/>
      <c r="O220" s="16"/>
      <c r="P220" s="9"/>
    </row>
    <row r="221" spans="1:16" ht="12.75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36"/>
      <c r="O221" s="16"/>
      <c r="P221" s="9"/>
    </row>
    <row r="222" spans="1:16" ht="12.75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16"/>
      <c r="P222" s="9"/>
    </row>
    <row r="223" spans="1:16" ht="12.75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16"/>
      <c r="P223" s="9"/>
    </row>
    <row r="224" spans="1:16" ht="12.75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16"/>
      <c r="P224" s="9"/>
    </row>
    <row r="225" spans="1:17" ht="12.75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16"/>
      <c r="P225" s="9"/>
      <c r="Q225" s="41"/>
    </row>
    <row r="226" spans="1:17" ht="12.75">
      <c r="A226" s="4"/>
      <c r="B226" s="4"/>
      <c r="C226" s="55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7"/>
      <c r="O226" s="2"/>
      <c r="P226" s="20"/>
      <c r="Q226" s="41"/>
    </row>
    <row r="227" spans="1:17" ht="12.75">
      <c r="A227" s="4"/>
      <c r="B227" s="4"/>
      <c r="C227" s="55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7"/>
      <c r="O227" s="2"/>
      <c r="P227" s="20"/>
      <c r="Q227" s="41"/>
    </row>
    <row r="228" spans="1:17" ht="12.75">
      <c r="A228" s="4"/>
      <c r="B228" s="4"/>
      <c r="C228" s="55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17"/>
      <c r="O228" s="2"/>
      <c r="P228" s="20"/>
    </row>
    <row r="229" spans="1:17" ht="12.75">
      <c r="A229" s="4"/>
      <c r="B229" s="4"/>
      <c r="C229" s="4"/>
      <c r="D229" s="26"/>
      <c r="E229" s="5"/>
      <c r="F229" s="9"/>
      <c r="G229" s="38"/>
      <c r="H229" s="2"/>
      <c r="I229" s="2"/>
      <c r="J229" s="2"/>
      <c r="K229" s="2"/>
      <c r="L229" s="2"/>
      <c r="M229" s="28"/>
      <c r="N229" s="16"/>
      <c r="O229" s="2"/>
      <c r="P229" s="20"/>
    </row>
    <row r="230" spans="1:17" ht="12.75">
      <c r="A230" s="4"/>
      <c r="B230" s="4"/>
      <c r="C230" s="4"/>
      <c r="D230" s="26"/>
      <c r="E230" s="5"/>
      <c r="F230" s="9"/>
      <c r="G230" s="38"/>
      <c r="H230" s="2"/>
      <c r="I230" s="2"/>
      <c r="J230" s="2"/>
      <c r="K230" s="2"/>
      <c r="L230" s="2"/>
      <c r="M230" s="28"/>
      <c r="N230" s="16"/>
      <c r="O230" s="2"/>
      <c r="P230" s="20"/>
    </row>
    <row r="231" spans="1:17" ht="12.75">
      <c r="A231" s="4"/>
      <c r="B231" s="4"/>
      <c r="C231" s="4"/>
      <c r="D231" s="26"/>
      <c r="E231" s="5"/>
      <c r="F231" s="9"/>
      <c r="G231" s="38"/>
      <c r="H231" s="2"/>
      <c r="I231" s="2"/>
      <c r="J231" s="2"/>
      <c r="K231" s="2"/>
      <c r="L231" s="2"/>
      <c r="M231" s="28"/>
      <c r="N231" s="16"/>
      <c r="O231" s="2"/>
      <c r="P231" s="20"/>
    </row>
    <row r="232" spans="1:17" ht="12.75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16"/>
      <c r="O232" s="16"/>
      <c r="P232" s="9"/>
    </row>
    <row r="233" spans="1:17" ht="12.75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16"/>
      <c r="O233" s="16"/>
      <c r="P233" s="9"/>
    </row>
    <row r="234" spans="1:17" ht="12.75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7" ht="12.75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7" ht="12.75">
      <c r="A236" s="4"/>
      <c r="B236" s="4"/>
      <c r="C236" s="4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6"/>
      <c r="O236" s="16"/>
      <c r="P236" s="9"/>
    </row>
    <row r="237" spans="1:17" ht="12.75">
      <c r="A237" s="4"/>
      <c r="B237" s="4"/>
      <c r="C237" s="4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6"/>
      <c r="O237" s="16"/>
      <c r="P237" s="9"/>
    </row>
    <row r="238" spans="1:17" ht="12.75">
      <c r="A238" s="4"/>
      <c r="B238" s="4"/>
      <c r="C238" s="4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6"/>
      <c r="O238" s="16"/>
      <c r="P238" s="2"/>
    </row>
    <row r="239" spans="1:17" ht="12.75">
      <c r="A239" s="4"/>
      <c r="B239" s="4"/>
      <c r="C239" s="4"/>
      <c r="D239" s="26"/>
      <c r="E239" s="5"/>
      <c r="F239" s="9"/>
      <c r="G239" s="2"/>
      <c r="H239" s="2"/>
      <c r="I239" s="2"/>
      <c r="J239" s="2"/>
      <c r="K239" s="2"/>
      <c r="L239" s="2"/>
      <c r="M239" s="28"/>
      <c r="N239" s="16"/>
      <c r="O239" s="16"/>
      <c r="P239" s="2"/>
    </row>
    <row r="240" spans="1:17" ht="12.75">
      <c r="A240" s="4"/>
      <c r="B240" s="4"/>
      <c r="C240" s="4"/>
      <c r="D240" s="26"/>
      <c r="E240" s="5"/>
      <c r="F240" s="9"/>
      <c r="G240" s="2"/>
      <c r="H240" s="2"/>
      <c r="I240" s="2"/>
      <c r="J240" s="2"/>
      <c r="K240" s="2"/>
      <c r="L240" s="2"/>
      <c r="M240" s="28"/>
      <c r="N240" s="16"/>
      <c r="O240" s="16"/>
      <c r="P240" s="9"/>
    </row>
    <row r="241" spans="1:16" ht="12.75">
      <c r="A241" s="4"/>
      <c r="B241" s="4"/>
      <c r="C241" s="4"/>
      <c r="D241" s="26"/>
      <c r="E241" s="5"/>
      <c r="F241" s="9"/>
      <c r="G241" s="2"/>
      <c r="H241" s="2"/>
      <c r="I241" s="2"/>
      <c r="J241" s="2"/>
      <c r="K241" s="2"/>
      <c r="L241" s="2"/>
      <c r="M241" s="28"/>
      <c r="N241" s="16"/>
      <c r="O241" s="16"/>
      <c r="P241" s="9"/>
    </row>
    <row r="242" spans="1:16" ht="12.75">
      <c r="A242" s="4"/>
      <c r="B242" s="4"/>
      <c r="C242" s="4"/>
      <c r="D242" s="26"/>
      <c r="E242" s="5"/>
      <c r="F242" s="9"/>
      <c r="G242" s="2"/>
      <c r="H242" s="2"/>
      <c r="I242" s="2"/>
      <c r="J242" s="2"/>
      <c r="K242" s="2"/>
      <c r="L242" s="2"/>
      <c r="M242" s="28"/>
      <c r="N242" s="16"/>
      <c r="O242" s="16"/>
      <c r="P242" s="2"/>
    </row>
    <row r="243" spans="1:16" ht="12.75">
      <c r="A243" s="4"/>
      <c r="B243" s="4"/>
      <c r="C243" s="4"/>
      <c r="D243" s="26"/>
      <c r="E243" s="5"/>
      <c r="F243" s="9"/>
      <c r="G243" s="2"/>
      <c r="H243" s="2"/>
      <c r="I243" s="2"/>
      <c r="J243" s="2"/>
      <c r="K243" s="2"/>
      <c r="L243" s="2"/>
      <c r="M243" s="28"/>
      <c r="N243" s="16"/>
      <c r="O243" s="16"/>
      <c r="P243" s="2"/>
    </row>
    <row r="244" spans="1:16" ht="12.75">
      <c r="A244" s="4"/>
      <c r="B244" s="4"/>
      <c r="C244" s="4"/>
      <c r="D244" s="26"/>
      <c r="E244" s="5"/>
      <c r="F244" s="9"/>
      <c r="G244" s="2"/>
      <c r="H244" s="2"/>
      <c r="I244" s="2"/>
      <c r="J244" s="2"/>
      <c r="K244" s="2"/>
      <c r="L244" s="2"/>
      <c r="M244" s="28"/>
      <c r="N244" s="16"/>
      <c r="O244" s="16"/>
      <c r="P244" s="9"/>
    </row>
    <row r="245" spans="1:16" ht="12.75">
      <c r="A245" s="4"/>
      <c r="B245" s="4"/>
      <c r="C245" s="4"/>
      <c r="D245" s="26"/>
      <c r="E245" s="5"/>
      <c r="F245" s="9"/>
      <c r="G245" s="2"/>
      <c r="H245" s="2"/>
      <c r="I245" s="2"/>
      <c r="J245" s="2"/>
      <c r="K245" s="2"/>
      <c r="L245" s="2"/>
      <c r="M245" s="28"/>
      <c r="N245" s="16"/>
      <c r="O245" s="16"/>
      <c r="P245" s="9"/>
    </row>
    <row r="246" spans="1:16" ht="12.75">
      <c r="A246" s="4"/>
      <c r="B246" s="4"/>
      <c r="C246" s="4"/>
      <c r="D246" s="26"/>
      <c r="E246" s="5"/>
      <c r="F246" s="9"/>
      <c r="G246" s="2"/>
      <c r="H246" s="2"/>
      <c r="I246" s="2"/>
      <c r="J246" s="2"/>
      <c r="K246" s="2"/>
      <c r="L246" s="2"/>
      <c r="M246" s="28"/>
      <c r="N246" s="16"/>
      <c r="O246" s="2"/>
      <c r="P246" s="20"/>
    </row>
    <row r="247" spans="1:16" ht="12.75">
      <c r="A247" s="4"/>
      <c r="B247" s="4"/>
      <c r="C247" s="4"/>
      <c r="D247" s="26"/>
      <c r="E247" s="5"/>
      <c r="F247" s="9"/>
      <c r="G247" s="2"/>
      <c r="H247" s="2"/>
      <c r="I247" s="2"/>
      <c r="J247" s="2"/>
      <c r="K247" s="2"/>
      <c r="L247" s="2"/>
      <c r="M247" s="28"/>
      <c r="N247" s="16"/>
      <c r="O247" s="2"/>
      <c r="P247" s="20"/>
    </row>
    <row r="248" spans="1:16" ht="12.75">
      <c r="A248" s="4"/>
      <c r="B248" s="4"/>
      <c r="C248" s="4"/>
      <c r="D248" s="26"/>
      <c r="E248" s="5"/>
      <c r="F248" s="9"/>
      <c r="G248" s="2"/>
      <c r="H248" s="2"/>
      <c r="I248" s="2"/>
      <c r="J248" s="2"/>
      <c r="K248" s="2"/>
      <c r="L248" s="2"/>
      <c r="M248" s="28"/>
      <c r="N248" s="16"/>
      <c r="O248" s="2"/>
      <c r="P248" s="20"/>
    </row>
    <row r="249" spans="1:16" ht="12.75">
      <c r="A249" s="4"/>
      <c r="B249" s="4"/>
      <c r="C249" s="4"/>
      <c r="D249" s="26"/>
      <c r="E249" s="5"/>
      <c r="F249" s="9"/>
      <c r="G249" s="2"/>
      <c r="H249" s="2"/>
      <c r="I249" s="2"/>
      <c r="J249" s="2"/>
      <c r="K249" s="2"/>
      <c r="L249" s="2"/>
      <c r="M249" s="28"/>
      <c r="N249" s="16"/>
      <c r="O249" s="16"/>
      <c r="P249" s="2"/>
    </row>
    <row r="250" spans="1:16" ht="12.75">
      <c r="A250" s="4"/>
      <c r="B250" s="4"/>
      <c r="C250" s="4"/>
      <c r="D250" s="26"/>
      <c r="E250" s="5"/>
      <c r="F250" s="9"/>
      <c r="G250" s="2"/>
      <c r="H250" s="2"/>
      <c r="I250" s="2"/>
      <c r="J250" s="2"/>
      <c r="K250" s="2"/>
      <c r="L250" s="2"/>
      <c r="M250" s="28"/>
      <c r="N250" s="16"/>
      <c r="O250" s="16"/>
      <c r="P250" s="2"/>
    </row>
    <row r="251" spans="1:16" ht="12.75">
      <c r="A251" s="4"/>
      <c r="B251" s="4"/>
      <c r="C251" s="4"/>
      <c r="D251" s="26"/>
      <c r="E251" s="5"/>
      <c r="F251" s="9"/>
      <c r="G251" s="2"/>
      <c r="H251" s="2"/>
      <c r="I251" s="2"/>
      <c r="J251" s="2"/>
      <c r="K251" s="2"/>
      <c r="L251" s="2"/>
      <c r="M251" s="28"/>
      <c r="N251" s="16"/>
      <c r="O251" s="2"/>
      <c r="P251" s="20"/>
    </row>
    <row r="252" spans="1:16" ht="12.75">
      <c r="A252" s="4"/>
      <c r="B252" s="4"/>
      <c r="C252" s="4"/>
      <c r="D252" s="26"/>
      <c r="E252" s="5"/>
      <c r="F252" s="9"/>
      <c r="G252" s="2"/>
      <c r="H252" s="2"/>
      <c r="I252" s="2"/>
      <c r="J252" s="2"/>
      <c r="K252" s="2"/>
      <c r="L252" s="2"/>
      <c r="M252" s="28"/>
      <c r="N252" s="16"/>
      <c r="O252" s="2"/>
      <c r="P252" s="20"/>
    </row>
    <row r="253" spans="1:16" ht="12.75">
      <c r="A253" s="4"/>
      <c r="B253" s="4"/>
      <c r="C253" s="4"/>
      <c r="D253" s="26"/>
      <c r="E253" s="5"/>
      <c r="F253" s="9"/>
      <c r="G253" s="2"/>
      <c r="H253" s="2"/>
      <c r="I253" s="2"/>
      <c r="J253" s="2"/>
      <c r="K253" s="2"/>
      <c r="L253" s="2"/>
      <c r="M253" s="28"/>
      <c r="N253" s="16"/>
      <c r="O253" s="2"/>
      <c r="P253" s="20"/>
    </row>
    <row r="254" spans="1:16" ht="12.75">
      <c r="A254" s="4"/>
      <c r="B254" s="4"/>
      <c r="C254" s="4"/>
      <c r="D254" s="26"/>
      <c r="E254" s="5"/>
      <c r="F254" s="9"/>
      <c r="G254" s="2"/>
      <c r="H254" s="2"/>
      <c r="I254" s="2"/>
      <c r="J254" s="2"/>
      <c r="K254" s="2"/>
      <c r="L254" s="2"/>
      <c r="M254" s="28"/>
      <c r="N254" s="16"/>
      <c r="O254" s="16"/>
      <c r="P254" s="2"/>
    </row>
    <row r="255" spans="1:16" ht="12.75">
      <c r="A255" s="4"/>
      <c r="B255" s="4"/>
      <c r="C255" s="4"/>
      <c r="D255" s="26"/>
      <c r="E255" s="5"/>
      <c r="F255" s="9"/>
      <c r="G255" s="2"/>
      <c r="H255" s="2"/>
      <c r="I255" s="2"/>
      <c r="J255" s="2"/>
      <c r="K255" s="2"/>
      <c r="L255" s="2"/>
      <c r="M255" s="28"/>
      <c r="N255" s="16"/>
      <c r="O255" s="16"/>
      <c r="P255" s="2"/>
    </row>
    <row r="256" spans="1:16" ht="12.75">
      <c r="A256" s="4"/>
      <c r="B256" s="4"/>
      <c r="C256" s="4"/>
      <c r="D256" s="26"/>
      <c r="E256" s="5"/>
      <c r="F256" s="9"/>
      <c r="G256" s="2"/>
      <c r="H256" s="2"/>
      <c r="I256" s="2"/>
      <c r="J256" s="2"/>
      <c r="K256" s="2"/>
      <c r="L256" s="2"/>
      <c r="M256" s="28"/>
      <c r="N256" s="16"/>
      <c r="O256" s="2"/>
      <c r="P256" s="20"/>
    </row>
    <row r="257" spans="1:16" ht="12.75">
      <c r="A257" s="4"/>
      <c r="B257" s="4"/>
      <c r="C257" s="4"/>
      <c r="D257" s="26"/>
      <c r="E257" s="5"/>
      <c r="F257" s="9"/>
      <c r="G257" s="2"/>
      <c r="H257" s="2"/>
      <c r="I257" s="2"/>
      <c r="J257" s="2"/>
      <c r="K257" s="2"/>
      <c r="L257" s="2"/>
      <c r="M257" s="28"/>
      <c r="N257" s="16"/>
      <c r="O257" s="2"/>
      <c r="P257" s="20"/>
    </row>
    <row r="258" spans="1:16" ht="12.75">
      <c r="A258" s="4"/>
      <c r="B258" s="4"/>
      <c r="C258" s="4"/>
      <c r="D258" s="26"/>
      <c r="E258" s="5"/>
      <c r="F258" s="9"/>
      <c r="G258" s="2"/>
      <c r="H258" s="2"/>
      <c r="I258" s="2"/>
      <c r="J258" s="2"/>
      <c r="K258" s="2"/>
      <c r="L258" s="2"/>
      <c r="M258" s="28"/>
      <c r="N258" s="16"/>
      <c r="O258" s="2"/>
      <c r="P258" s="20"/>
    </row>
    <row r="259" spans="1:16" ht="12.75">
      <c r="A259" s="4"/>
      <c r="B259" s="4"/>
      <c r="C259" s="4"/>
      <c r="D259" s="26"/>
      <c r="E259" s="5"/>
      <c r="F259" s="9"/>
      <c r="G259" s="2"/>
      <c r="H259" s="2"/>
      <c r="I259" s="2"/>
      <c r="J259" s="2"/>
      <c r="K259" s="2"/>
      <c r="L259" s="2"/>
      <c r="M259" s="28"/>
      <c r="N259" s="16"/>
      <c r="O259" s="16"/>
      <c r="P259" s="2"/>
    </row>
    <row r="260" spans="1:16" ht="12.75">
      <c r="A260" s="4"/>
      <c r="B260" s="4"/>
      <c r="C260" s="4"/>
      <c r="D260" s="26"/>
      <c r="E260" s="5"/>
      <c r="F260" s="9"/>
      <c r="G260" s="2"/>
      <c r="H260" s="2"/>
      <c r="I260" s="2"/>
      <c r="J260" s="2"/>
      <c r="K260" s="2"/>
      <c r="L260" s="2"/>
      <c r="M260" s="28"/>
      <c r="N260" s="16"/>
      <c r="O260" s="16"/>
      <c r="P260" s="2"/>
    </row>
    <row r="261" spans="1:16" ht="12.75">
      <c r="A261" s="4"/>
      <c r="B261" s="4"/>
      <c r="C261" s="4"/>
      <c r="D261" s="26"/>
      <c r="E261" s="5"/>
      <c r="F261" s="9"/>
      <c r="G261" s="2"/>
      <c r="H261" s="2"/>
      <c r="I261" s="2"/>
      <c r="J261" s="2"/>
      <c r="K261" s="2"/>
      <c r="L261" s="2"/>
      <c r="M261" s="28"/>
      <c r="N261" s="36"/>
      <c r="O261" s="16"/>
      <c r="P261" s="9"/>
    </row>
    <row r="262" spans="1:16" ht="12.75">
      <c r="A262" s="4"/>
      <c r="B262" s="4"/>
      <c r="C262" s="4"/>
      <c r="D262" s="26"/>
      <c r="E262" s="5"/>
      <c r="F262" s="9"/>
      <c r="G262" s="2"/>
      <c r="H262" s="2"/>
      <c r="I262" s="2"/>
      <c r="J262" s="2"/>
      <c r="K262" s="2"/>
      <c r="L262" s="2"/>
      <c r="M262" s="28"/>
      <c r="N262" s="36"/>
      <c r="O262" s="16"/>
      <c r="P262" s="9"/>
    </row>
    <row r="263" spans="1:16" ht="12.75">
      <c r="A263" s="4"/>
      <c r="B263" s="4"/>
      <c r="C263" s="4"/>
      <c r="D263" s="26"/>
      <c r="E263" s="5"/>
      <c r="F263" s="9"/>
      <c r="G263" s="2"/>
      <c r="H263" s="2"/>
      <c r="I263" s="2"/>
      <c r="J263" s="2"/>
      <c r="K263" s="2"/>
      <c r="L263" s="2"/>
      <c r="M263" s="28"/>
      <c r="N263" s="36"/>
      <c r="O263" s="16"/>
      <c r="P263" s="9"/>
    </row>
    <row r="264" spans="1:16" ht="12.75">
      <c r="A264" s="4"/>
      <c r="B264" s="4"/>
      <c r="C264" s="4"/>
      <c r="D264" s="26"/>
      <c r="E264" s="5"/>
      <c r="F264" s="9"/>
      <c r="G264" s="2"/>
      <c r="H264" s="2"/>
      <c r="I264" s="2"/>
      <c r="J264" s="2"/>
      <c r="K264" s="2"/>
      <c r="L264" s="2"/>
      <c r="M264" s="28"/>
      <c r="N264" s="16"/>
      <c r="O264" s="16"/>
      <c r="P264" s="9"/>
    </row>
    <row r="265" spans="1:16" ht="12.75">
      <c r="A265" s="4"/>
      <c r="B265" s="4"/>
      <c r="C265" s="4"/>
      <c r="D265" s="26"/>
      <c r="E265" s="5"/>
      <c r="F265" s="9"/>
      <c r="G265" s="2"/>
      <c r="H265" s="2"/>
      <c r="I265" s="2"/>
      <c r="J265" s="2"/>
      <c r="K265" s="2"/>
      <c r="L265" s="2"/>
      <c r="M265" s="28"/>
      <c r="N265" s="16"/>
      <c r="O265" s="16"/>
      <c r="P265" s="9"/>
    </row>
    <row r="266" spans="1:16" ht="12.75">
      <c r="A266" s="4"/>
      <c r="B266" s="4"/>
      <c r="C266" s="4"/>
      <c r="D266" s="26"/>
      <c r="E266" s="5"/>
      <c r="F266" s="9"/>
      <c r="G266" s="2"/>
      <c r="H266" s="2"/>
      <c r="I266" s="2"/>
      <c r="J266" s="2"/>
      <c r="K266" s="2"/>
      <c r="L266" s="2"/>
      <c r="M266" s="28"/>
      <c r="N266" s="16"/>
      <c r="O266" s="16"/>
      <c r="P266" s="9"/>
    </row>
    <row r="267" spans="1:16" ht="12.75">
      <c r="A267" s="4"/>
      <c r="B267" s="4"/>
      <c r="C267" s="4"/>
      <c r="D267" s="26"/>
      <c r="E267" s="5"/>
      <c r="F267" s="9"/>
      <c r="G267" s="2"/>
      <c r="H267" s="2"/>
      <c r="I267" s="2"/>
      <c r="J267" s="2"/>
      <c r="K267" s="2"/>
      <c r="L267" s="2"/>
      <c r="M267" s="28"/>
      <c r="N267" s="16"/>
      <c r="O267" s="16"/>
      <c r="P267" s="9"/>
    </row>
    <row r="268" spans="1:16" ht="12.75">
      <c r="A268" s="4"/>
      <c r="B268" s="4"/>
      <c r="C268" s="4"/>
      <c r="D268" s="26"/>
      <c r="E268" s="5"/>
      <c r="F268" s="9"/>
      <c r="G268" s="2"/>
      <c r="H268" s="2"/>
      <c r="I268" s="2"/>
      <c r="J268" s="2"/>
      <c r="K268" s="2"/>
      <c r="L268" s="2"/>
      <c r="M268" s="28"/>
      <c r="N268" s="16"/>
      <c r="O268" s="16"/>
      <c r="P268" s="9"/>
    </row>
    <row r="269" spans="1:16" ht="12.75">
      <c r="A269" s="4"/>
      <c r="B269" s="4"/>
      <c r="C269" s="55"/>
      <c r="D269" s="26"/>
      <c r="E269" s="5"/>
      <c r="F269" s="9"/>
      <c r="G269" s="2"/>
      <c r="H269" s="2"/>
      <c r="I269" s="2"/>
      <c r="J269" s="2"/>
      <c r="K269" s="2"/>
      <c r="L269" s="2"/>
      <c r="M269" s="28"/>
      <c r="N269" s="17"/>
      <c r="O269" s="2"/>
      <c r="P269" s="20"/>
    </row>
    <row r="270" spans="1:16" ht="12.75">
      <c r="A270" s="4"/>
      <c r="B270" s="4"/>
      <c r="C270" s="55"/>
      <c r="D270" s="26"/>
      <c r="E270" s="5"/>
      <c r="F270" s="9"/>
      <c r="G270" s="2"/>
      <c r="H270" s="2"/>
      <c r="I270" s="2"/>
      <c r="J270" s="2"/>
      <c r="K270" s="2"/>
      <c r="L270" s="2"/>
      <c r="M270" s="28"/>
      <c r="N270" s="17"/>
      <c r="O270" s="2"/>
      <c r="P270" s="20"/>
    </row>
    <row r="271" spans="1:16" ht="12.75">
      <c r="A271" s="4"/>
      <c r="B271" s="4"/>
      <c r="C271" s="55"/>
      <c r="D271" s="26"/>
      <c r="E271" s="5"/>
      <c r="F271" s="9"/>
      <c r="G271" s="2"/>
      <c r="H271" s="2"/>
      <c r="I271" s="2"/>
      <c r="J271" s="2"/>
      <c r="K271" s="2"/>
      <c r="L271" s="2"/>
      <c r="M271" s="28"/>
      <c r="N271" s="17"/>
      <c r="O271" s="2"/>
      <c r="P271" s="20"/>
    </row>
    <row r="272" spans="1:16" ht="12.75">
      <c r="A272" s="4"/>
      <c r="B272" s="4"/>
      <c r="C272" s="4"/>
      <c r="D272" s="26"/>
      <c r="E272" s="5"/>
      <c r="F272" s="38"/>
      <c r="G272" s="38"/>
      <c r="H272" s="38"/>
      <c r="I272" s="38"/>
      <c r="J272" s="38"/>
      <c r="K272" s="38"/>
      <c r="L272" s="38"/>
      <c r="M272" s="39"/>
      <c r="N272" s="40"/>
      <c r="O272" s="41"/>
      <c r="P272" s="41"/>
    </row>
    <row r="273" spans="1:16" ht="12.75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12.75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12.75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12.75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12.75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12.75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12.75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12.75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12.75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  <row r="282" spans="1:16" ht="12.75">
      <c r="A282" s="59"/>
      <c r="B282" s="59"/>
      <c r="C282" s="59"/>
      <c r="D282" s="26"/>
      <c r="E282" s="60"/>
      <c r="F282" s="61"/>
      <c r="G282" s="61"/>
      <c r="H282" s="61"/>
      <c r="I282" s="9"/>
      <c r="J282" s="61"/>
      <c r="K282" s="61"/>
      <c r="L282" s="61"/>
      <c r="M282" s="62"/>
      <c r="N282" s="63"/>
      <c r="O282" s="63"/>
      <c r="P282" s="61"/>
    </row>
    <row r="283" spans="1:16" ht="12.75">
      <c r="A283" s="59"/>
      <c r="B283" s="59"/>
      <c r="C283" s="59"/>
      <c r="D283" s="26"/>
      <c r="E283" s="60"/>
      <c r="F283" s="61"/>
      <c r="G283" s="61"/>
      <c r="H283" s="61"/>
      <c r="I283" s="9"/>
      <c r="J283" s="61"/>
      <c r="K283" s="61"/>
      <c r="L283" s="61"/>
      <c r="M283" s="62"/>
      <c r="N283" s="63"/>
      <c r="O283" s="63"/>
      <c r="P283" s="61"/>
    </row>
    <row r="284" spans="1:16" ht="12.75">
      <c r="A284" s="59"/>
      <c r="B284" s="59"/>
      <c r="C284" s="59"/>
      <c r="D284" s="26"/>
      <c r="E284" s="60"/>
      <c r="F284" s="61"/>
      <c r="G284" s="61"/>
      <c r="H284" s="61"/>
      <c r="I284" s="9"/>
      <c r="J284" s="61"/>
      <c r="K284" s="61"/>
      <c r="L284" s="61"/>
      <c r="M284" s="62"/>
      <c r="N284" s="63"/>
      <c r="O284" s="63"/>
      <c r="P284" s="61"/>
    </row>
    <row r="285" spans="1:16" ht="12.75">
      <c r="A285" s="59"/>
      <c r="B285" s="59"/>
      <c r="C285" s="59"/>
      <c r="D285" s="26"/>
      <c r="E285" s="60"/>
      <c r="F285" s="61"/>
      <c r="G285" s="61"/>
      <c r="H285" s="61"/>
      <c r="I285" s="9"/>
      <c r="J285" s="61"/>
      <c r="K285" s="61"/>
      <c r="L285" s="61"/>
      <c r="M285" s="62"/>
      <c r="N285" s="63"/>
      <c r="O285" s="63"/>
      <c r="P285" s="61"/>
    </row>
    <row r="286" spans="1:16" ht="12.75">
      <c r="A286" s="59"/>
      <c r="B286" s="59"/>
      <c r="C286" s="59"/>
      <c r="D286" s="26"/>
      <c r="E286" s="60"/>
      <c r="F286" s="61"/>
      <c r="G286" s="61"/>
      <c r="H286" s="61"/>
      <c r="I286" s="9"/>
      <c r="J286" s="61"/>
      <c r="K286" s="61"/>
      <c r="L286" s="61"/>
      <c r="M286" s="62"/>
      <c r="N286" s="63"/>
      <c r="O286" s="63"/>
      <c r="P286" s="61"/>
    </row>
    <row r="287" spans="1:16" ht="12.75">
      <c r="A287" s="59"/>
      <c r="B287" s="59"/>
      <c r="C287" s="59"/>
      <c r="D287" s="26"/>
      <c r="E287" s="60"/>
      <c r="F287" s="61"/>
      <c r="G287" s="61"/>
      <c r="H287" s="61"/>
      <c r="I287" s="9"/>
      <c r="J287" s="61"/>
      <c r="K287" s="61"/>
      <c r="L287" s="61"/>
      <c r="M287" s="62"/>
      <c r="N287" s="63"/>
      <c r="O287" s="63"/>
      <c r="P287" s="61"/>
    </row>
    <row r="288" spans="1:16" ht="12.75">
      <c r="A288" s="59"/>
      <c r="B288" s="59"/>
      <c r="C288" s="59"/>
      <c r="D288" s="26"/>
      <c r="E288" s="60"/>
      <c r="F288" s="61"/>
      <c r="G288" s="61"/>
      <c r="H288" s="61"/>
      <c r="I288" s="9"/>
      <c r="J288" s="61"/>
      <c r="K288" s="61"/>
      <c r="L288" s="61"/>
      <c r="M288" s="62"/>
      <c r="N288" s="63"/>
      <c r="O288" s="63"/>
      <c r="P288" s="61"/>
    </row>
    <row r="289" spans="1:16" ht="12.75">
      <c r="A289" s="59"/>
      <c r="B289" s="59"/>
      <c r="C289" s="59"/>
      <c r="D289" s="26"/>
      <c r="E289" s="60"/>
      <c r="F289" s="61"/>
      <c r="G289" s="61"/>
      <c r="H289" s="61"/>
      <c r="I289" s="9"/>
      <c r="J289" s="61"/>
      <c r="K289" s="61"/>
      <c r="L289" s="61"/>
      <c r="M289" s="62"/>
      <c r="N289" s="63"/>
      <c r="O289" s="63"/>
      <c r="P289" s="61"/>
    </row>
    <row r="290" spans="1:16" ht="12.75">
      <c r="A290" s="59"/>
      <c r="B290" s="59"/>
      <c r="C290" s="59"/>
      <c r="D290" s="26"/>
      <c r="E290" s="60"/>
      <c r="F290" s="61"/>
      <c r="G290" s="61"/>
      <c r="H290" s="61"/>
      <c r="I290" s="9"/>
      <c r="J290" s="61"/>
      <c r="K290" s="61"/>
      <c r="L290" s="61"/>
      <c r="M290" s="62"/>
      <c r="N290" s="63"/>
      <c r="O290" s="63"/>
      <c r="P290" s="61"/>
    </row>
    <row r="291" spans="1:16" ht="12.75">
      <c r="A291" s="59"/>
      <c r="B291" s="59"/>
      <c r="C291" s="59"/>
      <c r="D291" s="26"/>
      <c r="E291" s="60"/>
      <c r="F291" s="61"/>
      <c r="G291" s="61"/>
      <c r="H291" s="61"/>
      <c r="I291" s="9"/>
      <c r="J291" s="61"/>
      <c r="K291" s="61"/>
      <c r="L291" s="61"/>
      <c r="M291" s="62"/>
      <c r="N291" s="63"/>
      <c r="O291" s="63"/>
      <c r="P291" s="61"/>
    </row>
    <row r="292" spans="1:16" ht="12.75">
      <c r="A292" s="59"/>
      <c r="B292" s="59"/>
      <c r="C292" s="59"/>
      <c r="D292" s="26"/>
      <c r="E292" s="60"/>
      <c r="F292" s="61"/>
      <c r="G292" s="61"/>
      <c r="H292" s="61"/>
      <c r="I292" s="9"/>
      <c r="J292" s="61"/>
      <c r="K292" s="61"/>
      <c r="L292" s="61"/>
      <c r="M292" s="62"/>
      <c r="N292" s="63"/>
      <c r="O292" s="63"/>
      <c r="P292" s="61"/>
    </row>
    <row r="293" spans="1:16" ht="12.75">
      <c r="A293" s="59"/>
      <c r="B293" s="59"/>
      <c r="C293" s="59"/>
      <c r="D293" s="26"/>
      <c r="E293" s="60"/>
      <c r="F293" s="61"/>
      <c r="G293" s="61"/>
      <c r="H293" s="61"/>
      <c r="I293" s="9"/>
      <c r="J293" s="61"/>
      <c r="K293" s="61"/>
      <c r="L293" s="61"/>
      <c r="M293" s="62"/>
      <c r="N293" s="63"/>
      <c r="O293" s="63"/>
      <c r="P293" s="61"/>
    </row>
    <row r="294" spans="1:16" ht="12.75">
      <c r="A294" s="59"/>
      <c r="B294" s="59"/>
      <c r="C294" s="59"/>
      <c r="D294" s="26"/>
      <c r="E294" s="60"/>
      <c r="F294" s="61"/>
      <c r="G294" s="61"/>
      <c r="H294" s="61"/>
      <c r="I294" s="9"/>
      <c r="J294" s="61"/>
      <c r="K294" s="61"/>
      <c r="L294" s="61"/>
      <c r="M294" s="62"/>
      <c r="N294" s="63"/>
      <c r="O294" s="63"/>
      <c r="P294" s="61"/>
    </row>
    <row r="295" spans="1:16" ht="12.75">
      <c r="A295" s="59"/>
      <c r="B295" s="59"/>
      <c r="C295" s="59"/>
      <c r="D295" s="26"/>
      <c r="E295" s="60"/>
      <c r="F295" s="61"/>
      <c r="G295" s="61"/>
      <c r="H295" s="61"/>
      <c r="I295" s="9"/>
      <c r="J295" s="61"/>
      <c r="K295" s="61"/>
      <c r="L295" s="61"/>
      <c r="M295" s="62"/>
      <c r="N295" s="63"/>
      <c r="O295" s="63"/>
      <c r="P295" s="61"/>
    </row>
    <row r="296" spans="1:16" ht="12.75">
      <c r="A296" s="59"/>
      <c r="B296" s="59"/>
      <c r="C296" s="59"/>
      <c r="D296" s="26"/>
      <c r="E296" s="60"/>
      <c r="F296" s="61"/>
      <c r="G296" s="61"/>
      <c r="H296" s="61"/>
      <c r="I296" s="9"/>
      <c r="J296" s="61"/>
      <c r="K296" s="61"/>
      <c r="L296" s="61"/>
      <c r="M296" s="62"/>
      <c r="N296" s="63"/>
      <c r="O296" s="63"/>
      <c r="P296" s="61"/>
    </row>
    <row r="297" spans="1:16" ht="12.75">
      <c r="A297" s="59"/>
      <c r="B297" s="59"/>
      <c r="C297" s="59"/>
      <c r="D297" s="26"/>
      <c r="E297" s="60"/>
      <c r="F297" s="61"/>
      <c r="G297" s="61"/>
      <c r="H297" s="61"/>
      <c r="I297" s="9"/>
      <c r="J297" s="61"/>
      <c r="K297" s="61"/>
      <c r="L297" s="61"/>
      <c r="M297" s="62"/>
      <c r="N297" s="63"/>
      <c r="O297" s="63"/>
      <c r="P297" s="61"/>
    </row>
    <row r="298" spans="1:16" ht="12.75">
      <c r="A298" s="59"/>
      <c r="B298" s="59"/>
      <c r="C298" s="59"/>
      <c r="D298" s="26"/>
      <c r="E298" s="60"/>
      <c r="F298" s="61"/>
      <c r="G298" s="61"/>
      <c r="H298" s="61"/>
      <c r="I298" s="9"/>
      <c r="J298" s="61"/>
      <c r="K298" s="61"/>
      <c r="L298" s="61"/>
      <c r="M298" s="62"/>
      <c r="N298" s="63"/>
      <c r="O298" s="63"/>
      <c r="P298" s="61"/>
    </row>
    <row r="299" spans="1:16" ht="12.75">
      <c r="A299" s="59"/>
      <c r="B299" s="59"/>
      <c r="C299" s="59"/>
      <c r="D299" s="26"/>
      <c r="E299" s="60"/>
      <c r="F299" s="61"/>
      <c r="G299" s="61"/>
      <c r="H299" s="61"/>
      <c r="I299" s="9"/>
      <c r="J299" s="61"/>
      <c r="K299" s="61"/>
      <c r="L299" s="61"/>
      <c r="M299" s="62"/>
      <c r="N299" s="63"/>
      <c r="O299" s="63"/>
      <c r="P299" s="61"/>
    </row>
    <row r="300" spans="1:16" ht="12.75">
      <c r="A300" s="59"/>
      <c r="B300" s="59"/>
      <c r="C300" s="59"/>
      <c r="D300" s="26"/>
      <c r="E300" s="60"/>
      <c r="F300" s="61"/>
      <c r="G300" s="61"/>
      <c r="H300" s="61"/>
      <c r="I300" s="9"/>
      <c r="J300" s="61"/>
      <c r="K300" s="61"/>
      <c r="L300" s="61"/>
      <c r="M300" s="62"/>
      <c r="N300" s="63"/>
      <c r="O300" s="63"/>
      <c r="P300" s="61"/>
    </row>
    <row r="301" spans="1:16" ht="12.75">
      <c r="A301" s="59"/>
      <c r="B301" s="59"/>
      <c r="C301" s="59"/>
      <c r="D301" s="26"/>
      <c r="E301" s="60"/>
      <c r="F301" s="61"/>
      <c r="G301" s="61"/>
      <c r="H301" s="61"/>
      <c r="I301" s="9"/>
      <c r="J301" s="61"/>
      <c r="K301" s="61"/>
      <c r="L301" s="61"/>
      <c r="M301" s="62"/>
      <c r="N301" s="63"/>
      <c r="O301" s="63"/>
      <c r="P301" s="61"/>
    </row>
    <row r="302" spans="1:16" ht="12.75">
      <c r="A302" s="59"/>
      <c r="B302" s="59"/>
      <c r="C302" s="59"/>
      <c r="D302" s="26"/>
      <c r="E302" s="60"/>
      <c r="F302" s="61"/>
      <c r="G302" s="61"/>
      <c r="H302" s="61"/>
      <c r="I302" s="9"/>
      <c r="J302" s="61"/>
      <c r="K302" s="61"/>
      <c r="L302" s="61"/>
      <c r="M302" s="62"/>
      <c r="N302" s="63"/>
      <c r="O302" s="63"/>
      <c r="P302" s="61"/>
    </row>
    <row r="303" spans="1:16" ht="12.75">
      <c r="A303" s="59"/>
      <c r="B303" s="59"/>
      <c r="C303" s="59"/>
      <c r="D303" s="26"/>
      <c r="E303" s="60"/>
      <c r="F303" s="61"/>
      <c r="G303" s="61"/>
      <c r="H303" s="61"/>
      <c r="I303" s="9"/>
      <c r="J303" s="61"/>
      <c r="K303" s="61"/>
      <c r="L303" s="61"/>
      <c r="M303" s="62"/>
      <c r="N303" s="63"/>
      <c r="O303" s="63"/>
      <c r="P303" s="61"/>
    </row>
    <row r="304" spans="1:16" ht="12.75">
      <c r="A304" s="59"/>
      <c r="B304" s="59"/>
      <c r="C304" s="59"/>
      <c r="D304" s="26"/>
      <c r="E304" s="60"/>
      <c r="F304" s="61"/>
      <c r="G304" s="61"/>
      <c r="H304" s="61"/>
      <c r="I304" s="9"/>
      <c r="J304" s="61"/>
      <c r="K304" s="61"/>
      <c r="L304" s="61"/>
      <c r="M304" s="62"/>
      <c r="N304" s="63"/>
      <c r="O304" s="63"/>
      <c r="P304" s="61"/>
    </row>
    <row r="305" spans="1:16" ht="12.75">
      <c r="A305" s="59"/>
      <c r="B305" s="59"/>
      <c r="C305" s="59"/>
      <c r="D305" s="26"/>
      <c r="E305" s="60"/>
      <c r="F305" s="61"/>
      <c r="G305" s="61"/>
      <c r="H305" s="61"/>
      <c r="I305" s="9"/>
      <c r="J305" s="61"/>
      <c r="K305" s="61"/>
      <c r="L305" s="61"/>
      <c r="M305" s="62"/>
      <c r="N305" s="63"/>
      <c r="O305" s="63"/>
      <c r="P305" s="61"/>
    </row>
    <row r="306" spans="1:16" ht="12.75">
      <c r="A306" s="59"/>
      <c r="B306" s="59"/>
      <c r="C306" s="59"/>
      <c r="D306" s="26"/>
      <c r="E306" s="60"/>
      <c r="F306" s="61"/>
      <c r="G306" s="61"/>
      <c r="H306" s="61"/>
      <c r="I306" s="9"/>
      <c r="J306" s="61"/>
      <c r="K306" s="61"/>
      <c r="L306" s="61"/>
      <c r="M306" s="62"/>
      <c r="N306" s="63"/>
      <c r="O306" s="63"/>
      <c r="P306" s="61"/>
    </row>
    <row r="307" spans="1:16" ht="12.75">
      <c r="A307" s="59"/>
      <c r="B307" s="59"/>
      <c r="C307" s="59"/>
      <c r="D307" s="26"/>
      <c r="E307" s="60"/>
      <c r="F307" s="61"/>
      <c r="G307" s="61"/>
      <c r="H307" s="61"/>
      <c r="I307" s="9"/>
      <c r="J307" s="61"/>
      <c r="K307" s="61"/>
      <c r="L307" s="61"/>
      <c r="M307" s="62"/>
      <c r="N307" s="63"/>
      <c r="O307" s="63"/>
      <c r="P307" s="61"/>
    </row>
    <row r="308" spans="1:16" ht="12.75">
      <c r="A308" s="59"/>
      <c r="B308" s="59"/>
      <c r="C308" s="59"/>
      <c r="D308" s="26"/>
      <c r="E308" s="60"/>
      <c r="F308" s="61"/>
      <c r="G308" s="61"/>
      <c r="H308" s="61"/>
      <c r="I308" s="9"/>
      <c r="J308" s="61"/>
      <c r="K308" s="61"/>
      <c r="L308" s="61"/>
      <c r="M308" s="62"/>
      <c r="N308" s="63"/>
      <c r="O308" s="63"/>
      <c r="P308" s="61"/>
    </row>
    <row r="309" spans="1:16" ht="12.75">
      <c r="A309" s="59"/>
      <c r="B309" s="59"/>
      <c r="C309" s="59"/>
      <c r="D309" s="26"/>
      <c r="E309" s="60"/>
      <c r="F309" s="61"/>
      <c r="G309" s="61"/>
      <c r="H309" s="61"/>
      <c r="I309" s="9"/>
      <c r="J309" s="61"/>
      <c r="K309" s="61"/>
      <c r="L309" s="61"/>
      <c r="M309" s="62"/>
      <c r="N309" s="63"/>
      <c r="O309" s="63"/>
      <c r="P309" s="61"/>
    </row>
    <row r="310" spans="1:16" ht="12.75">
      <c r="A310" s="59"/>
      <c r="B310" s="59"/>
      <c r="C310" s="59"/>
      <c r="D310" s="26"/>
      <c r="E310" s="60"/>
      <c r="F310" s="61"/>
      <c r="G310" s="61"/>
      <c r="H310" s="61"/>
      <c r="I310" s="9"/>
      <c r="J310" s="61"/>
      <c r="K310" s="61"/>
      <c r="L310" s="61"/>
      <c r="M310" s="62"/>
      <c r="N310" s="63"/>
      <c r="O310" s="63"/>
      <c r="P310" s="61"/>
    </row>
    <row r="311" spans="1:16" ht="12.75">
      <c r="A311" s="59"/>
      <c r="B311" s="59"/>
      <c r="C311" s="59"/>
      <c r="D311" s="26"/>
      <c r="E311" s="60"/>
      <c r="F311" s="61"/>
      <c r="G311" s="61"/>
      <c r="H311" s="61"/>
      <c r="I311" s="9"/>
      <c r="J311" s="61"/>
      <c r="K311" s="61"/>
      <c r="L311" s="61"/>
      <c r="M311" s="62"/>
      <c r="N311" s="63"/>
      <c r="O311" s="63"/>
      <c r="P311" s="61"/>
    </row>
    <row r="312" spans="1:16" ht="12.75">
      <c r="A312" s="59"/>
      <c r="B312" s="59"/>
      <c r="C312" s="59"/>
      <c r="D312" s="26"/>
      <c r="E312" s="60"/>
      <c r="F312" s="61"/>
      <c r="G312" s="61"/>
      <c r="H312" s="61"/>
      <c r="I312" s="9"/>
      <c r="J312" s="61"/>
      <c r="K312" s="61"/>
      <c r="L312" s="61"/>
      <c r="M312" s="62"/>
      <c r="N312" s="63"/>
      <c r="O312" s="63"/>
      <c r="P312" s="61"/>
    </row>
    <row r="313" spans="1:16" ht="12.75">
      <c r="A313" s="59"/>
      <c r="B313" s="59"/>
      <c r="C313" s="59"/>
      <c r="D313" s="26"/>
      <c r="E313" s="60"/>
      <c r="F313" s="61"/>
      <c r="G313" s="61"/>
      <c r="H313" s="61"/>
      <c r="I313" s="9"/>
      <c r="J313" s="61"/>
      <c r="K313" s="61"/>
      <c r="L313" s="61"/>
      <c r="M313" s="62"/>
      <c r="N313" s="63"/>
      <c r="O313" s="63"/>
      <c r="P313" s="61"/>
    </row>
    <row r="314" spans="1:16" ht="12.75">
      <c r="A314" s="59"/>
      <c r="B314" s="59"/>
      <c r="C314" s="59"/>
      <c r="D314" s="26"/>
      <c r="E314" s="60"/>
      <c r="F314" s="61"/>
      <c r="G314" s="61"/>
      <c r="H314" s="61"/>
      <c r="I314" s="9"/>
      <c r="J314" s="61"/>
      <c r="K314" s="61"/>
      <c r="L314" s="61"/>
      <c r="M314" s="62"/>
      <c r="N314" s="63"/>
      <c r="O314" s="63"/>
      <c r="P314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37" zoomScale="115" zoomScaleNormal="115" workbookViewId="0">
      <selection activeCell="E49" sqref="E49"/>
    </sheetView>
  </sheetViews>
  <sheetFormatPr defaultRowHeight="18.75" customHeight="1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42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>
      <c r="A1" t="s">
        <v>80</v>
      </c>
      <c r="B1" t="s">
        <v>81</v>
      </c>
      <c r="C1" t="s">
        <v>555</v>
      </c>
      <c r="D1" t="s">
        <v>554</v>
      </c>
      <c r="E1" t="s">
        <v>132</v>
      </c>
      <c r="F1" t="s">
        <v>535</v>
      </c>
      <c r="G1" s="42" t="s">
        <v>133</v>
      </c>
      <c r="H1" t="s">
        <v>134</v>
      </c>
      <c r="I1" t="s">
        <v>534</v>
      </c>
    </row>
    <row r="2" spans="1:9" ht="12">
      <c r="A2" s="32" t="s">
        <v>316</v>
      </c>
      <c r="B2" s="26" t="str">
        <f t="shared" ref="B2:B65" si="0">"("&amp;A2&amp;")"</f>
        <v>(CAM-REC-SF3-HP0)</v>
      </c>
      <c r="C2" s="32" t="s">
        <v>556</v>
      </c>
      <c r="D2" s="32" t="s">
        <v>103</v>
      </c>
      <c r="E2" s="32" t="s">
        <v>102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>
      <c r="A3" s="32" t="s">
        <v>317</v>
      </c>
      <c r="B3" s="26" t="str">
        <f t="shared" si="0"/>
        <v>(CAM-REC-SF3-HP1)</v>
      </c>
      <c r="C3" s="32" t="s">
        <v>557</v>
      </c>
      <c r="D3" s="32" t="s">
        <v>105</v>
      </c>
      <c r="E3" s="32" t="s">
        <v>104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>
      <c r="A4" s="32" t="s">
        <v>318</v>
      </c>
      <c r="B4" s="26" t="str">
        <f t="shared" si="0"/>
        <v>(CAM-REC-SF3-HP2)</v>
      </c>
      <c r="C4" s="32" t="s">
        <v>558</v>
      </c>
      <c r="D4" s="32" t="s">
        <v>107</v>
      </c>
      <c r="E4" s="32" t="s">
        <v>106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>
      <c r="A5" s="32" t="s">
        <v>319</v>
      </c>
      <c r="B5" s="26" t="str">
        <f t="shared" si="0"/>
        <v>(CAM-REC-SF3-HP3)</v>
      </c>
      <c r="C5" s="32" t="s">
        <v>559</v>
      </c>
      <c r="D5" s="32" t="s">
        <v>109</v>
      </c>
      <c r="E5" s="32" t="s">
        <v>108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>
      <c r="A6" s="32" t="s">
        <v>320</v>
      </c>
      <c r="B6" s="26" t="str">
        <f t="shared" si="0"/>
        <v>(CAM-REC-SF3-HP4)</v>
      </c>
      <c r="C6" s="32" t="s">
        <v>560</v>
      </c>
      <c r="D6" s="32" t="s">
        <v>111</v>
      </c>
      <c r="E6" s="32" t="s">
        <v>110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>
      <c r="A7" s="32" t="s">
        <v>321</v>
      </c>
      <c r="B7" s="26" t="str">
        <f t="shared" si="0"/>
        <v>(CAM-REC-SF3-LP0)</v>
      </c>
      <c r="C7" s="32" t="s">
        <v>561</v>
      </c>
      <c r="D7" s="32" t="s">
        <v>113</v>
      </c>
      <c r="E7" s="32" t="s">
        <v>112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>
      <c r="A8" s="32" t="s">
        <v>322</v>
      </c>
      <c r="B8" s="26" t="str">
        <f t="shared" si="0"/>
        <v>(CAM-REC-SF3-LP1)</v>
      </c>
      <c r="C8" s="32" t="s">
        <v>562</v>
      </c>
      <c r="D8" s="32" t="s">
        <v>115</v>
      </c>
      <c r="E8" s="32" t="s">
        <v>114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>
      <c r="A9" s="32" t="s">
        <v>323</v>
      </c>
      <c r="B9" s="26" t="str">
        <f t="shared" si="0"/>
        <v>(CAM-REC-SF3-LP2)</v>
      </c>
      <c r="C9" s="32" t="s">
        <v>563</v>
      </c>
      <c r="D9" s="32" t="s">
        <v>117</v>
      </c>
      <c r="E9" s="32" t="s">
        <v>116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>
      <c r="A10" s="32" t="s">
        <v>324</v>
      </c>
      <c r="B10" s="26" t="str">
        <f t="shared" si="0"/>
        <v>(CAM-REC-SF3-LP3)</v>
      </c>
      <c r="C10" s="32" t="s">
        <v>564</v>
      </c>
      <c r="D10" s="32" t="s">
        <v>119</v>
      </c>
      <c r="E10" s="32" t="s">
        <v>118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>
      <c r="A11" s="32" t="s">
        <v>325</v>
      </c>
      <c r="B11" s="26" t="str">
        <f t="shared" si="0"/>
        <v>(CAM-REC-SF3-LP4)</v>
      </c>
      <c r="C11" s="32" t="s">
        <v>565</v>
      </c>
      <c r="D11" s="32" t="s">
        <v>121</v>
      </c>
      <c r="E11" s="32" t="s">
        <v>120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>
      <c r="A12" s="32" t="s">
        <v>326</v>
      </c>
      <c r="B12" s="26" t="str">
        <f t="shared" si="0"/>
        <v>(CAM-REC-SF3-MP0)</v>
      </c>
      <c r="C12" s="32" t="s">
        <v>566</v>
      </c>
      <c r="D12" s="32" t="s">
        <v>123</v>
      </c>
      <c r="E12" s="32" t="s">
        <v>122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>
      <c r="A13" s="32" t="s">
        <v>327</v>
      </c>
      <c r="B13" s="26" t="str">
        <f t="shared" si="0"/>
        <v>(CAM-REC-SF3-MP1)</v>
      </c>
      <c r="C13" s="32" t="s">
        <v>567</v>
      </c>
      <c r="D13" s="32" t="s">
        <v>125</v>
      </c>
      <c r="E13" s="32" t="s">
        <v>124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>
      <c r="A14" s="32" t="s">
        <v>328</v>
      </c>
      <c r="B14" s="26" t="str">
        <f t="shared" si="0"/>
        <v>(CAM-REC-SF3-MP2)</v>
      </c>
      <c r="C14" s="32" t="s">
        <v>568</v>
      </c>
      <c r="D14" s="32" t="s">
        <v>127</v>
      </c>
      <c r="E14" s="32" t="s">
        <v>126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>
      <c r="A15" s="32" t="s">
        <v>329</v>
      </c>
      <c r="B15" s="26" t="str">
        <f t="shared" si="0"/>
        <v>(CAM-REC-SF3-MP3)</v>
      </c>
      <c r="C15" s="32" t="s">
        <v>569</v>
      </c>
      <c r="D15" s="32" t="s">
        <v>129</v>
      </c>
      <c r="E15" s="32" t="s">
        <v>128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>
      <c r="A16" s="32" t="s">
        <v>330</v>
      </c>
      <c r="B16" s="26" t="str">
        <f t="shared" si="0"/>
        <v>(CAM-REC-SF3-MP4)</v>
      </c>
      <c r="C16" s="32" t="s">
        <v>570</v>
      </c>
      <c r="D16" s="32" t="s">
        <v>131</v>
      </c>
      <c r="E16" s="32" t="s">
        <v>130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>
      <c r="A17" s="32" t="s">
        <v>239</v>
      </c>
      <c r="B17" s="26" t="str">
        <f t="shared" si="0"/>
        <v>(ABC-REC-SF3-HP0)</v>
      </c>
      <c r="C17" s="32" t="s">
        <v>556</v>
      </c>
      <c r="D17" s="32" t="s">
        <v>103</v>
      </c>
      <c r="E17" s="32" t="s">
        <v>102</v>
      </c>
      <c r="F17" s="43">
        <v>150</v>
      </c>
      <c r="G17" s="43">
        <v>150</v>
      </c>
      <c r="H17" s="32" t="s">
        <v>235</v>
      </c>
      <c r="I17" s="32">
        <v>0</v>
      </c>
    </row>
    <row r="18" spans="1:9" ht="18.75" customHeight="1">
      <c r="A18" s="32" t="s">
        <v>240</v>
      </c>
      <c r="B18" s="26" t="str">
        <f t="shared" si="0"/>
        <v>(ABC-REC-SF3-HP1)</v>
      </c>
      <c r="C18" s="32" t="s">
        <v>557</v>
      </c>
      <c r="D18" s="32" t="s">
        <v>105</v>
      </c>
      <c r="E18" s="32" t="s">
        <v>104</v>
      </c>
      <c r="F18" s="43">
        <v>150</v>
      </c>
      <c r="G18" s="43">
        <v>150</v>
      </c>
      <c r="H18" s="32" t="s">
        <v>235</v>
      </c>
      <c r="I18" s="32">
        <v>0</v>
      </c>
    </row>
    <row r="19" spans="1:9" ht="18.75" customHeight="1">
      <c r="A19" s="32" t="s">
        <v>241</v>
      </c>
      <c r="B19" s="26" t="str">
        <f t="shared" si="0"/>
        <v>(ABC-REC-SF3-HP2)</v>
      </c>
      <c r="C19" s="32" t="s">
        <v>558</v>
      </c>
      <c r="D19" s="32" t="s">
        <v>107</v>
      </c>
      <c r="E19" s="32" t="s">
        <v>106</v>
      </c>
      <c r="F19" s="43">
        <v>150</v>
      </c>
      <c r="G19" s="43">
        <v>150</v>
      </c>
      <c r="H19" s="32" t="s">
        <v>235</v>
      </c>
      <c r="I19" s="32">
        <v>0</v>
      </c>
    </row>
    <row r="20" spans="1:9" ht="18.75" customHeight="1">
      <c r="A20" s="32" t="s">
        <v>242</v>
      </c>
      <c r="B20" s="26" t="str">
        <f t="shared" si="0"/>
        <v>(ABC-REC-SF3-HP3)</v>
      </c>
      <c r="C20" s="32" t="s">
        <v>559</v>
      </c>
      <c r="D20" s="32" t="s">
        <v>109</v>
      </c>
      <c r="E20" s="32" t="s">
        <v>108</v>
      </c>
      <c r="F20" s="43">
        <v>150</v>
      </c>
      <c r="G20" s="43">
        <v>150</v>
      </c>
      <c r="H20" s="32" t="s">
        <v>235</v>
      </c>
      <c r="I20" s="32">
        <v>0</v>
      </c>
    </row>
    <row r="21" spans="1:9" ht="18.75" customHeight="1">
      <c r="A21" s="32" t="s">
        <v>243</v>
      </c>
      <c r="B21" s="26" t="str">
        <f t="shared" si="0"/>
        <v>(ABC-REC-SF3-HP4)</v>
      </c>
      <c r="C21" s="32" t="s">
        <v>560</v>
      </c>
      <c r="D21" s="32" t="s">
        <v>111</v>
      </c>
      <c r="E21" s="32" t="s">
        <v>110</v>
      </c>
      <c r="F21" s="43">
        <v>150</v>
      </c>
      <c r="G21" s="43">
        <v>150</v>
      </c>
      <c r="H21" s="32" t="s">
        <v>235</v>
      </c>
      <c r="I21" s="32">
        <v>0</v>
      </c>
    </row>
    <row r="22" spans="1:9" ht="18.75" customHeight="1">
      <c r="A22" s="32" t="s">
        <v>244</v>
      </c>
      <c r="B22" s="26" t="str">
        <f t="shared" si="0"/>
        <v>(ABC-REC-SF3-LP0)</v>
      </c>
      <c r="C22" s="32" t="s">
        <v>561</v>
      </c>
      <c r="D22" s="32" t="s">
        <v>113</v>
      </c>
      <c r="E22" s="32" t="s">
        <v>112</v>
      </c>
      <c r="F22" s="43">
        <v>150</v>
      </c>
      <c r="G22" s="43">
        <v>150</v>
      </c>
      <c r="H22" s="32" t="s">
        <v>235</v>
      </c>
      <c r="I22" s="32">
        <v>0</v>
      </c>
    </row>
    <row r="23" spans="1:9" ht="18.75" customHeight="1">
      <c r="A23" s="32" t="s">
        <v>245</v>
      </c>
      <c r="B23" s="26" t="str">
        <f t="shared" si="0"/>
        <v>(ABC-REC-SF3-LP1)</v>
      </c>
      <c r="C23" s="32" t="s">
        <v>562</v>
      </c>
      <c r="D23" s="32" t="s">
        <v>115</v>
      </c>
      <c r="E23" s="32" t="s">
        <v>114</v>
      </c>
      <c r="F23" s="43">
        <v>150</v>
      </c>
      <c r="G23" s="43">
        <v>150</v>
      </c>
      <c r="H23" s="32" t="s">
        <v>235</v>
      </c>
      <c r="I23" s="32">
        <v>0</v>
      </c>
    </row>
    <row r="24" spans="1:9" ht="18.75" customHeight="1">
      <c r="A24" s="32" t="s">
        <v>246</v>
      </c>
      <c r="B24" s="26" t="str">
        <f t="shared" si="0"/>
        <v>(ABC-REC-SF3-LP2)</v>
      </c>
      <c r="C24" s="32" t="s">
        <v>563</v>
      </c>
      <c r="D24" s="32" t="s">
        <v>117</v>
      </c>
      <c r="E24" s="32" t="s">
        <v>116</v>
      </c>
      <c r="F24" s="43">
        <v>150</v>
      </c>
      <c r="G24" s="43">
        <v>150</v>
      </c>
      <c r="H24" s="32" t="s">
        <v>235</v>
      </c>
      <c r="I24" s="32">
        <v>0</v>
      </c>
    </row>
    <row r="25" spans="1:9" ht="18.75" customHeight="1">
      <c r="A25" s="32" t="s">
        <v>247</v>
      </c>
      <c r="B25" s="26" t="str">
        <f t="shared" si="0"/>
        <v>(ABC-REC-SF3-LP3)</v>
      </c>
      <c r="C25" s="32" t="s">
        <v>564</v>
      </c>
      <c r="D25" s="32" t="s">
        <v>119</v>
      </c>
      <c r="E25" s="32" t="s">
        <v>118</v>
      </c>
      <c r="F25" s="43">
        <v>150</v>
      </c>
      <c r="G25" s="43">
        <v>150</v>
      </c>
      <c r="H25" s="32" t="s">
        <v>235</v>
      </c>
      <c r="I25" s="32">
        <v>0</v>
      </c>
    </row>
    <row r="26" spans="1:9" ht="18.75" customHeight="1">
      <c r="A26" s="32" t="s">
        <v>248</v>
      </c>
      <c r="B26" s="26" t="str">
        <f t="shared" si="0"/>
        <v>(ABC-REC-SF3-LP4)</v>
      </c>
      <c r="C26" s="32" t="s">
        <v>565</v>
      </c>
      <c r="D26" s="32" t="s">
        <v>121</v>
      </c>
      <c r="E26" s="32" t="s">
        <v>120</v>
      </c>
      <c r="F26" s="43">
        <v>150</v>
      </c>
      <c r="G26" s="43">
        <v>150</v>
      </c>
      <c r="H26" s="32" t="s">
        <v>235</v>
      </c>
      <c r="I26" s="32">
        <v>0</v>
      </c>
    </row>
    <row r="27" spans="1:9" ht="18.75" customHeight="1">
      <c r="A27" s="32" t="s">
        <v>249</v>
      </c>
      <c r="B27" s="26" t="str">
        <f t="shared" si="0"/>
        <v>(ABC-REC-SF3-MP0)</v>
      </c>
      <c r="C27" s="32" t="s">
        <v>566</v>
      </c>
      <c r="D27" s="32" t="s">
        <v>123</v>
      </c>
      <c r="E27" s="32" t="s">
        <v>122</v>
      </c>
      <c r="F27" s="43">
        <v>150</v>
      </c>
      <c r="G27" s="43">
        <v>150</v>
      </c>
      <c r="H27" s="32" t="s">
        <v>235</v>
      </c>
      <c r="I27" s="32">
        <v>0</v>
      </c>
    </row>
    <row r="28" spans="1:9" ht="18.75" customHeight="1">
      <c r="A28" s="32" t="s">
        <v>250</v>
      </c>
      <c r="B28" s="26" t="str">
        <f t="shared" si="0"/>
        <v>(ABC-REC-SF3-MP1)</v>
      </c>
      <c r="C28" s="32" t="s">
        <v>567</v>
      </c>
      <c r="D28" s="32" t="s">
        <v>125</v>
      </c>
      <c r="E28" s="32" t="s">
        <v>124</v>
      </c>
      <c r="F28" s="43">
        <v>150</v>
      </c>
      <c r="G28" s="43">
        <v>150</v>
      </c>
      <c r="H28" s="32" t="s">
        <v>235</v>
      </c>
      <c r="I28" s="32">
        <v>0</v>
      </c>
    </row>
    <row r="29" spans="1:9" ht="18.75" customHeight="1">
      <c r="A29" s="32" t="s">
        <v>251</v>
      </c>
      <c r="B29" s="26" t="str">
        <f t="shared" si="0"/>
        <v>(ABC-REC-SF3-MP2)</v>
      </c>
      <c r="C29" s="32" t="s">
        <v>568</v>
      </c>
      <c r="D29" s="32" t="s">
        <v>127</v>
      </c>
      <c r="E29" s="32" t="s">
        <v>126</v>
      </c>
      <c r="F29" s="43">
        <v>150</v>
      </c>
      <c r="G29" s="43">
        <v>150</v>
      </c>
      <c r="H29" s="32" t="s">
        <v>235</v>
      </c>
      <c r="I29" s="32">
        <v>0</v>
      </c>
    </row>
    <row r="30" spans="1:9" ht="18.75" customHeight="1">
      <c r="A30" s="32" t="s">
        <v>252</v>
      </c>
      <c r="B30" s="26" t="str">
        <f t="shared" si="0"/>
        <v>(ABC-REC-SF3-MP3)</v>
      </c>
      <c r="C30" s="32" t="s">
        <v>569</v>
      </c>
      <c r="D30" s="32" t="s">
        <v>129</v>
      </c>
      <c r="E30" s="32" t="s">
        <v>128</v>
      </c>
      <c r="F30" s="43">
        <v>150</v>
      </c>
      <c r="G30" s="43">
        <v>150</v>
      </c>
      <c r="H30" s="32" t="s">
        <v>235</v>
      </c>
      <c r="I30" s="32">
        <v>0</v>
      </c>
    </row>
    <row r="31" spans="1:9" ht="18.75" customHeight="1">
      <c r="A31" s="32" t="s">
        <v>197</v>
      </c>
      <c r="B31" s="26" t="str">
        <f t="shared" si="0"/>
        <v>(ELU-REC-MM-1)</v>
      </c>
      <c r="C31" s="32" t="s">
        <v>571</v>
      </c>
      <c r="D31" s="32" t="s">
        <v>95</v>
      </c>
      <c r="E31" s="32" t="s">
        <v>94</v>
      </c>
      <c r="F31" s="43">
        <v>150</v>
      </c>
      <c r="G31" s="43">
        <v>0</v>
      </c>
      <c r="H31" s="32" t="s">
        <v>36</v>
      </c>
      <c r="I31" s="32">
        <v>0</v>
      </c>
    </row>
    <row r="32" spans="1:9" ht="18.75" customHeight="1">
      <c r="A32" s="32" t="s">
        <v>198</v>
      </c>
      <c r="B32" s="26" t="str">
        <f t="shared" si="0"/>
        <v>(ELU-REC-MM-2)</v>
      </c>
      <c r="C32" s="32" t="s">
        <v>572</v>
      </c>
      <c r="D32" s="32" t="s">
        <v>97</v>
      </c>
      <c r="E32" s="32" t="s">
        <v>96</v>
      </c>
      <c r="F32" s="43">
        <v>150</v>
      </c>
      <c r="G32" s="43">
        <v>0</v>
      </c>
      <c r="H32" s="32" t="s">
        <v>36</v>
      </c>
      <c r="I32" s="32">
        <v>0</v>
      </c>
    </row>
    <row r="33" spans="1:9" ht="18.75" customHeight="1">
      <c r="A33" s="32" t="s">
        <v>199</v>
      </c>
      <c r="B33" s="26" t="str">
        <f t="shared" si="0"/>
        <v>(ELU-REC-MM-3)</v>
      </c>
      <c r="C33" s="32" t="s">
        <v>573</v>
      </c>
      <c r="D33" s="32" t="s">
        <v>99</v>
      </c>
      <c r="E33" s="32" t="s">
        <v>98</v>
      </c>
      <c r="F33" s="43">
        <v>150</v>
      </c>
      <c r="G33" s="43">
        <v>0</v>
      </c>
      <c r="H33" s="32" t="s">
        <v>36</v>
      </c>
      <c r="I33" s="32">
        <v>0</v>
      </c>
    </row>
    <row r="34" spans="1:9" ht="18.75" customHeight="1">
      <c r="A34" s="32" t="s">
        <v>200</v>
      </c>
      <c r="B34" s="26" t="str">
        <f t="shared" si="0"/>
        <v>(ELU-REC-MM-4)</v>
      </c>
      <c r="C34" s="32" t="s">
        <v>574</v>
      </c>
      <c r="D34" s="32" t="s">
        <v>101</v>
      </c>
      <c r="E34" s="32" t="s">
        <v>100</v>
      </c>
      <c r="F34" s="43">
        <v>150</v>
      </c>
      <c r="G34" s="43">
        <v>0</v>
      </c>
      <c r="H34" s="32" t="s">
        <v>36</v>
      </c>
      <c r="I34" s="32">
        <v>0</v>
      </c>
    </row>
    <row r="35" spans="1:9" ht="18.75" customHeight="1">
      <c r="A35" s="32" t="s">
        <v>201</v>
      </c>
      <c r="B35" s="26" t="str">
        <f t="shared" si="0"/>
        <v>(ELU-REC-SF3-HP0)</v>
      </c>
      <c r="C35" s="32" t="s">
        <v>556</v>
      </c>
      <c r="D35" s="32" t="s">
        <v>103</v>
      </c>
      <c r="E35" s="32" t="s">
        <v>102</v>
      </c>
      <c r="F35" s="43">
        <v>150</v>
      </c>
      <c r="G35" s="43">
        <v>150</v>
      </c>
      <c r="H35" s="32" t="s">
        <v>36</v>
      </c>
      <c r="I35" s="32">
        <v>0</v>
      </c>
    </row>
    <row r="36" spans="1:9" ht="18.75" customHeight="1">
      <c r="A36" s="32" t="s">
        <v>202</v>
      </c>
      <c r="B36" s="26" t="str">
        <f t="shared" si="0"/>
        <v>(ELU-REC-SF3-HP1)</v>
      </c>
      <c r="C36" s="32" t="s">
        <v>557</v>
      </c>
      <c r="D36" s="32" t="s">
        <v>105</v>
      </c>
      <c r="E36" s="32" t="s">
        <v>104</v>
      </c>
      <c r="F36" s="43">
        <v>150</v>
      </c>
      <c r="G36" s="43">
        <v>150</v>
      </c>
      <c r="H36" s="32" t="s">
        <v>36</v>
      </c>
      <c r="I36" s="32">
        <v>0</v>
      </c>
    </row>
    <row r="37" spans="1:9" ht="18.75" customHeight="1">
      <c r="A37" s="32" t="s">
        <v>203</v>
      </c>
      <c r="B37" s="26" t="str">
        <f t="shared" si="0"/>
        <v>(ELU-REC-SF3-HP2)</v>
      </c>
      <c r="C37" s="32" t="s">
        <v>558</v>
      </c>
      <c r="D37" s="32" t="s">
        <v>107</v>
      </c>
      <c r="E37" s="32" t="s">
        <v>106</v>
      </c>
      <c r="F37" s="43">
        <v>150</v>
      </c>
      <c r="G37" s="43">
        <v>150</v>
      </c>
      <c r="H37" s="32" t="s">
        <v>36</v>
      </c>
      <c r="I37" s="32">
        <v>0</v>
      </c>
    </row>
    <row r="38" spans="1:9" ht="18.75" customHeight="1">
      <c r="A38" s="32" t="s">
        <v>204</v>
      </c>
      <c r="B38" s="26" t="str">
        <f t="shared" si="0"/>
        <v>(ELU-REC-SF3-HP3)</v>
      </c>
      <c r="C38" s="32" t="s">
        <v>559</v>
      </c>
      <c r="D38" s="32" t="s">
        <v>109</v>
      </c>
      <c r="E38" s="32" t="s">
        <v>108</v>
      </c>
      <c r="F38" s="43">
        <v>150</v>
      </c>
      <c r="G38" s="43">
        <v>150</v>
      </c>
      <c r="H38" s="32" t="s">
        <v>36</v>
      </c>
      <c r="I38" s="32">
        <v>0</v>
      </c>
    </row>
    <row r="39" spans="1:9" ht="18.75" customHeight="1">
      <c r="A39" s="32" t="s">
        <v>205</v>
      </c>
      <c r="B39" s="26" t="str">
        <f t="shared" si="0"/>
        <v>(ELU-REC-SF3-HP4)</v>
      </c>
      <c r="C39" s="32" t="s">
        <v>560</v>
      </c>
      <c r="D39" s="32" t="s">
        <v>111</v>
      </c>
      <c r="E39" s="32" t="s">
        <v>110</v>
      </c>
      <c r="F39" s="43">
        <v>150</v>
      </c>
      <c r="G39" s="43">
        <v>150</v>
      </c>
      <c r="H39" s="32" t="s">
        <v>36</v>
      </c>
      <c r="I39" s="32">
        <v>0</v>
      </c>
    </row>
    <row r="40" spans="1:9" ht="18.75" customHeight="1">
      <c r="A40" s="32" t="s">
        <v>206</v>
      </c>
      <c r="B40" s="26" t="str">
        <f t="shared" si="0"/>
        <v>(ELU-REC-SF3-LP0)</v>
      </c>
      <c r="C40" s="32" t="s">
        <v>561</v>
      </c>
      <c r="D40" s="32" t="s">
        <v>113</v>
      </c>
      <c r="E40" s="32" t="s">
        <v>112</v>
      </c>
      <c r="F40" s="43">
        <v>150</v>
      </c>
      <c r="G40" s="43">
        <v>150</v>
      </c>
      <c r="H40" s="32" t="s">
        <v>36</v>
      </c>
      <c r="I40" s="32">
        <v>0</v>
      </c>
    </row>
    <row r="41" spans="1:9" ht="18.75" customHeight="1">
      <c r="A41" s="32" t="s">
        <v>207</v>
      </c>
      <c r="B41" s="26" t="str">
        <f t="shared" si="0"/>
        <v>(ELU-REC-SF3-LP1)</v>
      </c>
      <c r="C41" s="32" t="s">
        <v>562</v>
      </c>
      <c r="D41" s="32" t="s">
        <v>115</v>
      </c>
      <c r="E41" s="32" t="s">
        <v>114</v>
      </c>
      <c r="F41" s="43">
        <v>150</v>
      </c>
      <c r="G41" s="43">
        <v>150</v>
      </c>
      <c r="H41" s="32" t="s">
        <v>36</v>
      </c>
      <c r="I41" s="32">
        <v>0</v>
      </c>
    </row>
    <row r="42" spans="1:9" ht="18.75" customHeight="1">
      <c r="A42" s="32" t="s">
        <v>208</v>
      </c>
      <c r="B42" s="26" t="str">
        <f t="shared" si="0"/>
        <v>(ELU-REC-SF3-LP2)</v>
      </c>
      <c r="C42" s="32" t="s">
        <v>563</v>
      </c>
      <c r="D42" s="32" t="s">
        <v>117</v>
      </c>
      <c r="E42" s="32" t="s">
        <v>116</v>
      </c>
      <c r="F42" s="43">
        <v>150</v>
      </c>
      <c r="G42" s="43">
        <v>150</v>
      </c>
      <c r="H42" s="32" t="s">
        <v>36</v>
      </c>
      <c r="I42" s="32">
        <v>0</v>
      </c>
    </row>
    <row r="43" spans="1:9" ht="18.75" customHeight="1">
      <c r="A43" s="32" t="s">
        <v>209</v>
      </c>
      <c r="B43" s="26" t="str">
        <f t="shared" si="0"/>
        <v>(ELU-REC-SF3-LP3)</v>
      </c>
      <c r="C43" s="32" t="s">
        <v>564</v>
      </c>
      <c r="D43" s="32" t="s">
        <v>119</v>
      </c>
      <c r="E43" s="32" t="s">
        <v>118</v>
      </c>
      <c r="F43" s="43">
        <v>150</v>
      </c>
      <c r="G43" s="43">
        <v>150</v>
      </c>
      <c r="H43" s="32" t="s">
        <v>36</v>
      </c>
      <c r="I43" s="32">
        <v>0</v>
      </c>
    </row>
    <row r="44" spans="1:9" ht="18.75" customHeight="1">
      <c r="A44" s="32" t="s">
        <v>210</v>
      </c>
      <c r="B44" s="26" t="str">
        <f t="shared" si="0"/>
        <v>(ELU-REC-SF3-LP4)</v>
      </c>
      <c r="C44" s="32" t="s">
        <v>565</v>
      </c>
      <c r="D44" s="32" t="s">
        <v>121</v>
      </c>
      <c r="E44" s="32" t="s">
        <v>120</v>
      </c>
      <c r="F44" s="43">
        <v>150</v>
      </c>
      <c r="G44" s="43">
        <v>150</v>
      </c>
      <c r="H44" s="32" t="s">
        <v>36</v>
      </c>
      <c r="I44" s="32">
        <v>0</v>
      </c>
    </row>
    <row r="45" spans="1:9" ht="18.75" customHeight="1">
      <c r="A45" s="32" t="s">
        <v>211</v>
      </c>
      <c r="B45" s="26" t="str">
        <f t="shared" si="0"/>
        <v>(ELU-REC-SF3-MP0)</v>
      </c>
      <c r="C45" s="32" t="s">
        <v>566</v>
      </c>
      <c r="D45" s="32" t="s">
        <v>123</v>
      </c>
      <c r="E45" s="32" t="s">
        <v>122</v>
      </c>
      <c r="F45" s="43">
        <v>150</v>
      </c>
      <c r="G45" s="43">
        <v>150</v>
      </c>
      <c r="H45" s="32" t="s">
        <v>36</v>
      </c>
      <c r="I45" s="32">
        <v>0</v>
      </c>
    </row>
    <row r="46" spans="1:9" ht="18.75" customHeight="1">
      <c r="A46" s="32" t="s">
        <v>212</v>
      </c>
      <c r="B46" s="26" t="str">
        <f t="shared" si="0"/>
        <v>(ELU-REC-SF3-MP1)</v>
      </c>
      <c r="C46" s="32" t="s">
        <v>567</v>
      </c>
      <c r="D46" s="32" t="s">
        <v>125</v>
      </c>
      <c r="E46" s="32" t="s">
        <v>124</v>
      </c>
      <c r="F46" s="43">
        <v>150</v>
      </c>
      <c r="G46" s="43">
        <v>150</v>
      </c>
      <c r="H46" s="32" t="s">
        <v>36</v>
      </c>
      <c r="I46" s="32">
        <v>0</v>
      </c>
    </row>
    <row r="47" spans="1:9" ht="18.75" customHeight="1">
      <c r="A47" s="32" t="s">
        <v>213</v>
      </c>
      <c r="B47" s="26" t="str">
        <f t="shared" si="0"/>
        <v>(ELU-REC-SF3-MP2)</v>
      </c>
      <c r="C47" s="32" t="s">
        <v>568</v>
      </c>
      <c r="D47" s="32" t="s">
        <v>127</v>
      </c>
      <c r="E47" s="32" t="s">
        <v>126</v>
      </c>
      <c r="F47" s="43">
        <v>150</v>
      </c>
      <c r="G47" s="43">
        <v>150</v>
      </c>
      <c r="H47" s="32" t="s">
        <v>36</v>
      </c>
      <c r="I47" s="32">
        <v>0</v>
      </c>
    </row>
    <row r="48" spans="1:9" ht="18.75" customHeight="1">
      <c r="A48" s="32" t="s">
        <v>214</v>
      </c>
      <c r="B48" s="26" t="str">
        <f t="shared" si="0"/>
        <v>(ELU-REC-SF3-MP3)</v>
      </c>
      <c r="C48" s="32" t="s">
        <v>569</v>
      </c>
      <c r="D48" s="32" t="s">
        <v>129</v>
      </c>
      <c r="E48" s="32" t="s">
        <v>128</v>
      </c>
      <c r="F48" s="43">
        <v>150</v>
      </c>
      <c r="G48" s="43">
        <v>150</v>
      </c>
      <c r="H48" s="32" t="s">
        <v>36</v>
      </c>
      <c r="I48" s="32">
        <v>0</v>
      </c>
    </row>
    <row r="49" spans="1:9" ht="18.75" customHeight="1">
      <c r="A49" s="32" t="s">
        <v>215</v>
      </c>
      <c r="B49" s="26" t="str">
        <f t="shared" si="0"/>
        <v>(ELU-REC-SF3-MP4)</v>
      </c>
      <c r="C49" s="32" t="s">
        <v>570</v>
      </c>
      <c r="D49" s="32" t="s">
        <v>131</v>
      </c>
      <c r="E49" s="32" t="s">
        <v>130</v>
      </c>
      <c r="F49" s="43">
        <v>150</v>
      </c>
      <c r="G49" s="43">
        <v>150</v>
      </c>
      <c r="H49" s="32" t="s">
        <v>36</v>
      </c>
      <c r="I49" s="32">
        <v>0</v>
      </c>
    </row>
    <row r="50" spans="1:9" ht="18.75" customHeight="1">
      <c r="A50" s="32" t="s">
        <v>216</v>
      </c>
      <c r="B50" s="26" t="str">
        <f t="shared" si="0"/>
        <v>(FAF-REC-MM-1)</v>
      </c>
      <c r="C50" s="32" t="s">
        <v>571</v>
      </c>
      <c r="D50" s="32" t="s">
        <v>95</v>
      </c>
      <c r="E50" s="32" t="s">
        <v>94</v>
      </c>
      <c r="F50" s="43">
        <v>150</v>
      </c>
      <c r="G50" s="43">
        <v>0</v>
      </c>
      <c r="H50" s="32" t="s">
        <v>190</v>
      </c>
      <c r="I50" s="32">
        <v>0</v>
      </c>
    </row>
    <row r="51" spans="1:9" ht="18.75" customHeight="1">
      <c r="A51" s="32" t="s">
        <v>217</v>
      </c>
      <c r="B51" s="26" t="str">
        <f t="shared" si="0"/>
        <v>(FAF-REC-MM-2)</v>
      </c>
      <c r="C51" s="32" t="s">
        <v>572</v>
      </c>
      <c r="D51" s="32" t="s">
        <v>97</v>
      </c>
      <c r="E51" s="32" t="s">
        <v>96</v>
      </c>
      <c r="F51" s="43">
        <v>150</v>
      </c>
      <c r="G51" s="43">
        <v>0</v>
      </c>
      <c r="H51" s="32" t="s">
        <v>190</v>
      </c>
      <c r="I51" s="32">
        <v>0</v>
      </c>
    </row>
    <row r="52" spans="1:9" ht="18.75" customHeight="1">
      <c r="A52" s="32" t="s">
        <v>218</v>
      </c>
      <c r="B52" s="26" t="str">
        <f t="shared" si="0"/>
        <v>(FAF-REC-MM-3)</v>
      </c>
      <c r="C52" s="32" t="s">
        <v>573</v>
      </c>
      <c r="D52" s="32" t="s">
        <v>99</v>
      </c>
      <c r="E52" s="32" t="s">
        <v>98</v>
      </c>
      <c r="F52" s="43">
        <v>150</v>
      </c>
      <c r="G52" s="43">
        <v>0</v>
      </c>
      <c r="H52" s="32" t="s">
        <v>190</v>
      </c>
      <c r="I52" s="32">
        <v>0</v>
      </c>
    </row>
    <row r="53" spans="1:9" ht="18.75" customHeight="1">
      <c r="A53" s="32" t="s">
        <v>219</v>
      </c>
      <c r="B53" s="26" t="str">
        <f t="shared" si="0"/>
        <v>(FAF-REC-MM-4)</v>
      </c>
      <c r="C53" s="32" t="s">
        <v>574</v>
      </c>
      <c r="D53" s="32" t="s">
        <v>101</v>
      </c>
      <c r="E53" s="32" t="s">
        <v>100</v>
      </c>
      <c r="F53" s="43">
        <v>150</v>
      </c>
      <c r="G53" s="43">
        <v>0</v>
      </c>
      <c r="H53" s="32" t="s">
        <v>190</v>
      </c>
      <c r="I53" s="32">
        <v>0</v>
      </c>
    </row>
    <row r="54" spans="1:9" ht="18.75" customHeight="1">
      <c r="A54" s="32" t="s">
        <v>220</v>
      </c>
      <c r="B54" s="26" t="str">
        <f t="shared" si="0"/>
        <v>(FAF-REC-SF3-HP0)</v>
      </c>
      <c r="C54" s="32" t="s">
        <v>556</v>
      </c>
      <c r="D54" s="32" t="s">
        <v>103</v>
      </c>
      <c r="E54" s="32" t="s">
        <v>102</v>
      </c>
      <c r="F54" s="43">
        <v>150</v>
      </c>
      <c r="G54" s="43">
        <v>150</v>
      </c>
      <c r="H54" s="32" t="s">
        <v>190</v>
      </c>
      <c r="I54" s="32">
        <v>0</v>
      </c>
    </row>
    <row r="55" spans="1:9" ht="18.75" customHeight="1">
      <c r="A55" s="32" t="s">
        <v>221</v>
      </c>
      <c r="B55" s="26" t="str">
        <f t="shared" si="0"/>
        <v>(FAF-REC-SF3-HP1)</v>
      </c>
      <c r="C55" s="32" t="s">
        <v>557</v>
      </c>
      <c r="D55" s="32" t="s">
        <v>105</v>
      </c>
      <c r="E55" s="32" t="s">
        <v>104</v>
      </c>
      <c r="F55" s="43">
        <v>150</v>
      </c>
      <c r="G55" s="43">
        <v>150</v>
      </c>
      <c r="H55" s="32" t="s">
        <v>190</v>
      </c>
      <c r="I55" s="32">
        <v>0</v>
      </c>
    </row>
    <row r="56" spans="1:9" ht="18.75" customHeight="1">
      <c r="A56" s="32" t="s">
        <v>222</v>
      </c>
      <c r="B56" s="26" t="str">
        <f t="shared" si="0"/>
        <v>(FAF-REC-SF3-HP2)</v>
      </c>
      <c r="C56" s="32" t="s">
        <v>558</v>
      </c>
      <c r="D56" s="32" t="s">
        <v>107</v>
      </c>
      <c r="E56" s="32" t="s">
        <v>106</v>
      </c>
      <c r="F56" s="43">
        <v>150</v>
      </c>
      <c r="G56" s="43">
        <v>150</v>
      </c>
      <c r="H56" s="32" t="s">
        <v>190</v>
      </c>
      <c r="I56" s="32">
        <v>0</v>
      </c>
    </row>
    <row r="57" spans="1:9" ht="18.75" customHeight="1">
      <c r="A57" s="32" t="s">
        <v>223</v>
      </c>
      <c r="B57" s="26" t="str">
        <f t="shared" si="0"/>
        <v>(FAF-REC-SF3-HP3)</v>
      </c>
      <c r="C57" s="32" t="s">
        <v>559</v>
      </c>
      <c r="D57" s="32" t="s">
        <v>109</v>
      </c>
      <c r="E57" s="32" t="s">
        <v>108</v>
      </c>
      <c r="F57" s="43">
        <v>150</v>
      </c>
      <c r="G57" s="43">
        <v>150</v>
      </c>
      <c r="H57" s="32" t="s">
        <v>190</v>
      </c>
      <c r="I57" s="32">
        <v>0</v>
      </c>
    </row>
    <row r="58" spans="1:9" ht="18.75" customHeight="1">
      <c r="A58" s="32" t="s">
        <v>224</v>
      </c>
      <c r="B58" s="26" t="str">
        <f t="shared" si="0"/>
        <v>(FAF-REC-SF3-HP4)</v>
      </c>
      <c r="C58" s="32" t="s">
        <v>560</v>
      </c>
      <c r="D58" s="32" t="s">
        <v>111</v>
      </c>
      <c r="E58" s="32" t="s">
        <v>110</v>
      </c>
      <c r="F58" s="43">
        <v>150</v>
      </c>
      <c r="G58" s="43">
        <v>150</v>
      </c>
      <c r="H58" s="32" t="s">
        <v>190</v>
      </c>
      <c r="I58" s="32">
        <v>0</v>
      </c>
    </row>
    <row r="59" spans="1:9" ht="18.75" customHeight="1">
      <c r="A59" s="32" t="s">
        <v>225</v>
      </c>
      <c r="B59" s="26" t="str">
        <f t="shared" si="0"/>
        <v>(FAF-REC-SF3-LP0)</v>
      </c>
      <c r="C59" s="32" t="s">
        <v>561</v>
      </c>
      <c r="D59" s="32" t="s">
        <v>113</v>
      </c>
      <c r="E59" s="32" t="s">
        <v>112</v>
      </c>
      <c r="F59" s="43">
        <v>150</v>
      </c>
      <c r="G59" s="43">
        <v>150</v>
      </c>
      <c r="H59" s="32" t="s">
        <v>190</v>
      </c>
      <c r="I59" s="32">
        <v>0</v>
      </c>
    </row>
    <row r="60" spans="1:9" ht="18.75" customHeight="1">
      <c r="A60" s="32" t="s">
        <v>226</v>
      </c>
      <c r="B60" s="26" t="str">
        <f t="shared" si="0"/>
        <v>(FAF-REC-SF3-LP1)</v>
      </c>
      <c r="C60" s="32" t="s">
        <v>562</v>
      </c>
      <c r="D60" s="32" t="s">
        <v>115</v>
      </c>
      <c r="E60" s="32" t="s">
        <v>114</v>
      </c>
      <c r="F60" s="43">
        <v>150</v>
      </c>
      <c r="G60" s="43">
        <v>150</v>
      </c>
      <c r="H60" s="32" t="s">
        <v>190</v>
      </c>
      <c r="I60" s="32">
        <v>0</v>
      </c>
    </row>
    <row r="61" spans="1:9" ht="18.75" customHeight="1">
      <c r="A61" s="32" t="s">
        <v>227</v>
      </c>
      <c r="B61" s="26" t="str">
        <f t="shared" si="0"/>
        <v>(FAF-REC-SF3-LP2)</v>
      </c>
      <c r="C61" s="32" t="s">
        <v>563</v>
      </c>
      <c r="D61" s="32" t="s">
        <v>117</v>
      </c>
      <c r="E61" s="32" t="s">
        <v>116</v>
      </c>
      <c r="F61" s="43">
        <v>150</v>
      </c>
      <c r="G61" s="43">
        <v>150</v>
      </c>
      <c r="H61" s="32" t="s">
        <v>190</v>
      </c>
      <c r="I61" s="32">
        <v>0</v>
      </c>
    </row>
    <row r="62" spans="1:9" ht="18.75" customHeight="1">
      <c r="A62" s="32" t="s">
        <v>228</v>
      </c>
      <c r="B62" s="26" t="str">
        <f t="shared" si="0"/>
        <v>(FAF-REC-SF3-LP3)</v>
      </c>
      <c r="C62" s="32" t="s">
        <v>564</v>
      </c>
      <c r="D62" s="32" t="s">
        <v>119</v>
      </c>
      <c r="E62" s="32" t="s">
        <v>118</v>
      </c>
      <c r="F62" s="43">
        <v>150</v>
      </c>
      <c r="G62" s="43">
        <v>150</v>
      </c>
      <c r="H62" s="32" t="s">
        <v>190</v>
      </c>
      <c r="I62" s="32">
        <v>0</v>
      </c>
    </row>
    <row r="63" spans="1:9" ht="18.75" customHeight="1">
      <c r="A63" s="32" t="s">
        <v>229</v>
      </c>
      <c r="B63" s="26" t="str">
        <f t="shared" si="0"/>
        <v>(FAF-REC-SF3-LP4)</v>
      </c>
      <c r="C63" s="32" t="s">
        <v>565</v>
      </c>
      <c r="D63" s="32" t="s">
        <v>121</v>
      </c>
      <c r="E63" s="32" t="s">
        <v>120</v>
      </c>
      <c r="F63" s="43">
        <v>150</v>
      </c>
      <c r="G63" s="43">
        <v>150</v>
      </c>
      <c r="H63" s="32" t="s">
        <v>190</v>
      </c>
      <c r="I63" s="32">
        <v>0</v>
      </c>
    </row>
    <row r="64" spans="1:9" ht="18.75" customHeight="1">
      <c r="A64" s="32" t="s">
        <v>230</v>
      </c>
      <c r="B64" s="26" t="str">
        <f t="shared" si="0"/>
        <v>(FAF-REC-SF3-MP0)</v>
      </c>
      <c r="C64" s="32" t="s">
        <v>566</v>
      </c>
      <c r="D64" s="32" t="s">
        <v>123</v>
      </c>
      <c r="E64" s="32" t="s">
        <v>122</v>
      </c>
      <c r="F64" s="43">
        <v>150</v>
      </c>
      <c r="G64" s="43">
        <v>150</v>
      </c>
      <c r="H64" s="32" t="s">
        <v>190</v>
      </c>
      <c r="I64" s="32">
        <v>0</v>
      </c>
    </row>
    <row r="65" spans="1:9" ht="18.75" customHeight="1">
      <c r="A65" s="32" t="s">
        <v>231</v>
      </c>
      <c r="B65" s="26" t="str">
        <f t="shared" si="0"/>
        <v>(FAF-REC-SF3-MP1)</v>
      </c>
      <c r="C65" s="32" t="s">
        <v>567</v>
      </c>
      <c r="D65" s="32" t="s">
        <v>125</v>
      </c>
      <c r="E65" s="32" t="s">
        <v>124</v>
      </c>
      <c r="F65" s="43">
        <v>150</v>
      </c>
      <c r="G65" s="43">
        <v>150</v>
      </c>
      <c r="H65" s="32" t="s">
        <v>190</v>
      </c>
      <c r="I65" s="32">
        <v>0</v>
      </c>
    </row>
    <row r="66" spans="1:9" ht="18.75" customHeight="1">
      <c r="A66" s="32" t="s">
        <v>232</v>
      </c>
      <c r="B66" s="26" t="str">
        <f t="shared" ref="B66:B129" si="1">"("&amp;A66&amp;")"</f>
        <v>(FAF-REC-SF3-MP2)</v>
      </c>
      <c r="C66" s="32" t="s">
        <v>568</v>
      </c>
      <c r="D66" s="32" t="s">
        <v>127</v>
      </c>
      <c r="E66" s="32" t="s">
        <v>126</v>
      </c>
      <c r="F66" s="43">
        <v>150</v>
      </c>
      <c r="G66" s="43">
        <v>150</v>
      </c>
      <c r="H66" s="32" t="s">
        <v>190</v>
      </c>
      <c r="I66" s="32">
        <v>0</v>
      </c>
    </row>
    <row r="67" spans="1:9" ht="18.75" customHeight="1">
      <c r="A67" s="32" t="s">
        <v>233</v>
      </c>
      <c r="B67" s="26" t="str">
        <f t="shared" si="1"/>
        <v>(FAF-REC-SF3-MP3)</v>
      </c>
      <c r="C67" s="32" t="s">
        <v>569</v>
      </c>
      <c r="D67" s="32" t="s">
        <v>129</v>
      </c>
      <c r="E67" s="32" t="s">
        <v>128</v>
      </c>
      <c r="F67" s="43">
        <v>150</v>
      </c>
      <c r="G67" s="43">
        <v>150</v>
      </c>
      <c r="H67" s="32" t="s">
        <v>190</v>
      </c>
      <c r="I67" s="32">
        <v>0</v>
      </c>
    </row>
    <row r="68" spans="1:9" ht="18.75" customHeight="1">
      <c r="A68" s="32" t="s">
        <v>234</v>
      </c>
      <c r="B68" s="26" t="str">
        <f t="shared" si="1"/>
        <v>(FAF-REC-SF3-MP4)</v>
      </c>
      <c r="C68" s="32" t="s">
        <v>570</v>
      </c>
      <c r="D68" s="32" t="s">
        <v>131</v>
      </c>
      <c r="E68" s="32" t="s">
        <v>130</v>
      </c>
      <c r="F68" s="43">
        <v>150</v>
      </c>
      <c r="G68" s="43">
        <v>150</v>
      </c>
      <c r="H68" s="32" t="s">
        <v>190</v>
      </c>
      <c r="I68" s="32">
        <v>0</v>
      </c>
    </row>
    <row r="69" spans="1:9" ht="18.75" customHeight="1">
      <c r="A69" s="32" t="s">
        <v>508</v>
      </c>
      <c r="B69" s="26" t="str">
        <f t="shared" si="1"/>
        <v>(GHB-REC-SF3-HP0)</v>
      </c>
      <c r="C69" s="32" t="s">
        <v>556</v>
      </c>
      <c r="D69" s="32" t="s">
        <v>103</v>
      </c>
      <c r="E69" s="32" t="s">
        <v>102</v>
      </c>
      <c r="F69" s="43">
        <v>150</v>
      </c>
      <c r="G69" s="43">
        <v>150</v>
      </c>
      <c r="H69" s="32" t="s">
        <v>507</v>
      </c>
      <c r="I69" s="32">
        <v>0</v>
      </c>
    </row>
    <row r="70" spans="1:9" ht="18.75" customHeight="1">
      <c r="A70" s="32" t="s">
        <v>509</v>
      </c>
      <c r="B70" s="26" t="str">
        <f t="shared" si="1"/>
        <v>(GHB-REC-SF3-HP1)</v>
      </c>
      <c r="C70" s="32" t="s">
        <v>557</v>
      </c>
      <c r="D70" s="32" t="s">
        <v>105</v>
      </c>
      <c r="E70" s="32" t="s">
        <v>104</v>
      </c>
      <c r="F70" s="43">
        <v>150</v>
      </c>
      <c r="G70" s="43">
        <v>150</v>
      </c>
      <c r="H70" s="32" t="s">
        <v>507</v>
      </c>
      <c r="I70" s="32">
        <v>0</v>
      </c>
    </row>
    <row r="71" spans="1:9" ht="18.75" customHeight="1">
      <c r="A71" s="32" t="s">
        <v>510</v>
      </c>
      <c r="B71" s="26" t="str">
        <f t="shared" si="1"/>
        <v>(GHB-REC-SF3-HP2)</v>
      </c>
      <c r="C71" s="32" t="s">
        <v>558</v>
      </c>
      <c r="D71" s="32" t="s">
        <v>107</v>
      </c>
      <c r="E71" s="32" t="s">
        <v>106</v>
      </c>
      <c r="F71" s="43">
        <v>150</v>
      </c>
      <c r="G71" s="43">
        <v>150</v>
      </c>
      <c r="H71" s="32" t="s">
        <v>507</v>
      </c>
      <c r="I71" s="32">
        <v>0</v>
      </c>
    </row>
    <row r="72" spans="1:9" ht="18.75" customHeight="1">
      <c r="A72" s="32" t="s">
        <v>511</v>
      </c>
      <c r="B72" s="26" t="str">
        <f t="shared" si="1"/>
        <v>(GHB-REC-SF3-HP3)</v>
      </c>
      <c r="C72" s="32" t="s">
        <v>559</v>
      </c>
      <c r="D72" s="32" t="s">
        <v>109</v>
      </c>
      <c r="E72" s="32" t="s">
        <v>108</v>
      </c>
      <c r="F72" s="43">
        <v>150</v>
      </c>
      <c r="G72" s="43">
        <v>150</v>
      </c>
      <c r="H72" s="32" t="s">
        <v>507</v>
      </c>
      <c r="I72" s="32">
        <v>0</v>
      </c>
    </row>
    <row r="73" spans="1:9" ht="18.75" customHeight="1">
      <c r="A73" s="32" t="s">
        <v>512</v>
      </c>
      <c r="B73" s="26" t="str">
        <f t="shared" si="1"/>
        <v>(GHB-REC-SF3-HP4)</v>
      </c>
      <c r="C73" s="32" t="s">
        <v>560</v>
      </c>
      <c r="D73" s="32" t="s">
        <v>111</v>
      </c>
      <c r="E73" s="32" t="s">
        <v>110</v>
      </c>
      <c r="F73" s="43">
        <v>150</v>
      </c>
      <c r="G73" s="43">
        <v>150</v>
      </c>
      <c r="H73" s="32" t="s">
        <v>507</v>
      </c>
      <c r="I73" s="32">
        <v>0</v>
      </c>
    </row>
    <row r="74" spans="1:9" ht="18.75" customHeight="1">
      <c r="A74" s="32" t="s">
        <v>513</v>
      </c>
      <c r="B74" s="26" t="str">
        <f t="shared" si="1"/>
        <v>(GHB-REC-SF3-LP0)</v>
      </c>
      <c r="C74" s="32" t="s">
        <v>561</v>
      </c>
      <c r="D74" s="32" t="s">
        <v>113</v>
      </c>
      <c r="E74" s="32" t="s">
        <v>112</v>
      </c>
      <c r="F74" s="43">
        <v>150</v>
      </c>
      <c r="G74" s="43">
        <v>150</v>
      </c>
      <c r="H74" s="32" t="s">
        <v>507</v>
      </c>
      <c r="I74" s="32">
        <v>0</v>
      </c>
    </row>
    <row r="75" spans="1:9" ht="18.75" customHeight="1">
      <c r="A75" s="32" t="s">
        <v>514</v>
      </c>
      <c r="B75" s="26" t="str">
        <f t="shared" si="1"/>
        <v>(GHB-REC-SF3-LP1)</v>
      </c>
      <c r="C75" s="32" t="s">
        <v>562</v>
      </c>
      <c r="D75" s="32" t="s">
        <v>115</v>
      </c>
      <c r="E75" s="32" t="s">
        <v>114</v>
      </c>
      <c r="F75" s="43">
        <v>150</v>
      </c>
      <c r="G75" s="43">
        <v>150</v>
      </c>
      <c r="H75" s="32" t="s">
        <v>507</v>
      </c>
      <c r="I75" s="32">
        <v>0</v>
      </c>
    </row>
    <row r="76" spans="1:9" ht="18.75" customHeight="1">
      <c r="A76" s="32" t="s">
        <v>515</v>
      </c>
      <c r="B76" s="26" t="str">
        <f t="shared" si="1"/>
        <v>(GHB-REC-SF3-LP2)</v>
      </c>
      <c r="C76" s="32" t="s">
        <v>563</v>
      </c>
      <c r="D76" s="32" t="s">
        <v>117</v>
      </c>
      <c r="E76" s="32" t="s">
        <v>116</v>
      </c>
      <c r="F76" s="43">
        <v>150</v>
      </c>
      <c r="G76" s="43">
        <v>150</v>
      </c>
      <c r="H76" s="32" t="s">
        <v>507</v>
      </c>
      <c r="I76" s="32">
        <v>0</v>
      </c>
    </row>
    <row r="77" spans="1:9" ht="18.75" customHeight="1">
      <c r="A77" s="32" t="s">
        <v>516</v>
      </c>
      <c r="B77" s="26" t="str">
        <f t="shared" si="1"/>
        <v>(GHB-REC-SF3-LP3)</v>
      </c>
      <c r="C77" s="32" t="s">
        <v>564</v>
      </c>
      <c r="D77" s="32" t="s">
        <v>119</v>
      </c>
      <c r="E77" s="32" t="s">
        <v>118</v>
      </c>
      <c r="F77" s="43">
        <v>150</v>
      </c>
      <c r="G77" s="43">
        <v>150</v>
      </c>
      <c r="H77" s="32" t="s">
        <v>507</v>
      </c>
      <c r="I77" s="32">
        <v>0</v>
      </c>
    </row>
    <row r="78" spans="1:9" ht="18.75" customHeight="1">
      <c r="A78" s="32" t="s">
        <v>517</v>
      </c>
      <c r="B78" s="26" t="str">
        <f t="shared" si="1"/>
        <v>(GHB-REC-SF3-LP4)</v>
      </c>
      <c r="C78" s="32" t="s">
        <v>565</v>
      </c>
      <c r="D78" s="32" t="s">
        <v>121</v>
      </c>
      <c r="E78" s="32" t="s">
        <v>120</v>
      </c>
      <c r="F78" s="43">
        <v>150</v>
      </c>
      <c r="G78" s="43">
        <v>150</v>
      </c>
      <c r="H78" s="32" t="s">
        <v>507</v>
      </c>
      <c r="I78" s="32">
        <v>0</v>
      </c>
    </row>
    <row r="79" spans="1:9" ht="18.75" customHeight="1">
      <c r="A79" s="32" t="s">
        <v>518</v>
      </c>
      <c r="B79" s="26" t="str">
        <f t="shared" si="1"/>
        <v>(GHB-REC-SF3-MP0)</v>
      </c>
      <c r="C79" s="32" t="s">
        <v>566</v>
      </c>
      <c r="D79" s="32" t="s">
        <v>123</v>
      </c>
      <c r="E79" s="32" t="s">
        <v>122</v>
      </c>
      <c r="F79" s="43">
        <v>150</v>
      </c>
      <c r="G79" s="43">
        <v>150</v>
      </c>
      <c r="H79" s="32" t="s">
        <v>507</v>
      </c>
      <c r="I79" s="32">
        <v>0</v>
      </c>
    </row>
    <row r="80" spans="1:9" ht="18.75" customHeight="1">
      <c r="A80" s="32" t="s">
        <v>519</v>
      </c>
      <c r="B80" s="26" t="str">
        <f t="shared" si="1"/>
        <v>(GHB-REC-SF3-MP1)</v>
      </c>
      <c r="C80" s="32" t="s">
        <v>567</v>
      </c>
      <c r="D80" s="32" t="s">
        <v>125</v>
      </c>
      <c r="E80" s="32" t="s">
        <v>124</v>
      </c>
      <c r="F80" s="43">
        <v>150</v>
      </c>
      <c r="G80" s="43">
        <v>150</v>
      </c>
      <c r="H80" s="32" t="s">
        <v>507</v>
      </c>
      <c r="I80" s="32">
        <v>0</v>
      </c>
    </row>
    <row r="81" spans="1:9" ht="18.75" customHeight="1">
      <c r="A81" s="32" t="s">
        <v>520</v>
      </c>
      <c r="B81" s="26" t="str">
        <f t="shared" si="1"/>
        <v>(GHB-REC-SF3-MP2)</v>
      </c>
      <c r="C81" s="32" t="s">
        <v>568</v>
      </c>
      <c r="D81" s="32" t="s">
        <v>127</v>
      </c>
      <c r="E81" s="32" t="s">
        <v>126</v>
      </c>
      <c r="F81" s="43">
        <v>150</v>
      </c>
      <c r="G81" s="43">
        <v>150</v>
      </c>
      <c r="H81" s="32" t="s">
        <v>507</v>
      </c>
      <c r="I81" s="32">
        <v>0</v>
      </c>
    </row>
    <row r="82" spans="1:9" ht="18.75" customHeight="1">
      <c r="A82" s="32" t="s">
        <v>521</v>
      </c>
      <c r="B82" s="26" t="str">
        <f t="shared" si="1"/>
        <v>(GHB-REC-SF3-MP3)</v>
      </c>
      <c r="C82" s="32" t="s">
        <v>569</v>
      </c>
      <c r="D82" s="32" t="s">
        <v>129</v>
      </c>
      <c r="E82" s="32" t="s">
        <v>128</v>
      </c>
      <c r="F82" s="43">
        <v>150</v>
      </c>
      <c r="G82" s="43">
        <v>150</v>
      </c>
      <c r="H82" s="32" t="s">
        <v>507</v>
      </c>
      <c r="I82" s="32">
        <v>0</v>
      </c>
    </row>
    <row r="83" spans="1:9" ht="18.75" customHeight="1">
      <c r="A83" s="32" t="s">
        <v>522</v>
      </c>
      <c r="B83" s="26" t="str">
        <f t="shared" si="1"/>
        <v>(GHB-REC-SF3-MP4)</v>
      </c>
      <c r="C83" s="32" t="s">
        <v>570</v>
      </c>
      <c r="D83" s="32" t="s">
        <v>131</v>
      </c>
      <c r="E83" s="32" t="s">
        <v>130</v>
      </c>
      <c r="F83" s="43">
        <v>150</v>
      </c>
      <c r="G83" s="43">
        <v>150</v>
      </c>
      <c r="H83" s="32" t="s">
        <v>507</v>
      </c>
      <c r="I83" s="32">
        <v>0</v>
      </c>
    </row>
    <row r="84" spans="1:9" ht="18.75" customHeight="1">
      <c r="A84" s="32" t="s">
        <v>282</v>
      </c>
      <c r="B84" s="26" t="str">
        <f t="shared" si="1"/>
        <v>(CHS-REC-SF3-HP0)</v>
      </c>
      <c r="C84" s="32" t="s">
        <v>556</v>
      </c>
      <c r="D84" s="32" t="s">
        <v>103</v>
      </c>
      <c r="E84" s="32" t="s">
        <v>102</v>
      </c>
      <c r="F84" s="43">
        <v>150</v>
      </c>
      <c r="G84" s="43">
        <v>150</v>
      </c>
      <c r="H84" s="32" t="s">
        <v>55</v>
      </c>
      <c r="I84" s="32">
        <v>0</v>
      </c>
    </row>
    <row r="85" spans="1:9" ht="18.75" customHeight="1">
      <c r="A85" s="32" t="s">
        <v>283</v>
      </c>
      <c r="B85" s="26" t="str">
        <f t="shared" si="1"/>
        <v>(CHS-REC-SF3-HP1)</v>
      </c>
      <c r="C85" s="32" t="s">
        <v>557</v>
      </c>
      <c r="D85" s="32" t="s">
        <v>105</v>
      </c>
      <c r="E85" s="32" t="s">
        <v>104</v>
      </c>
      <c r="F85" s="43">
        <v>150</v>
      </c>
      <c r="G85" s="43">
        <v>150</v>
      </c>
      <c r="H85" s="32" t="s">
        <v>55</v>
      </c>
      <c r="I85" s="32">
        <v>0</v>
      </c>
    </row>
    <row r="86" spans="1:9" ht="18.75" customHeight="1">
      <c r="A86" s="32" t="s">
        <v>284</v>
      </c>
      <c r="B86" s="26" t="str">
        <f t="shared" si="1"/>
        <v>(CHS-REC-SF3-HP2)</v>
      </c>
      <c r="C86" s="32" t="s">
        <v>558</v>
      </c>
      <c r="D86" s="32" t="s">
        <v>107</v>
      </c>
      <c r="E86" s="32" t="s">
        <v>106</v>
      </c>
      <c r="F86" s="43">
        <v>150</v>
      </c>
      <c r="G86" s="43">
        <v>150</v>
      </c>
      <c r="H86" s="32" t="s">
        <v>55</v>
      </c>
      <c r="I86" s="32">
        <v>0</v>
      </c>
    </row>
    <row r="87" spans="1:9" ht="18.75" customHeight="1">
      <c r="A87" s="32" t="s">
        <v>285</v>
      </c>
      <c r="B87" s="26" t="str">
        <f t="shared" si="1"/>
        <v>(CHS-REC-SF3-HP3)</v>
      </c>
      <c r="C87" s="32" t="s">
        <v>559</v>
      </c>
      <c r="D87" s="32" t="s">
        <v>109</v>
      </c>
      <c r="E87" s="32" t="s">
        <v>108</v>
      </c>
      <c r="F87" s="43">
        <v>150</v>
      </c>
      <c r="G87" s="43">
        <v>150</v>
      </c>
      <c r="H87" s="32" t="s">
        <v>55</v>
      </c>
      <c r="I87" s="32">
        <v>0</v>
      </c>
    </row>
    <row r="88" spans="1:9" ht="18.75" customHeight="1">
      <c r="A88" s="32" t="s">
        <v>286</v>
      </c>
      <c r="B88" s="26" t="str">
        <f t="shared" si="1"/>
        <v>(CHS-REC-SF3-HP4)</v>
      </c>
      <c r="C88" s="32" t="s">
        <v>560</v>
      </c>
      <c r="D88" s="32" t="s">
        <v>111</v>
      </c>
      <c r="E88" s="32" t="s">
        <v>110</v>
      </c>
      <c r="F88" s="43">
        <v>150</v>
      </c>
      <c r="G88" s="43">
        <v>150</v>
      </c>
      <c r="H88" s="32" t="s">
        <v>55</v>
      </c>
      <c r="I88" s="32">
        <v>0</v>
      </c>
    </row>
    <row r="89" spans="1:9" ht="18.75" customHeight="1">
      <c r="A89" s="32" t="s">
        <v>287</v>
      </c>
      <c r="B89" s="26" t="str">
        <f t="shared" si="1"/>
        <v>(CHS-REC-SF3-LP0)</v>
      </c>
      <c r="C89" s="32" t="s">
        <v>561</v>
      </c>
      <c r="D89" s="32" t="s">
        <v>113</v>
      </c>
      <c r="E89" s="32" t="s">
        <v>112</v>
      </c>
      <c r="F89" s="43">
        <v>150</v>
      </c>
      <c r="G89" s="43">
        <v>150</v>
      </c>
      <c r="H89" s="32" t="s">
        <v>55</v>
      </c>
      <c r="I89" s="32">
        <v>0</v>
      </c>
    </row>
    <row r="90" spans="1:9" ht="18.75" customHeight="1">
      <c r="A90" s="32" t="s">
        <v>288</v>
      </c>
      <c r="B90" s="26" t="str">
        <f t="shared" si="1"/>
        <v>(CHS-REC-SF3-LP1)</v>
      </c>
      <c r="C90" s="32" t="s">
        <v>562</v>
      </c>
      <c r="D90" s="32" t="s">
        <v>115</v>
      </c>
      <c r="E90" s="32" t="s">
        <v>114</v>
      </c>
      <c r="F90" s="43">
        <v>150</v>
      </c>
      <c r="G90" s="43">
        <v>150</v>
      </c>
      <c r="H90" s="32" t="s">
        <v>55</v>
      </c>
      <c r="I90" s="32">
        <v>0</v>
      </c>
    </row>
    <row r="91" spans="1:9" ht="18.75" customHeight="1">
      <c r="A91" s="32" t="s">
        <v>289</v>
      </c>
      <c r="B91" s="26" t="str">
        <f t="shared" si="1"/>
        <v>(CHS-REC-SF3-LP2)</v>
      </c>
      <c r="C91" s="32" t="s">
        <v>563</v>
      </c>
      <c r="D91" s="32" t="s">
        <v>117</v>
      </c>
      <c r="E91" s="32" t="s">
        <v>116</v>
      </c>
      <c r="F91" s="43">
        <v>150</v>
      </c>
      <c r="G91" s="43">
        <v>150</v>
      </c>
      <c r="H91" s="32" t="s">
        <v>55</v>
      </c>
      <c r="I91" s="32">
        <v>0</v>
      </c>
    </row>
    <row r="92" spans="1:9" ht="18.75" customHeight="1">
      <c r="A92" s="32" t="s">
        <v>290</v>
      </c>
      <c r="B92" s="26" t="str">
        <f t="shared" si="1"/>
        <v>(CHS-REC-SF3-LP3)</v>
      </c>
      <c r="C92" s="32" t="s">
        <v>564</v>
      </c>
      <c r="D92" s="32" t="s">
        <v>119</v>
      </c>
      <c r="E92" s="32" t="s">
        <v>118</v>
      </c>
      <c r="F92" s="43">
        <v>150</v>
      </c>
      <c r="G92" s="43">
        <v>150</v>
      </c>
      <c r="H92" s="32" t="s">
        <v>55</v>
      </c>
      <c r="I92" s="32">
        <v>0</v>
      </c>
    </row>
    <row r="93" spans="1:9" ht="18.75" customHeight="1">
      <c r="A93" s="32" t="s">
        <v>291</v>
      </c>
      <c r="B93" s="26" t="str">
        <f t="shared" si="1"/>
        <v>(CHS-REC-SF3-LP4)</v>
      </c>
      <c r="C93" s="32" t="s">
        <v>565</v>
      </c>
      <c r="D93" s="32" t="s">
        <v>121</v>
      </c>
      <c r="E93" s="32" t="s">
        <v>120</v>
      </c>
      <c r="F93" s="43">
        <v>150</v>
      </c>
      <c r="G93" s="43">
        <v>150</v>
      </c>
      <c r="H93" s="32" t="s">
        <v>55</v>
      </c>
      <c r="I93" s="32">
        <v>0</v>
      </c>
    </row>
    <row r="94" spans="1:9" ht="18.75" customHeight="1">
      <c r="A94" s="32" t="s">
        <v>292</v>
      </c>
      <c r="B94" s="26" t="str">
        <f t="shared" si="1"/>
        <v>(CHS-REC-SF3-MP0)</v>
      </c>
      <c r="C94" s="32" t="s">
        <v>566</v>
      </c>
      <c r="D94" s="32" t="s">
        <v>123</v>
      </c>
      <c r="E94" s="32" t="s">
        <v>122</v>
      </c>
      <c r="F94" s="43">
        <v>150</v>
      </c>
      <c r="G94" s="43">
        <v>150</v>
      </c>
      <c r="H94" s="32" t="s">
        <v>55</v>
      </c>
      <c r="I94" s="32">
        <v>0</v>
      </c>
    </row>
    <row r="95" spans="1:9" ht="18.75" customHeight="1">
      <c r="A95" s="32" t="s">
        <v>293</v>
      </c>
      <c r="B95" s="26" t="str">
        <f t="shared" si="1"/>
        <v>(CHS-REC-SF3-MP1)</v>
      </c>
      <c r="C95" s="32" t="s">
        <v>567</v>
      </c>
      <c r="D95" s="32" t="s">
        <v>125</v>
      </c>
      <c r="E95" s="32" t="s">
        <v>124</v>
      </c>
      <c r="F95" s="43">
        <v>150</v>
      </c>
      <c r="G95" s="43">
        <v>150</v>
      </c>
      <c r="H95" s="32" t="s">
        <v>55</v>
      </c>
      <c r="I95" s="32">
        <v>0</v>
      </c>
    </row>
    <row r="96" spans="1:9" ht="18.75" customHeight="1">
      <c r="A96" s="32" t="s">
        <v>294</v>
      </c>
      <c r="B96" s="26" t="str">
        <f t="shared" si="1"/>
        <v>(CHS-REC-SF3-MP2)</v>
      </c>
      <c r="C96" s="32" t="s">
        <v>568</v>
      </c>
      <c r="D96" s="32" t="s">
        <v>127</v>
      </c>
      <c r="E96" s="32" t="s">
        <v>126</v>
      </c>
      <c r="F96" s="43">
        <v>150</v>
      </c>
      <c r="G96" s="43">
        <v>150</v>
      </c>
      <c r="H96" s="32" t="s">
        <v>55</v>
      </c>
      <c r="I96" s="32">
        <v>0</v>
      </c>
    </row>
    <row r="97" spans="1:9" ht="18.75" customHeight="1">
      <c r="A97" s="32" t="s">
        <v>295</v>
      </c>
      <c r="B97" s="26" t="str">
        <f t="shared" si="1"/>
        <v>(CHS-REC-SF3-MP3)</v>
      </c>
      <c r="C97" s="32" t="s">
        <v>569</v>
      </c>
      <c r="D97" s="32" t="s">
        <v>129</v>
      </c>
      <c r="E97" s="32" t="s">
        <v>128</v>
      </c>
      <c r="F97" s="43">
        <v>150</v>
      </c>
      <c r="G97" s="43">
        <v>150</v>
      </c>
      <c r="H97" s="32" t="s">
        <v>55</v>
      </c>
      <c r="I97" s="32">
        <v>0</v>
      </c>
    </row>
    <row r="98" spans="1:9" ht="18.75" customHeight="1">
      <c r="A98" s="32" t="s">
        <v>296</v>
      </c>
      <c r="B98" s="26" t="str">
        <f t="shared" si="1"/>
        <v>(CHS-REC-SF3-MP4)</v>
      </c>
      <c r="C98" s="32" t="s">
        <v>570</v>
      </c>
      <c r="D98" s="32" t="s">
        <v>131</v>
      </c>
      <c r="E98" s="32" t="s">
        <v>130</v>
      </c>
      <c r="F98" s="43">
        <v>150</v>
      </c>
      <c r="G98" s="43">
        <v>150</v>
      </c>
      <c r="H98" s="32" t="s">
        <v>55</v>
      </c>
      <c r="I98" s="32">
        <v>0</v>
      </c>
    </row>
    <row r="99" spans="1:9" ht="18.75" customHeight="1">
      <c r="A99" s="32" t="s">
        <v>301</v>
      </c>
      <c r="B99" s="26" t="str">
        <f t="shared" si="1"/>
        <v>(CHU-REC-SF3-HP0)</v>
      </c>
      <c r="C99" s="32" t="s">
        <v>556</v>
      </c>
      <c r="D99" s="32" t="s">
        <v>103</v>
      </c>
      <c r="E99" s="32" t="s">
        <v>102</v>
      </c>
      <c r="F99" s="43">
        <v>150</v>
      </c>
      <c r="G99" s="43">
        <v>150</v>
      </c>
      <c r="H99" s="32" t="s">
        <v>56</v>
      </c>
      <c r="I99" s="32">
        <v>0</v>
      </c>
    </row>
    <row r="100" spans="1:9" ht="18.75" customHeight="1">
      <c r="A100" s="32" t="s">
        <v>302</v>
      </c>
      <c r="B100" s="26" t="str">
        <f t="shared" si="1"/>
        <v>(CHU-REC-SF3-HP1)</v>
      </c>
      <c r="C100" s="32" t="s">
        <v>557</v>
      </c>
      <c r="D100" s="32" t="s">
        <v>105</v>
      </c>
      <c r="E100" s="32" t="s">
        <v>104</v>
      </c>
      <c r="F100" s="43">
        <v>150</v>
      </c>
      <c r="G100" s="43">
        <v>150</v>
      </c>
      <c r="H100" s="32" t="s">
        <v>56</v>
      </c>
      <c r="I100" s="32">
        <v>0</v>
      </c>
    </row>
    <row r="101" spans="1:9" ht="18.75" customHeight="1">
      <c r="A101" s="32" t="s">
        <v>303</v>
      </c>
      <c r="B101" s="26" t="str">
        <f t="shared" si="1"/>
        <v>(CHU-REC-SF3-HP2)</v>
      </c>
      <c r="C101" s="32" t="s">
        <v>558</v>
      </c>
      <c r="D101" s="32" t="s">
        <v>107</v>
      </c>
      <c r="E101" s="32" t="s">
        <v>106</v>
      </c>
      <c r="F101" s="43">
        <v>150</v>
      </c>
      <c r="G101" s="43">
        <v>150</v>
      </c>
      <c r="H101" s="32" t="s">
        <v>56</v>
      </c>
      <c r="I101" s="32">
        <v>0</v>
      </c>
    </row>
    <row r="102" spans="1:9" ht="18.75" customHeight="1">
      <c r="A102" s="32" t="s">
        <v>304</v>
      </c>
      <c r="B102" s="26" t="str">
        <f t="shared" si="1"/>
        <v>(CHU-REC-SF3-HP3)</v>
      </c>
      <c r="C102" s="32" t="s">
        <v>559</v>
      </c>
      <c r="D102" s="32" t="s">
        <v>109</v>
      </c>
      <c r="E102" s="32" t="s">
        <v>108</v>
      </c>
      <c r="F102" s="43">
        <v>150</v>
      </c>
      <c r="G102" s="43">
        <v>150</v>
      </c>
      <c r="H102" s="32" t="s">
        <v>56</v>
      </c>
      <c r="I102" s="32">
        <v>0</v>
      </c>
    </row>
    <row r="103" spans="1:9" ht="18.75" customHeight="1">
      <c r="A103" s="32" t="s">
        <v>305</v>
      </c>
      <c r="B103" s="26" t="str">
        <f t="shared" si="1"/>
        <v>(CHU-REC-SF3-HP4)</v>
      </c>
      <c r="C103" s="32" t="s">
        <v>560</v>
      </c>
      <c r="D103" s="32" t="s">
        <v>111</v>
      </c>
      <c r="E103" s="32" t="s">
        <v>110</v>
      </c>
      <c r="F103" s="43">
        <v>150</v>
      </c>
      <c r="G103" s="43">
        <v>150</v>
      </c>
      <c r="H103" s="32" t="s">
        <v>56</v>
      </c>
      <c r="I103" s="32">
        <v>0</v>
      </c>
    </row>
    <row r="104" spans="1:9" ht="18.75" customHeight="1">
      <c r="A104" s="32" t="s">
        <v>306</v>
      </c>
      <c r="B104" s="26" t="str">
        <f t="shared" si="1"/>
        <v>(CHU-REC-SF3-LP0)</v>
      </c>
      <c r="C104" s="32" t="s">
        <v>561</v>
      </c>
      <c r="D104" s="32" t="s">
        <v>113</v>
      </c>
      <c r="E104" s="32" t="s">
        <v>112</v>
      </c>
      <c r="F104" s="43">
        <v>150</v>
      </c>
      <c r="G104" s="43">
        <v>150</v>
      </c>
      <c r="H104" s="32" t="s">
        <v>56</v>
      </c>
      <c r="I104" s="32">
        <v>0</v>
      </c>
    </row>
    <row r="105" spans="1:9" ht="18.75" customHeight="1">
      <c r="A105" s="32" t="s">
        <v>307</v>
      </c>
      <c r="B105" s="26" t="str">
        <f t="shared" si="1"/>
        <v>(CHU-REC-SF3-LP1)</v>
      </c>
      <c r="C105" s="32" t="s">
        <v>562</v>
      </c>
      <c r="D105" s="32" t="s">
        <v>115</v>
      </c>
      <c r="E105" s="32" t="s">
        <v>114</v>
      </c>
      <c r="F105" s="43">
        <v>150</v>
      </c>
      <c r="G105" s="43">
        <v>150</v>
      </c>
      <c r="H105" s="32" t="s">
        <v>56</v>
      </c>
      <c r="I105" s="32">
        <v>0</v>
      </c>
    </row>
    <row r="106" spans="1:9" ht="18.75" customHeight="1">
      <c r="A106" s="32" t="s">
        <v>308</v>
      </c>
      <c r="B106" s="26" t="str">
        <f t="shared" si="1"/>
        <v>(CHU-REC-SF3-LP2)</v>
      </c>
      <c r="C106" s="32" t="s">
        <v>563</v>
      </c>
      <c r="D106" s="32" t="s">
        <v>117</v>
      </c>
      <c r="E106" s="32" t="s">
        <v>116</v>
      </c>
      <c r="F106" s="43">
        <v>150</v>
      </c>
      <c r="G106" s="43">
        <v>150</v>
      </c>
      <c r="H106" s="32" t="s">
        <v>56</v>
      </c>
      <c r="I106" s="32">
        <v>0</v>
      </c>
    </row>
    <row r="107" spans="1:9" ht="18.75" customHeight="1">
      <c r="A107" s="32" t="s">
        <v>309</v>
      </c>
      <c r="B107" s="26" t="str">
        <f t="shared" si="1"/>
        <v>(CHU-REC-SF3-LP3)</v>
      </c>
      <c r="C107" s="32" t="s">
        <v>564</v>
      </c>
      <c r="D107" s="32" t="s">
        <v>119</v>
      </c>
      <c r="E107" s="32" t="s">
        <v>118</v>
      </c>
      <c r="F107" s="43">
        <v>150</v>
      </c>
      <c r="G107" s="43">
        <v>150</v>
      </c>
      <c r="H107" s="32" t="s">
        <v>56</v>
      </c>
      <c r="I107" s="32">
        <v>0</v>
      </c>
    </row>
    <row r="108" spans="1:9" ht="18.75" customHeight="1">
      <c r="A108" s="32" t="s">
        <v>310</v>
      </c>
      <c r="B108" s="26" t="str">
        <f t="shared" si="1"/>
        <v>(CHU-REC-SF3-LP4)</v>
      </c>
      <c r="C108" s="32" t="s">
        <v>565</v>
      </c>
      <c r="D108" s="32" t="s">
        <v>121</v>
      </c>
      <c r="E108" s="32" t="s">
        <v>120</v>
      </c>
      <c r="F108" s="43">
        <v>150</v>
      </c>
      <c r="G108" s="43">
        <v>150</v>
      </c>
      <c r="H108" s="32" t="s">
        <v>56</v>
      </c>
      <c r="I108" s="32">
        <v>0</v>
      </c>
    </row>
    <row r="109" spans="1:9" ht="18.75" customHeight="1">
      <c r="A109" s="32" t="s">
        <v>311</v>
      </c>
      <c r="B109" s="26" t="str">
        <f t="shared" si="1"/>
        <v>(CHU-REC-SF3-MP0)</v>
      </c>
      <c r="C109" s="32" t="s">
        <v>566</v>
      </c>
      <c r="D109" s="32" t="s">
        <v>123</v>
      </c>
      <c r="E109" s="32" t="s">
        <v>122</v>
      </c>
      <c r="F109" s="43">
        <v>150</v>
      </c>
      <c r="G109" s="43">
        <v>150</v>
      </c>
      <c r="H109" s="32" t="s">
        <v>56</v>
      </c>
      <c r="I109" s="32">
        <v>0</v>
      </c>
    </row>
    <row r="110" spans="1:9" ht="18.75" customHeight="1">
      <c r="A110" s="32" t="s">
        <v>312</v>
      </c>
      <c r="B110" s="26" t="str">
        <f t="shared" si="1"/>
        <v>(CHU-REC-SF3-MP1)</v>
      </c>
      <c r="C110" s="32" t="s">
        <v>567</v>
      </c>
      <c r="D110" s="32" t="s">
        <v>125</v>
      </c>
      <c r="E110" s="32" t="s">
        <v>124</v>
      </c>
      <c r="F110" s="43">
        <v>150</v>
      </c>
      <c r="G110" s="43">
        <v>150</v>
      </c>
      <c r="H110" s="32" t="s">
        <v>56</v>
      </c>
      <c r="I110" s="32">
        <v>0</v>
      </c>
    </row>
    <row r="111" spans="1:9" ht="18.75" customHeight="1">
      <c r="A111" s="32" t="s">
        <v>313</v>
      </c>
      <c r="B111" s="26" t="str">
        <f t="shared" si="1"/>
        <v>(CHU-REC-SF3-MP2)</v>
      </c>
      <c r="C111" s="32" t="s">
        <v>568</v>
      </c>
      <c r="D111" s="32" t="s">
        <v>127</v>
      </c>
      <c r="E111" s="32" t="s">
        <v>126</v>
      </c>
      <c r="F111" s="43">
        <v>150</v>
      </c>
      <c r="G111" s="43">
        <v>150</v>
      </c>
      <c r="H111" s="32" t="s">
        <v>56</v>
      </c>
      <c r="I111" s="32">
        <v>0</v>
      </c>
    </row>
    <row r="112" spans="1:9" ht="18.75" customHeight="1">
      <c r="A112" s="32" t="s">
        <v>314</v>
      </c>
      <c r="B112" s="26" t="str">
        <f t="shared" si="1"/>
        <v>(CHU-REC-SF3-MP3)</v>
      </c>
      <c r="C112" s="32" t="s">
        <v>569</v>
      </c>
      <c r="D112" s="32" t="s">
        <v>129</v>
      </c>
      <c r="E112" s="32" t="s">
        <v>128</v>
      </c>
      <c r="F112" s="43">
        <v>150</v>
      </c>
      <c r="G112" s="43">
        <v>150</v>
      </c>
      <c r="H112" s="32" t="s">
        <v>56</v>
      </c>
      <c r="I112" s="32">
        <v>0</v>
      </c>
    </row>
    <row r="113" spans="1:9" ht="18.75" customHeight="1">
      <c r="A113" s="32" t="s">
        <v>315</v>
      </c>
      <c r="B113" s="26" t="str">
        <f t="shared" si="1"/>
        <v>(CHU-REC-SF3-MP4)</v>
      </c>
      <c r="C113" s="32" t="s">
        <v>570</v>
      </c>
      <c r="D113" s="32" t="s">
        <v>131</v>
      </c>
      <c r="E113" s="32" t="s">
        <v>130</v>
      </c>
      <c r="F113" s="43">
        <v>150</v>
      </c>
      <c r="G113" s="43">
        <v>150</v>
      </c>
      <c r="H113" s="32" t="s">
        <v>56</v>
      </c>
      <c r="I113" s="32">
        <v>0</v>
      </c>
    </row>
    <row r="114" spans="1:9" ht="18.75" customHeight="1">
      <c r="A114" s="32" t="s">
        <v>265</v>
      </c>
      <c r="B114" s="26" t="str">
        <f t="shared" si="1"/>
        <v>(HUM-REC-SF3-HP0)</v>
      </c>
      <c r="C114" s="32" t="s">
        <v>556</v>
      </c>
      <c r="D114" s="32" t="s">
        <v>103</v>
      </c>
      <c r="E114" s="32" t="s">
        <v>102</v>
      </c>
      <c r="F114" s="43">
        <v>150</v>
      </c>
      <c r="G114" s="43">
        <v>150</v>
      </c>
      <c r="H114" s="32" t="s">
        <v>183</v>
      </c>
      <c r="I114" s="32">
        <v>0</v>
      </c>
    </row>
    <row r="115" spans="1:9" ht="18.75" customHeight="1">
      <c r="A115" s="32" t="s">
        <v>266</v>
      </c>
      <c r="B115" s="26" t="str">
        <f t="shared" si="1"/>
        <v>(HUM-REC-SF3-HP1)</v>
      </c>
      <c r="C115" s="32" t="s">
        <v>557</v>
      </c>
      <c r="D115" s="32" t="s">
        <v>105</v>
      </c>
      <c r="E115" s="32" t="s">
        <v>104</v>
      </c>
      <c r="F115" s="43">
        <v>150</v>
      </c>
      <c r="G115" s="43">
        <v>150</v>
      </c>
      <c r="H115" s="32" t="s">
        <v>183</v>
      </c>
      <c r="I115" s="32">
        <v>0</v>
      </c>
    </row>
    <row r="116" spans="1:9" ht="18.75" customHeight="1">
      <c r="A116" s="32" t="s">
        <v>267</v>
      </c>
      <c r="B116" s="26" t="str">
        <f t="shared" si="1"/>
        <v>(HUM-REC-SF3-HP2)</v>
      </c>
      <c r="C116" s="32" t="s">
        <v>558</v>
      </c>
      <c r="D116" s="32" t="s">
        <v>107</v>
      </c>
      <c r="E116" s="32" t="s">
        <v>106</v>
      </c>
      <c r="F116" s="43">
        <v>150</v>
      </c>
      <c r="G116" s="43">
        <v>150</v>
      </c>
      <c r="H116" s="32" t="s">
        <v>183</v>
      </c>
      <c r="I116" s="32">
        <v>0</v>
      </c>
    </row>
    <row r="117" spans="1:9" ht="18.75" customHeight="1">
      <c r="A117" s="32" t="s">
        <v>268</v>
      </c>
      <c r="B117" s="26" t="str">
        <f t="shared" si="1"/>
        <v>(HUM-REC-SF3-HP3)</v>
      </c>
      <c r="C117" s="32" t="s">
        <v>559</v>
      </c>
      <c r="D117" s="32" t="s">
        <v>109</v>
      </c>
      <c r="E117" s="32" t="s">
        <v>108</v>
      </c>
      <c r="F117" s="43">
        <v>150</v>
      </c>
      <c r="G117" s="43">
        <v>150</v>
      </c>
      <c r="H117" s="32" t="s">
        <v>183</v>
      </c>
      <c r="I117" s="32">
        <v>0</v>
      </c>
    </row>
    <row r="118" spans="1:9" ht="18.75" customHeight="1">
      <c r="A118" s="32" t="s">
        <v>269</v>
      </c>
      <c r="B118" s="26" t="str">
        <f t="shared" si="1"/>
        <v>(HUM-REC-SF3-HP4)</v>
      </c>
      <c r="C118" s="32" t="s">
        <v>560</v>
      </c>
      <c r="D118" s="32" t="s">
        <v>111</v>
      </c>
      <c r="E118" s="32" t="s">
        <v>110</v>
      </c>
      <c r="F118" s="43">
        <v>150</v>
      </c>
      <c r="G118" s="43">
        <v>150</v>
      </c>
      <c r="H118" s="32" t="s">
        <v>183</v>
      </c>
      <c r="I118" s="32">
        <v>0</v>
      </c>
    </row>
    <row r="119" spans="1:9" ht="18.75" customHeight="1">
      <c r="A119" s="32" t="s">
        <v>270</v>
      </c>
      <c r="B119" s="26" t="str">
        <f t="shared" si="1"/>
        <v>(HUM-REC-SF3-LP0)</v>
      </c>
      <c r="C119" s="32" t="s">
        <v>561</v>
      </c>
      <c r="D119" s="32" t="s">
        <v>113</v>
      </c>
      <c r="E119" s="32" t="s">
        <v>112</v>
      </c>
      <c r="F119" s="43">
        <v>150</v>
      </c>
      <c r="G119" s="43">
        <v>150</v>
      </c>
      <c r="H119" s="32" t="s">
        <v>183</v>
      </c>
      <c r="I119" s="32">
        <v>0</v>
      </c>
    </row>
    <row r="120" spans="1:9" ht="18.75" customHeight="1">
      <c r="A120" s="32" t="s">
        <v>271</v>
      </c>
      <c r="B120" s="26" t="str">
        <f t="shared" si="1"/>
        <v>(HUM-REC-SF3-LP1)</v>
      </c>
      <c r="C120" s="32" t="s">
        <v>562</v>
      </c>
      <c r="D120" s="32" t="s">
        <v>115</v>
      </c>
      <c r="E120" s="32" t="s">
        <v>114</v>
      </c>
      <c r="F120" s="43">
        <v>150</v>
      </c>
      <c r="G120" s="43">
        <v>150</v>
      </c>
      <c r="H120" s="32" t="s">
        <v>183</v>
      </c>
      <c r="I120" s="32">
        <v>0</v>
      </c>
    </row>
    <row r="121" spans="1:9" ht="18.75" customHeight="1">
      <c r="A121" s="32" t="s">
        <v>272</v>
      </c>
      <c r="B121" s="26" t="str">
        <f t="shared" si="1"/>
        <v>(HUM-REC-SF3-LP2)</v>
      </c>
      <c r="C121" s="32" t="s">
        <v>563</v>
      </c>
      <c r="D121" s="32" t="s">
        <v>117</v>
      </c>
      <c r="E121" s="32" t="s">
        <v>116</v>
      </c>
      <c r="F121" s="43">
        <v>150</v>
      </c>
      <c r="G121" s="43">
        <v>150</v>
      </c>
      <c r="H121" s="32" t="s">
        <v>183</v>
      </c>
      <c r="I121" s="32">
        <v>0</v>
      </c>
    </row>
    <row r="122" spans="1:9" ht="18.75" customHeight="1">
      <c r="A122" s="32" t="s">
        <v>273</v>
      </c>
      <c r="B122" s="26" t="str">
        <f t="shared" si="1"/>
        <v>(HUM-REC-SF3-LP3)</v>
      </c>
      <c r="C122" s="32" t="s">
        <v>564</v>
      </c>
      <c r="D122" s="32" t="s">
        <v>119</v>
      </c>
      <c r="E122" s="32" t="s">
        <v>118</v>
      </c>
      <c r="F122" s="43">
        <v>150</v>
      </c>
      <c r="G122" s="43">
        <v>150</v>
      </c>
      <c r="H122" s="32" t="s">
        <v>183</v>
      </c>
      <c r="I122" s="32">
        <v>0</v>
      </c>
    </row>
    <row r="123" spans="1:9" ht="18.75" customHeight="1">
      <c r="A123" s="32" t="s">
        <v>274</v>
      </c>
      <c r="B123" s="26" t="str">
        <f t="shared" si="1"/>
        <v>(HUM-REC-SF3-LP4)</v>
      </c>
      <c r="C123" s="32" t="s">
        <v>565</v>
      </c>
      <c r="D123" s="32" t="s">
        <v>121</v>
      </c>
      <c r="E123" s="32" t="s">
        <v>120</v>
      </c>
      <c r="F123" s="43">
        <v>150</v>
      </c>
      <c r="G123" s="43">
        <v>150</v>
      </c>
      <c r="H123" s="32" t="s">
        <v>183</v>
      </c>
      <c r="I123" s="32">
        <v>0</v>
      </c>
    </row>
    <row r="124" spans="1:9" ht="18.75" customHeight="1">
      <c r="A124" s="32" t="s">
        <v>275</v>
      </c>
      <c r="B124" s="26" t="str">
        <f t="shared" si="1"/>
        <v>(HUM-REC-SF3-MP0)</v>
      </c>
      <c r="C124" s="32" t="s">
        <v>566</v>
      </c>
      <c r="D124" s="32" t="s">
        <v>123</v>
      </c>
      <c r="E124" s="32" t="s">
        <v>122</v>
      </c>
      <c r="F124" s="43">
        <v>150</v>
      </c>
      <c r="G124" s="43">
        <v>150</v>
      </c>
      <c r="H124" s="32" t="s">
        <v>183</v>
      </c>
      <c r="I124" s="32">
        <v>0</v>
      </c>
    </row>
    <row r="125" spans="1:9" ht="18.75" customHeight="1">
      <c r="A125" s="32" t="s">
        <v>276</v>
      </c>
      <c r="B125" s="26" t="str">
        <f t="shared" si="1"/>
        <v>(HUM-REC-SF3-MP1)</v>
      </c>
      <c r="C125" s="32" t="s">
        <v>567</v>
      </c>
      <c r="D125" s="32" t="s">
        <v>125</v>
      </c>
      <c r="E125" s="32" t="s">
        <v>124</v>
      </c>
      <c r="F125" s="43">
        <v>150</v>
      </c>
      <c r="G125" s="43">
        <v>150</v>
      </c>
      <c r="H125" s="32" t="s">
        <v>183</v>
      </c>
      <c r="I125" s="32">
        <v>0</v>
      </c>
    </row>
    <row r="126" spans="1:9" ht="18.75" customHeight="1">
      <c r="A126" s="32" t="s">
        <v>277</v>
      </c>
      <c r="B126" s="26" t="str">
        <f t="shared" si="1"/>
        <v>(HUM-REC-SF3-MP2)</v>
      </c>
      <c r="C126" s="32" t="s">
        <v>568</v>
      </c>
      <c r="D126" s="32" t="s">
        <v>127</v>
      </c>
      <c r="E126" s="32" t="s">
        <v>126</v>
      </c>
      <c r="F126" s="43">
        <v>150</v>
      </c>
      <c r="G126" s="43">
        <v>150</v>
      </c>
      <c r="H126" s="32" t="s">
        <v>183</v>
      </c>
      <c r="I126" s="32">
        <v>0</v>
      </c>
    </row>
    <row r="127" spans="1:9" ht="18.75" customHeight="1">
      <c r="A127" s="32" t="s">
        <v>278</v>
      </c>
      <c r="B127" s="26" t="str">
        <f t="shared" si="1"/>
        <v>(HUM-REC-SF3-MP3)</v>
      </c>
      <c r="C127" s="32" t="s">
        <v>569</v>
      </c>
      <c r="D127" s="32" t="s">
        <v>129</v>
      </c>
      <c r="E127" s="32" t="s">
        <v>128</v>
      </c>
      <c r="F127" s="43">
        <v>150</v>
      </c>
      <c r="G127" s="43">
        <v>150</v>
      </c>
      <c r="H127" s="32" t="s">
        <v>183</v>
      </c>
      <c r="I127" s="32">
        <v>0</v>
      </c>
    </row>
    <row r="128" spans="1:9" ht="18.75" customHeight="1">
      <c r="A128" s="32" t="s">
        <v>279</v>
      </c>
      <c r="B128" s="26" t="str">
        <f t="shared" si="1"/>
        <v>(HUM-REC-SF3-MP4)</v>
      </c>
      <c r="C128" s="32" t="s">
        <v>570</v>
      </c>
      <c r="D128" s="32" t="s">
        <v>131</v>
      </c>
      <c r="E128" s="32" t="s">
        <v>130</v>
      </c>
      <c r="F128" s="43">
        <v>150</v>
      </c>
      <c r="G128" s="43">
        <v>150</v>
      </c>
      <c r="H128" s="32" t="s">
        <v>183</v>
      </c>
      <c r="I128" s="32">
        <v>0</v>
      </c>
    </row>
    <row r="129" spans="1:9" ht="18.75" customHeight="1">
      <c r="A129" s="32" t="s">
        <v>352</v>
      </c>
      <c r="B129" s="26" t="str">
        <f t="shared" si="1"/>
        <v>(CMP-REC-SF3-HP0)</v>
      </c>
      <c r="C129" s="32" t="s">
        <v>556</v>
      </c>
      <c r="D129" s="32" t="s">
        <v>103</v>
      </c>
      <c r="E129" s="32" t="s">
        <v>102</v>
      </c>
      <c r="F129" s="43">
        <v>150</v>
      </c>
      <c r="G129" s="43">
        <v>150</v>
      </c>
      <c r="H129" s="32" t="s">
        <v>57</v>
      </c>
      <c r="I129" s="32">
        <v>0</v>
      </c>
    </row>
    <row r="130" spans="1:9" ht="18.75" customHeight="1">
      <c r="A130" s="32" t="s">
        <v>353</v>
      </c>
      <c r="B130" s="26" t="str">
        <f t="shared" ref="B130:B193" si="2">"("&amp;A130&amp;")"</f>
        <v>(CMP-REC-SF3-HP1)</v>
      </c>
      <c r="C130" s="32" t="s">
        <v>557</v>
      </c>
      <c r="D130" s="32" t="s">
        <v>105</v>
      </c>
      <c r="E130" s="32" t="s">
        <v>104</v>
      </c>
      <c r="F130" s="43">
        <v>150</v>
      </c>
      <c r="G130" s="43">
        <v>150</v>
      </c>
      <c r="H130" s="32" t="s">
        <v>57</v>
      </c>
      <c r="I130" s="32">
        <v>0</v>
      </c>
    </row>
    <row r="131" spans="1:9" ht="18.75" customHeight="1">
      <c r="A131" s="32" t="s">
        <v>354</v>
      </c>
      <c r="B131" s="26" t="str">
        <f t="shared" si="2"/>
        <v>(CMP-REC-SF3-HP2)</v>
      </c>
      <c r="C131" s="32" t="s">
        <v>558</v>
      </c>
      <c r="D131" s="32" t="s">
        <v>107</v>
      </c>
      <c r="E131" s="32" t="s">
        <v>106</v>
      </c>
      <c r="F131" s="43">
        <v>150</v>
      </c>
      <c r="G131" s="43">
        <v>150</v>
      </c>
      <c r="H131" s="32" t="s">
        <v>57</v>
      </c>
      <c r="I131" s="32">
        <v>0</v>
      </c>
    </row>
    <row r="132" spans="1:9" ht="18.75" customHeight="1">
      <c r="A132" s="32" t="s">
        <v>355</v>
      </c>
      <c r="B132" s="26" t="str">
        <f t="shared" si="2"/>
        <v>(CMP-REC-SF3-HP3)</v>
      </c>
      <c r="C132" s="32" t="s">
        <v>559</v>
      </c>
      <c r="D132" s="32" t="s">
        <v>109</v>
      </c>
      <c r="E132" s="32" t="s">
        <v>108</v>
      </c>
      <c r="F132" s="43">
        <v>150</v>
      </c>
      <c r="G132" s="43">
        <v>150</v>
      </c>
      <c r="H132" s="32" t="s">
        <v>57</v>
      </c>
      <c r="I132" s="32">
        <v>0</v>
      </c>
    </row>
    <row r="133" spans="1:9" ht="18.75" customHeight="1">
      <c r="A133" s="32" t="s">
        <v>356</v>
      </c>
      <c r="B133" s="26" t="str">
        <f t="shared" si="2"/>
        <v>(CMP-REC-SF3-HP4)</v>
      </c>
      <c r="C133" s="32" t="s">
        <v>560</v>
      </c>
      <c r="D133" s="32" t="s">
        <v>111</v>
      </c>
      <c r="E133" s="32" t="s">
        <v>110</v>
      </c>
      <c r="F133" s="43">
        <v>150</v>
      </c>
      <c r="G133" s="43">
        <v>150</v>
      </c>
      <c r="H133" s="32" t="s">
        <v>57</v>
      </c>
      <c r="I133" s="32">
        <v>0</v>
      </c>
    </row>
    <row r="134" spans="1:9" ht="18.75" customHeight="1">
      <c r="A134" s="32" t="s">
        <v>357</v>
      </c>
      <c r="B134" s="26" t="str">
        <f t="shared" si="2"/>
        <v>(CMP-REC-SF3-LP0)</v>
      </c>
      <c r="C134" s="32" t="s">
        <v>561</v>
      </c>
      <c r="D134" s="32" t="s">
        <v>113</v>
      </c>
      <c r="E134" s="32" t="s">
        <v>112</v>
      </c>
      <c r="F134" s="43">
        <v>150</v>
      </c>
      <c r="G134" s="43">
        <v>150</v>
      </c>
      <c r="H134" s="32" t="s">
        <v>57</v>
      </c>
      <c r="I134" s="32">
        <v>0</v>
      </c>
    </row>
    <row r="135" spans="1:9" ht="18.75" customHeight="1">
      <c r="A135" s="32" t="s">
        <v>358</v>
      </c>
      <c r="B135" s="26" t="str">
        <f t="shared" si="2"/>
        <v>(CMP-REC-SF3-LP1)</v>
      </c>
      <c r="C135" s="32" t="s">
        <v>562</v>
      </c>
      <c r="D135" s="32" t="s">
        <v>115</v>
      </c>
      <c r="E135" s="32" t="s">
        <v>114</v>
      </c>
      <c r="F135" s="43">
        <v>150</v>
      </c>
      <c r="G135" s="43">
        <v>150</v>
      </c>
      <c r="H135" s="32" t="s">
        <v>57</v>
      </c>
      <c r="I135" s="32">
        <v>0</v>
      </c>
    </row>
    <row r="136" spans="1:9" ht="18.75" customHeight="1">
      <c r="A136" s="32" t="s">
        <v>359</v>
      </c>
      <c r="B136" s="26" t="str">
        <f t="shared" si="2"/>
        <v>(CMP-REC-SF3-LP2)</v>
      </c>
      <c r="C136" s="32" t="s">
        <v>563</v>
      </c>
      <c r="D136" s="32" t="s">
        <v>117</v>
      </c>
      <c r="E136" s="32" t="s">
        <v>116</v>
      </c>
      <c r="F136" s="43">
        <v>150</v>
      </c>
      <c r="G136" s="43">
        <v>150</v>
      </c>
      <c r="H136" s="32" t="s">
        <v>57</v>
      </c>
      <c r="I136" s="32">
        <v>0</v>
      </c>
    </row>
    <row r="137" spans="1:9" ht="18.75" customHeight="1">
      <c r="A137" s="32" t="s">
        <v>360</v>
      </c>
      <c r="B137" s="26" t="str">
        <f t="shared" si="2"/>
        <v>(CMP-REC-SF3-LP3)</v>
      </c>
      <c r="C137" s="32" t="s">
        <v>564</v>
      </c>
      <c r="D137" s="32" t="s">
        <v>119</v>
      </c>
      <c r="E137" s="32" t="s">
        <v>118</v>
      </c>
      <c r="F137" s="43">
        <v>150</v>
      </c>
      <c r="G137" s="43">
        <v>150</v>
      </c>
      <c r="H137" s="32" t="s">
        <v>57</v>
      </c>
      <c r="I137" s="32">
        <v>0</v>
      </c>
    </row>
    <row r="138" spans="1:9" ht="18.75" customHeight="1">
      <c r="A138" s="32" t="s">
        <v>361</v>
      </c>
      <c r="B138" s="26" t="str">
        <f t="shared" si="2"/>
        <v>(CMP-REC-SF3-LP4)</v>
      </c>
      <c r="C138" s="32" t="s">
        <v>565</v>
      </c>
      <c r="D138" s="32" t="s">
        <v>121</v>
      </c>
      <c r="E138" s="32" t="s">
        <v>120</v>
      </c>
      <c r="F138" s="43">
        <v>150</v>
      </c>
      <c r="G138" s="43">
        <v>150</v>
      </c>
      <c r="H138" s="32" t="s">
        <v>57</v>
      </c>
      <c r="I138" s="32">
        <v>0</v>
      </c>
    </row>
    <row r="139" spans="1:9" ht="18.75" customHeight="1">
      <c r="A139" s="32" t="s">
        <v>362</v>
      </c>
      <c r="B139" s="26" t="str">
        <f t="shared" si="2"/>
        <v>(CMP-REC-SF3-MP0)</v>
      </c>
      <c r="C139" s="32" t="s">
        <v>566</v>
      </c>
      <c r="D139" s="32" t="s">
        <v>123</v>
      </c>
      <c r="E139" s="32" t="s">
        <v>122</v>
      </c>
      <c r="F139" s="43">
        <v>150</v>
      </c>
      <c r="G139" s="43">
        <v>150</v>
      </c>
      <c r="H139" s="32" t="s">
        <v>57</v>
      </c>
      <c r="I139" s="32">
        <v>0</v>
      </c>
    </row>
    <row r="140" spans="1:9" ht="18.75" customHeight="1">
      <c r="A140" s="32" t="s">
        <v>363</v>
      </c>
      <c r="B140" s="26" t="str">
        <f t="shared" si="2"/>
        <v>(CMP-REC-SF3-MP1)</v>
      </c>
      <c r="C140" s="32" t="s">
        <v>567</v>
      </c>
      <c r="D140" s="32" t="s">
        <v>125</v>
      </c>
      <c r="E140" s="32" t="s">
        <v>124</v>
      </c>
      <c r="F140" s="43">
        <v>150</v>
      </c>
      <c r="G140" s="43">
        <v>150</v>
      </c>
      <c r="H140" s="32" t="s">
        <v>57</v>
      </c>
      <c r="I140" s="32">
        <v>0</v>
      </c>
    </row>
    <row r="141" spans="1:9" ht="18.75" customHeight="1">
      <c r="A141" s="32" t="s">
        <v>364</v>
      </c>
      <c r="B141" s="26" t="str">
        <f t="shared" si="2"/>
        <v>(CMP-REC-SF3-MP2)</v>
      </c>
      <c r="C141" s="32" t="s">
        <v>568</v>
      </c>
      <c r="D141" s="32" t="s">
        <v>127</v>
      </c>
      <c r="E141" s="32" t="s">
        <v>126</v>
      </c>
      <c r="F141" s="43">
        <v>150</v>
      </c>
      <c r="G141" s="43">
        <v>150</v>
      </c>
      <c r="H141" s="32" t="s">
        <v>57</v>
      </c>
      <c r="I141" s="32">
        <v>0</v>
      </c>
    </row>
    <row r="142" spans="1:9" ht="18.75" customHeight="1">
      <c r="A142" s="32" t="s">
        <v>365</v>
      </c>
      <c r="B142" s="26" t="str">
        <f t="shared" si="2"/>
        <v>(CMP-REC-SF3-MP3)</v>
      </c>
      <c r="C142" s="32" t="s">
        <v>569</v>
      </c>
      <c r="D142" s="32" t="s">
        <v>129</v>
      </c>
      <c r="E142" s="32" t="s">
        <v>128</v>
      </c>
      <c r="F142" s="43">
        <v>150</v>
      </c>
      <c r="G142" s="43">
        <v>150</v>
      </c>
      <c r="H142" s="32" t="s">
        <v>57</v>
      </c>
      <c r="I142" s="32">
        <v>0</v>
      </c>
    </row>
    <row r="143" spans="1:9" ht="18.75" customHeight="1">
      <c r="A143" s="32" t="s">
        <v>366</v>
      </c>
      <c r="B143" s="26" t="str">
        <f t="shared" si="2"/>
        <v>(CMP-REC-SF3-MP4)</v>
      </c>
      <c r="C143" s="32" t="s">
        <v>570</v>
      </c>
      <c r="D143" s="32" t="s">
        <v>131</v>
      </c>
      <c r="E143" s="32" t="s">
        <v>130</v>
      </c>
      <c r="F143" s="43">
        <v>150</v>
      </c>
      <c r="G143" s="43">
        <v>150</v>
      </c>
      <c r="H143" s="32" t="s">
        <v>57</v>
      </c>
      <c r="I143" s="32">
        <v>0</v>
      </c>
    </row>
    <row r="144" spans="1:9" ht="18.75" customHeight="1">
      <c r="A144" s="32" t="s">
        <v>333</v>
      </c>
      <c r="B144" s="26" t="str">
        <f t="shared" si="2"/>
        <v>(MLA-REC-SF3-HP0)</v>
      </c>
      <c r="C144" s="32" t="s">
        <v>556</v>
      </c>
      <c r="D144" s="32" t="s">
        <v>103</v>
      </c>
      <c r="E144" s="32" t="s">
        <v>102</v>
      </c>
      <c r="F144" s="43">
        <v>150</v>
      </c>
      <c r="G144" s="43">
        <v>150</v>
      </c>
      <c r="H144" s="32" t="s">
        <v>348</v>
      </c>
      <c r="I144" s="32">
        <v>0</v>
      </c>
    </row>
    <row r="145" spans="1:9" ht="18.75" customHeight="1">
      <c r="A145" s="32" t="s">
        <v>334</v>
      </c>
      <c r="B145" s="26" t="str">
        <f t="shared" si="2"/>
        <v>(MLA-REC-SF3-HP1)</v>
      </c>
      <c r="C145" s="32" t="s">
        <v>557</v>
      </c>
      <c r="D145" s="32" t="s">
        <v>105</v>
      </c>
      <c r="E145" s="32" t="s">
        <v>104</v>
      </c>
      <c r="F145" s="43">
        <v>150</v>
      </c>
      <c r="G145" s="43">
        <v>150</v>
      </c>
      <c r="H145" s="32" t="s">
        <v>348</v>
      </c>
      <c r="I145" s="32">
        <v>0</v>
      </c>
    </row>
    <row r="146" spans="1:9" ht="18.75" customHeight="1">
      <c r="A146" s="32" t="s">
        <v>335</v>
      </c>
      <c r="B146" s="26" t="str">
        <f t="shared" si="2"/>
        <v>(MLA-REC-SF3-HP2)</v>
      </c>
      <c r="C146" s="32" t="s">
        <v>558</v>
      </c>
      <c r="D146" s="32" t="s">
        <v>107</v>
      </c>
      <c r="E146" s="32" t="s">
        <v>106</v>
      </c>
      <c r="F146" s="43">
        <v>150</v>
      </c>
      <c r="G146" s="43">
        <v>150</v>
      </c>
      <c r="H146" s="32" t="s">
        <v>348</v>
      </c>
      <c r="I146" s="32">
        <v>0</v>
      </c>
    </row>
    <row r="147" spans="1:9" ht="18.75" customHeight="1">
      <c r="A147" s="32" t="s">
        <v>336</v>
      </c>
      <c r="B147" s="26" t="str">
        <f t="shared" si="2"/>
        <v>(MLA-REC-SF3-HP3)</v>
      </c>
      <c r="C147" s="32" t="s">
        <v>559</v>
      </c>
      <c r="D147" s="32" t="s">
        <v>109</v>
      </c>
      <c r="E147" s="32" t="s">
        <v>108</v>
      </c>
      <c r="F147" s="43">
        <v>150</v>
      </c>
      <c r="G147" s="43">
        <v>150</v>
      </c>
      <c r="H147" s="32" t="s">
        <v>348</v>
      </c>
      <c r="I147" s="32">
        <v>0</v>
      </c>
    </row>
    <row r="148" spans="1:9" ht="18.75" customHeight="1">
      <c r="A148" s="32" t="s">
        <v>337</v>
      </c>
      <c r="B148" s="26" t="str">
        <f t="shared" si="2"/>
        <v>(MLA-REC-SF3-HP4)</v>
      </c>
      <c r="C148" s="32" t="s">
        <v>560</v>
      </c>
      <c r="D148" s="32" t="s">
        <v>111</v>
      </c>
      <c r="E148" s="32" t="s">
        <v>110</v>
      </c>
      <c r="F148" s="43">
        <v>150</v>
      </c>
      <c r="G148" s="43">
        <v>150</v>
      </c>
      <c r="H148" s="32" t="s">
        <v>348</v>
      </c>
      <c r="I148" s="32">
        <v>0</v>
      </c>
    </row>
    <row r="149" spans="1:9" ht="18.75" customHeight="1">
      <c r="A149" s="32" t="s">
        <v>338</v>
      </c>
      <c r="B149" s="26" t="str">
        <f t="shared" si="2"/>
        <v>(MLA-REC-SF3-LP0)</v>
      </c>
      <c r="C149" s="32" t="s">
        <v>561</v>
      </c>
      <c r="D149" s="32" t="s">
        <v>113</v>
      </c>
      <c r="E149" s="32" t="s">
        <v>112</v>
      </c>
      <c r="F149" s="43">
        <v>150</v>
      </c>
      <c r="G149" s="43">
        <v>150</v>
      </c>
      <c r="H149" s="32" t="s">
        <v>348</v>
      </c>
      <c r="I149" s="32">
        <v>0</v>
      </c>
    </row>
    <row r="150" spans="1:9" ht="18.75" customHeight="1">
      <c r="A150" s="32" t="s">
        <v>339</v>
      </c>
      <c r="B150" s="26" t="str">
        <f t="shared" si="2"/>
        <v>(MLA-REC-SF3-LP1)</v>
      </c>
      <c r="C150" s="32" t="s">
        <v>562</v>
      </c>
      <c r="D150" s="32" t="s">
        <v>115</v>
      </c>
      <c r="E150" s="32" t="s">
        <v>114</v>
      </c>
      <c r="F150" s="43">
        <v>150</v>
      </c>
      <c r="G150" s="43">
        <v>150</v>
      </c>
      <c r="H150" s="32" t="s">
        <v>348</v>
      </c>
      <c r="I150" s="32">
        <v>0</v>
      </c>
    </row>
    <row r="151" spans="1:9" ht="18.75" customHeight="1">
      <c r="A151" s="32" t="s">
        <v>340</v>
      </c>
      <c r="B151" s="26" t="str">
        <f t="shared" si="2"/>
        <v>(MLA-REC-SF3-LP2)</v>
      </c>
      <c r="C151" s="32" t="s">
        <v>563</v>
      </c>
      <c r="D151" s="32" t="s">
        <v>117</v>
      </c>
      <c r="E151" s="32" t="s">
        <v>116</v>
      </c>
      <c r="F151" s="43">
        <v>150</v>
      </c>
      <c r="G151" s="43">
        <v>150</v>
      </c>
      <c r="H151" s="32" t="s">
        <v>348</v>
      </c>
      <c r="I151" s="32">
        <v>0</v>
      </c>
    </row>
    <row r="152" spans="1:9" ht="18.75" customHeight="1">
      <c r="A152" s="32" t="s">
        <v>341</v>
      </c>
      <c r="B152" s="26" t="str">
        <f t="shared" si="2"/>
        <v>(MLA-REC-SF3-LP3)</v>
      </c>
      <c r="C152" s="32" t="s">
        <v>564</v>
      </c>
      <c r="D152" s="32" t="s">
        <v>119</v>
      </c>
      <c r="E152" s="32" t="s">
        <v>118</v>
      </c>
      <c r="F152" s="43">
        <v>150</v>
      </c>
      <c r="G152" s="43">
        <v>150</v>
      </c>
      <c r="H152" s="32" t="s">
        <v>348</v>
      </c>
      <c r="I152" s="32">
        <v>0</v>
      </c>
    </row>
    <row r="153" spans="1:9" ht="18.75" customHeight="1">
      <c r="A153" s="32" t="s">
        <v>342</v>
      </c>
      <c r="B153" s="26" t="str">
        <f t="shared" si="2"/>
        <v>(MLA-REC-SF3-LP4)</v>
      </c>
      <c r="C153" s="32" t="s">
        <v>565</v>
      </c>
      <c r="D153" s="32" t="s">
        <v>121</v>
      </c>
      <c r="E153" s="32" t="s">
        <v>120</v>
      </c>
      <c r="F153" s="43">
        <v>150</v>
      </c>
      <c r="G153" s="43">
        <v>150</v>
      </c>
      <c r="H153" s="32" t="s">
        <v>348</v>
      </c>
      <c r="I153" s="32">
        <v>0</v>
      </c>
    </row>
    <row r="154" spans="1:9" ht="18.75" customHeight="1">
      <c r="A154" s="32" t="s">
        <v>343</v>
      </c>
      <c r="B154" s="26" t="str">
        <f t="shared" si="2"/>
        <v>(MLA-REC-SF3-MP0)</v>
      </c>
      <c r="C154" s="32" t="s">
        <v>566</v>
      </c>
      <c r="D154" s="32" t="s">
        <v>123</v>
      </c>
      <c r="E154" s="32" t="s">
        <v>122</v>
      </c>
      <c r="F154" s="43">
        <v>150</v>
      </c>
      <c r="G154" s="43">
        <v>150</v>
      </c>
      <c r="H154" s="32" t="s">
        <v>348</v>
      </c>
      <c r="I154" s="32">
        <v>0</v>
      </c>
    </row>
    <row r="155" spans="1:9" ht="18.75" customHeight="1">
      <c r="A155" s="32" t="s">
        <v>344</v>
      </c>
      <c r="B155" s="26" t="str">
        <f t="shared" si="2"/>
        <v>(MLA-REC-SF3-MP1)</v>
      </c>
      <c r="C155" s="32" t="s">
        <v>567</v>
      </c>
      <c r="D155" s="32" t="s">
        <v>125</v>
      </c>
      <c r="E155" s="32" t="s">
        <v>124</v>
      </c>
      <c r="F155" s="43">
        <v>150</v>
      </c>
      <c r="G155" s="43">
        <v>150</v>
      </c>
      <c r="H155" s="32" t="s">
        <v>348</v>
      </c>
      <c r="I155" s="32">
        <v>0</v>
      </c>
    </row>
    <row r="156" spans="1:9" ht="18.75" customHeight="1">
      <c r="A156" s="32" t="s">
        <v>345</v>
      </c>
      <c r="B156" s="26" t="str">
        <f t="shared" si="2"/>
        <v>(MLA-REC-SF3-MP2)</v>
      </c>
      <c r="C156" s="32" t="s">
        <v>568</v>
      </c>
      <c r="D156" s="32" t="s">
        <v>127</v>
      </c>
      <c r="E156" s="32" t="s">
        <v>126</v>
      </c>
      <c r="F156" s="43">
        <v>150</v>
      </c>
      <c r="G156" s="43">
        <v>150</v>
      </c>
      <c r="H156" s="32" t="s">
        <v>348</v>
      </c>
      <c r="I156" s="32">
        <v>0</v>
      </c>
    </row>
    <row r="157" spans="1:9" ht="18.75" customHeight="1">
      <c r="A157" s="32" t="s">
        <v>346</v>
      </c>
      <c r="B157" s="26" t="str">
        <f t="shared" si="2"/>
        <v>(MLA-REC-SF3-MP3)</v>
      </c>
      <c r="C157" s="32" t="s">
        <v>569</v>
      </c>
      <c r="D157" s="32" t="s">
        <v>129</v>
      </c>
      <c r="E157" s="32" t="s">
        <v>128</v>
      </c>
      <c r="F157" s="43">
        <v>150</v>
      </c>
      <c r="G157" s="43">
        <v>150</v>
      </c>
      <c r="H157" s="32" t="s">
        <v>348</v>
      </c>
      <c r="I157" s="32">
        <v>0</v>
      </c>
    </row>
    <row r="158" spans="1:9" ht="18.75" customHeight="1">
      <c r="A158" s="32" t="s">
        <v>347</v>
      </c>
      <c r="B158" s="26" t="str">
        <f t="shared" si="2"/>
        <v>(MLA-REC-SF3-MP4)</v>
      </c>
      <c r="C158" s="32" t="s">
        <v>570</v>
      </c>
      <c r="D158" s="32" t="s">
        <v>131</v>
      </c>
      <c r="E158" s="32" t="s">
        <v>130</v>
      </c>
      <c r="F158" s="43">
        <v>150</v>
      </c>
      <c r="G158" s="43">
        <v>150</v>
      </c>
      <c r="H158" s="32" t="s">
        <v>348</v>
      </c>
      <c r="I158" s="32">
        <v>0</v>
      </c>
    </row>
    <row r="159" spans="1:9" ht="18.75" customHeight="1">
      <c r="A159" s="32" t="s">
        <v>367</v>
      </c>
      <c r="B159" s="26" t="str">
        <f t="shared" si="2"/>
        <v>(CNH-REC-SF3-HP0)</v>
      </c>
      <c r="C159" s="32" t="s">
        <v>556</v>
      </c>
      <c r="D159" s="32" t="s">
        <v>103</v>
      </c>
      <c r="E159" s="32" t="s">
        <v>102</v>
      </c>
      <c r="F159" s="43">
        <v>150</v>
      </c>
      <c r="G159" s="43">
        <v>150</v>
      </c>
      <c r="H159" s="32" t="s">
        <v>58</v>
      </c>
      <c r="I159" s="32">
        <v>0</v>
      </c>
    </row>
    <row r="160" spans="1:9" ht="18.75" customHeight="1">
      <c r="A160" s="32" t="s">
        <v>368</v>
      </c>
      <c r="B160" s="26" t="str">
        <f t="shared" si="2"/>
        <v>(CNH-REC-SF3-HP1)</v>
      </c>
      <c r="C160" s="32" t="s">
        <v>557</v>
      </c>
      <c r="D160" s="32" t="s">
        <v>105</v>
      </c>
      <c r="E160" s="32" t="s">
        <v>104</v>
      </c>
      <c r="F160" s="43">
        <v>150</v>
      </c>
      <c r="G160" s="43">
        <v>150</v>
      </c>
      <c r="H160" s="32" t="s">
        <v>58</v>
      </c>
      <c r="I160" s="32">
        <v>0</v>
      </c>
    </row>
    <row r="161" spans="1:9" ht="18.75" customHeight="1">
      <c r="A161" s="32" t="s">
        <v>369</v>
      </c>
      <c r="B161" s="26" t="str">
        <f t="shared" si="2"/>
        <v>(CNH-REC-SF3-HP2)</v>
      </c>
      <c r="C161" s="32" t="s">
        <v>558</v>
      </c>
      <c r="D161" s="32" t="s">
        <v>107</v>
      </c>
      <c r="E161" s="32" t="s">
        <v>106</v>
      </c>
      <c r="F161" s="43">
        <v>150</v>
      </c>
      <c r="G161" s="43">
        <v>150</v>
      </c>
      <c r="H161" s="32" t="s">
        <v>58</v>
      </c>
      <c r="I161" s="32">
        <v>0</v>
      </c>
    </row>
    <row r="162" spans="1:9" ht="18.75" customHeight="1">
      <c r="A162" s="32" t="s">
        <v>370</v>
      </c>
      <c r="B162" s="26" t="str">
        <f t="shared" si="2"/>
        <v>(CNH-REC-SF3-HP3)</v>
      </c>
      <c r="C162" s="32" t="s">
        <v>559</v>
      </c>
      <c r="D162" s="32" t="s">
        <v>109</v>
      </c>
      <c r="E162" s="32" t="s">
        <v>108</v>
      </c>
      <c r="F162" s="43">
        <v>150</v>
      </c>
      <c r="G162" s="43">
        <v>150</v>
      </c>
      <c r="H162" s="32" t="s">
        <v>58</v>
      </c>
      <c r="I162" s="32">
        <v>0</v>
      </c>
    </row>
    <row r="163" spans="1:9" ht="18.75" customHeight="1">
      <c r="A163" s="32" t="s">
        <v>371</v>
      </c>
      <c r="B163" s="26" t="str">
        <f t="shared" si="2"/>
        <v>(CNH-REC-SF3-HP4)</v>
      </c>
      <c r="C163" s="32" t="s">
        <v>560</v>
      </c>
      <c r="D163" s="32" t="s">
        <v>111</v>
      </c>
      <c r="E163" s="32" t="s">
        <v>110</v>
      </c>
      <c r="F163" s="43">
        <v>150</v>
      </c>
      <c r="G163" s="43">
        <v>150</v>
      </c>
      <c r="H163" s="32" t="s">
        <v>58</v>
      </c>
      <c r="I163" s="32">
        <v>0</v>
      </c>
    </row>
    <row r="164" spans="1:9" ht="18.75" customHeight="1">
      <c r="A164" s="32" t="s">
        <v>372</v>
      </c>
      <c r="B164" s="26" t="str">
        <f t="shared" si="2"/>
        <v>(CNH-REC-SF3-LP0)</v>
      </c>
      <c r="C164" s="32" t="s">
        <v>561</v>
      </c>
      <c r="D164" s="32" t="s">
        <v>113</v>
      </c>
      <c r="E164" s="32" t="s">
        <v>112</v>
      </c>
      <c r="F164" s="43">
        <v>150</v>
      </c>
      <c r="G164" s="43">
        <v>150</v>
      </c>
      <c r="H164" s="32" t="s">
        <v>58</v>
      </c>
      <c r="I164" s="32">
        <v>0</v>
      </c>
    </row>
    <row r="165" spans="1:9" ht="18.75" customHeight="1">
      <c r="A165" s="32" t="s">
        <v>373</v>
      </c>
      <c r="B165" s="26" t="str">
        <f t="shared" si="2"/>
        <v>(CNH-REC-SF3-LP1)</v>
      </c>
      <c r="C165" s="32" t="s">
        <v>562</v>
      </c>
      <c r="D165" s="32" t="s">
        <v>115</v>
      </c>
      <c r="E165" s="32" t="s">
        <v>114</v>
      </c>
      <c r="F165" s="43">
        <v>150</v>
      </c>
      <c r="G165" s="43">
        <v>150</v>
      </c>
      <c r="H165" s="32" t="s">
        <v>58</v>
      </c>
      <c r="I165" s="32">
        <v>0</v>
      </c>
    </row>
    <row r="166" spans="1:9" ht="18.75" customHeight="1">
      <c r="A166" s="32" t="s">
        <v>374</v>
      </c>
      <c r="B166" s="26" t="str">
        <f t="shared" si="2"/>
        <v>(CNH-REC-SF3-LP2)</v>
      </c>
      <c r="C166" s="32" t="s">
        <v>563</v>
      </c>
      <c r="D166" s="32" t="s">
        <v>117</v>
      </c>
      <c r="E166" s="32" t="s">
        <v>116</v>
      </c>
      <c r="F166" s="43">
        <v>150</v>
      </c>
      <c r="G166" s="43">
        <v>150</v>
      </c>
      <c r="H166" s="32" t="s">
        <v>58</v>
      </c>
      <c r="I166" s="32">
        <v>0</v>
      </c>
    </row>
    <row r="167" spans="1:9" ht="18.75" customHeight="1">
      <c r="A167" s="32" t="s">
        <v>375</v>
      </c>
      <c r="B167" s="26" t="str">
        <f t="shared" si="2"/>
        <v>(CNH-REC-SF3-LP3)</v>
      </c>
      <c r="C167" s="32" t="s">
        <v>564</v>
      </c>
      <c r="D167" s="32" t="s">
        <v>119</v>
      </c>
      <c r="E167" s="32" t="s">
        <v>118</v>
      </c>
      <c r="F167" s="43">
        <v>150</v>
      </c>
      <c r="G167" s="43">
        <v>150</v>
      </c>
      <c r="H167" s="32" t="s">
        <v>58</v>
      </c>
      <c r="I167" s="32">
        <v>0</v>
      </c>
    </row>
    <row r="168" spans="1:9" ht="18.75" customHeight="1">
      <c r="A168" s="32" t="s">
        <v>376</v>
      </c>
      <c r="B168" s="26" t="str">
        <f t="shared" si="2"/>
        <v>(CNH-REC-SF3-LP4)</v>
      </c>
      <c r="C168" s="32" t="s">
        <v>565</v>
      </c>
      <c r="D168" s="32" t="s">
        <v>121</v>
      </c>
      <c r="E168" s="32" t="s">
        <v>120</v>
      </c>
      <c r="F168" s="43">
        <v>150</v>
      </c>
      <c r="G168" s="43">
        <v>150</v>
      </c>
      <c r="H168" s="32" t="s">
        <v>58</v>
      </c>
      <c r="I168" s="32">
        <v>0</v>
      </c>
    </row>
    <row r="169" spans="1:9" ht="18.75" customHeight="1">
      <c r="A169" s="32" t="s">
        <v>377</v>
      </c>
      <c r="B169" s="26" t="str">
        <f t="shared" si="2"/>
        <v>(CNH-REC-SF3-MP0)</v>
      </c>
      <c r="C169" s="32" t="s">
        <v>566</v>
      </c>
      <c r="D169" s="32" t="s">
        <v>123</v>
      </c>
      <c r="E169" s="32" t="s">
        <v>122</v>
      </c>
      <c r="F169" s="43">
        <v>150</v>
      </c>
      <c r="G169" s="43">
        <v>150</v>
      </c>
      <c r="H169" s="32" t="s">
        <v>58</v>
      </c>
      <c r="I169" s="32">
        <v>0</v>
      </c>
    </row>
    <row r="170" spans="1:9" ht="18.75" customHeight="1">
      <c r="A170" s="32" t="s">
        <v>378</v>
      </c>
      <c r="B170" s="26" t="str">
        <f t="shared" si="2"/>
        <v>(CNH-REC-SF3-MP1)</v>
      </c>
      <c r="C170" s="32" t="s">
        <v>567</v>
      </c>
      <c r="D170" s="32" t="s">
        <v>125</v>
      </c>
      <c r="E170" s="32" t="s">
        <v>124</v>
      </c>
      <c r="F170" s="43">
        <v>150</v>
      </c>
      <c r="G170" s="43">
        <v>150</v>
      </c>
      <c r="H170" s="32" t="s">
        <v>58</v>
      </c>
      <c r="I170" s="32">
        <v>0</v>
      </c>
    </row>
    <row r="171" spans="1:9" ht="18.75" customHeight="1">
      <c r="A171" s="32" t="s">
        <v>379</v>
      </c>
      <c r="B171" s="26" t="str">
        <f t="shared" si="2"/>
        <v>(CNH-REC-SF3-MP2)</v>
      </c>
      <c r="C171" s="32" t="s">
        <v>568</v>
      </c>
      <c r="D171" s="32" t="s">
        <v>127</v>
      </c>
      <c r="E171" s="32" t="s">
        <v>126</v>
      </c>
      <c r="F171" s="43">
        <v>150</v>
      </c>
      <c r="G171" s="43">
        <v>150</v>
      </c>
      <c r="H171" s="32" t="s">
        <v>58</v>
      </c>
      <c r="I171" s="32">
        <v>0</v>
      </c>
    </row>
    <row r="172" spans="1:9" ht="18.75" customHeight="1">
      <c r="A172" s="32" t="s">
        <v>380</v>
      </c>
      <c r="B172" s="26" t="str">
        <f t="shared" si="2"/>
        <v>(CNH-REC-SF3-MP3)</v>
      </c>
      <c r="C172" s="32" t="s">
        <v>569</v>
      </c>
      <c r="D172" s="32" t="s">
        <v>129</v>
      </c>
      <c r="E172" s="32" t="s">
        <v>128</v>
      </c>
      <c r="F172" s="43">
        <v>150</v>
      </c>
      <c r="G172" s="43">
        <v>150</v>
      </c>
      <c r="H172" s="32" t="s">
        <v>58</v>
      </c>
      <c r="I172" s="32">
        <v>0</v>
      </c>
    </row>
    <row r="173" spans="1:9" ht="18.75" customHeight="1">
      <c r="A173" s="32" t="s">
        <v>381</v>
      </c>
      <c r="B173" s="26" t="str">
        <f t="shared" si="2"/>
        <v>(CNH-REC-SF3-MP4)</v>
      </c>
      <c r="C173" s="32" t="s">
        <v>570</v>
      </c>
      <c r="D173" s="32" t="s">
        <v>131</v>
      </c>
      <c r="E173" s="32" t="s">
        <v>130</v>
      </c>
      <c r="F173" s="43">
        <v>150</v>
      </c>
      <c r="G173" s="43">
        <v>150</v>
      </c>
      <c r="H173" s="32" t="s">
        <v>58</v>
      </c>
      <c r="I173" s="32">
        <v>0</v>
      </c>
    </row>
    <row r="174" spans="1:9" ht="18.75" customHeight="1">
      <c r="A174" s="32" t="s">
        <v>135</v>
      </c>
      <c r="B174" s="26" t="str">
        <f t="shared" si="2"/>
        <v>(REG-REC-MM-1)</v>
      </c>
      <c r="C174" s="32" t="s">
        <v>571</v>
      </c>
      <c r="D174" s="32" t="s">
        <v>95</v>
      </c>
      <c r="E174" s="32" t="s">
        <v>94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>
      <c r="A175" s="32" t="s">
        <v>137</v>
      </c>
      <c r="B175" s="26" t="str">
        <f t="shared" si="2"/>
        <v>(REG-REC-MM-2)</v>
      </c>
      <c r="C175" s="32" t="s">
        <v>572</v>
      </c>
      <c r="D175" s="32" t="s">
        <v>97</v>
      </c>
      <c r="E175" s="32" t="s">
        <v>96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>
      <c r="A176" s="32" t="s">
        <v>136</v>
      </c>
      <c r="B176" s="26" t="str">
        <f t="shared" si="2"/>
        <v>(REG-REC-MM-3)</v>
      </c>
      <c r="C176" s="32" t="s">
        <v>573</v>
      </c>
      <c r="D176" s="32" t="s">
        <v>99</v>
      </c>
      <c r="E176" s="32" t="s">
        <v>98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>
      <c r="A177" s="32" t="s">
        <v>138</v>
      </c>
      <c r="B177" s="26" t="str">
        <f t="shared" si="2"/>
        <v>(REG-REC-MM-4)</v>
      </c>
      <c r="C177" s="32" t="s">
        <v>574</v>
      </c>
      <c r="D177" s="32" t="s">
        <v>101</v>
      </c>
      <c r="E177" s="32" t="s">
        <v>100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>
      <c r="A178" s="32" t="s">
        <v>139</v>
      </c>
      <c r="B178" s="26" t="str">
        <f t="shared" si="2"/>
        <v>(REG-REC-SF3-HP0)</v>
      </c>
      <c r="C178" s="32" t="s">
        <v>556</v>
      </c>
      <c r="D178" s="32" t="s">
        <v>103</v>
      </c>
      <c r="E178" s="32" t="s">
        <v>102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>
      <c r="A179" s="32" t="s">
        <v>140</v>
      </c>
      <c r="B179" s="26" t="str">
        <f t="shared" si="2"/>
        <v>(REG-REC-SF3-HP1)</v>
      </c>
      <c r="C179" s="32" t="s">
        <v>557</v>
      </c>
      <c r="D179" s="32" t="s">
        <v>105</v>
      </c>
      <c r="E179" s="32" t="s">
        <v>104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>
      <c r="A180" s="32" t="s">
        <v>141</v>
      </c>
      <c r="B180" s="26" t="str">
        <f t="shared" si="2"/>
        <v>(REG-REC-SF3-HP2)</v>
      </c>
      <c r="C180" s="32" t="s">
        <v>558</v>
      </c>
      <c r="D180" s="32" t="s">
        <v>107</v>
      </c>
      <c r="E180" s="32" t="s">
        <v>106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>
      <c r="A181" s="32" t="s">
        <v>142</v>
      </c>
      <c r="B181" s="26" t="str">
        <f t="shared" si="2"/>
        <v>(REG-REC-SF3-HP3)</v>
      </c>
      <c r="C181" s="32" t="s">
        <v>559</v>
      </c>
      <c r="D181" s="32" t="s">
        <v>109</v>
      </c>
      <c r="E181" s="32" t="s">
        <v>108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>
      <c r="A182" s="32" t="s">
        <v>143</v>
      </c>
      <c r="B182" s="26" t="str">
        <f t="shared" si="2"/>
        <v>(REG-REC-SF3-HP4)</v>
      </c>
      <c r="C182" s="32" t="s">
        <v>560</v>
      </c>
      <c r="D182" s="32" t="s">
        <v>111</v>
      </c>
      <c r="E182" s="32" t="s">
        <v>110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>
      <c r="A183" s="32" t="s">
        <v>144</v>
      </c>
      <c r="B183" s="26" t="str">
        <f t="shared" si="2"/>
        <v>(REG-REC-SF3-LP0)</v>
      </c>
      <c r="C183" s="32" t="s">
        <v>561</v>
      </c>
      <c r="D183" s="32" t="s">
        <v>113</v>
      </c>
      <c r="E183" s="32" t="s">
        <v>112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>
      <c r="A184" s="32" t="s">
        <v>146</v>
      </c>
      <c r="B184" s="26" t="str">
        <f t="shared" si="2"/>
        <v>(REG-REC-SF3-LP1)</v>
      </c>
      <c r="C184" s="32" t="s">
        <v>562</v>
      </c>
      <c r="D184" s="32" t="s">
        <v>115</v>
      </c>
      <c r="E184" s="32" t="s">
        <v>114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>
      <c r="A185" s="32" t="s">
        <v>148</v>
      </c>
      <c r="B185" s="26" t="str">
        <f t="shared" si="2"/>
        <v>(REG-REC-SF3-LP2)</v>
      </c>
      <c r="C185" s="32" t="s">
        <v>563</v>
      </c>
      <c r="D185" s="32" t="s">
        <v>117</v>
      </c>
      <c r="E185" s="32" t="s">
        <v>116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>
      <c r="A186" s="32" t="s">
        <v>153</v>
      </c>
      <c r="B186" s="26" t="str">
        <f t="shared" si="2"/>
        <v>(REG-REC-SF3-LP3)</v>
      </c>
      <c r="C186" s="32" t="s">
        <v>564</v>
      </c>
      <c r="D186" s="32" t="s">
        <v>119</v>
      </c>
      <c r="E186" s="32" t="s">
        <v>118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>
      <c r="A187" s="32" t="s">
        <v>145</v>
      </c>
      <c r="B187" s="26" t="str">
        <f t="shared" si="2"/>
        <v>(REG-REC-SF3-LP4)</v>
      </c>
      <c r="C187" s="32" t="s">
        <v>565</v>
      </c>
      <c r="D187" s="32" t="s">
        <v>121</v>
      </c>
      <c r="E187" s="32" t="s">
        <v>120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>
      <c r="A188" s="32" t="s">
        <v>149</v>
      </c>
      <c r="B188" s="26" t="str">
        <f t="shared" si="2"/>
        <v>(REG-REC-SF3-MP0)</v>
      </c>
      <c r="C188" s="32" t="s">
        <v>566</v>
      </c>
      <c r="D188" s="32" t="s">
        <v>123</v>
      </c>
      <c r="E188" s="32" t="s">
        <v>122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>
      <c r="A189" s="32" t="s">
        <v>147</v>
      </c>
      <c r="B189" s="26" t="str">
        <f t="shared" si="2"/>
        <v>(REG-REC-SF3-MP1)</v>
      </c>
      <c r="C189" s="32" t="s">
        <v>567</v>
      </c>
      <c r="D189" s="32" t="s">
        <v>125</v>
      </c>
      <c r="E189" s="32" t="s">
        <v>124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>
      <c r="A190" s="32" t="s">
        <v>150</v>
      </c>
      <c r="B190" s="26" t="str">
        <f t="shared" si="2"/>
        <v>(REG-REC-SF3-MP2)</v>
      </c>
      <c r="C190" s="32" t="s">
        <v>568</v>
      </c>
      <c r="D190" s="32" t="s">
        <v>127</v>
      </c>
      <c r="E190" s="32" t="s">
        <v>126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>
      <c r="A191" s="32" t="s">
        <v>151</v>
      </c>
      <c r="B191" s="26" t="str">
        <f t="shared" si="2"/>
        <v>(REG-REC-SF3-MP3)</v>
      </c>
      <c r="C191" s="32" t="s">
        <v>569</v>
      </c>
      <c r="D191" s="32" t="s">
        <v>129</v>
      </c>
      <c r="E191" s="32" t="s">
        <v>128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>
      <c r="A192" s="32" t="s">
        <v>152</v>
      </c>
      <c r="B192" s="26" t="str">
        <f t="shared" si="2"/>
        <v>(REG-REC-SF3-MP4)</v>
      </c>
      <c r="C192" s="32" t="s">
        <v>570</v>
      </c>
      <c r="D192" s="32" t="s">
        <v>131</v>
      </c>
      <c r="E192" s="32" t="s">
        <v>130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>
      <c r="A193" s="32" t="s">
        <v>386</v>
      </c>
      <c r="B193" s="26" t="str">
        <f t="shared" si="2"/>
        <v>(CTH-REC-SF3-HP0)</v>
      </c>
      <c r="C193" s="32" t="s">
        <v>556</v>
      </c>
      <c r="D193" s="32" t="s">
        <v>103</v>
      </c>
      <c r="E193" s="32" t="s">
        <v>102</v>
      </c>
      <c r="F193" s="43">
        <v>150</v>
      </c>
      <c r="G193" s="43">
        <v>150</v>
      </c>
      <c r="H193" s="32" t="s">
        <v>65</v>
      </c>
      <c r="I193" s="32">
        <v>0</v>
      </c>
    </row>
    <row r="194" spans="1:9" ht="18.75" customHeight="1">
      <c r="A194" s="32" t="s">
        <v>387</v>
      </c>
      <c r="B194" s="26" t="str">
        <f t="shared" ref="B194:B222" si="3">"("&amp;A194&amp;")"</f>
        <v>(CTH-REC-SF3-HP1)</v>
      </c>
      <c r="C194" s="32" t="s">
        <v>557</v>
      </c>
      <c r="D194" s="32" t="s">
        <v>105</v>
      </c>
      <c r="E194" s="32" t="s">
        <v>104</v>
      </c>
      <c r="F194" s="43">
        <v>150</v>
      </c>
      <c r="G194" s="43">
        <v>150</v>
      </c>
      <c r="H194" s="32" t="s">
        <v>65</v>
      </c>
      <c r="I194" s="32">
        <v>0</v>
      </c>
    </row>
    <row r="195" spans="1:9" ht="18.75" customHeight="1">
      <c r="A195" s="32" t="s">
        <v>388</v>
      </c>
      <c r="B195" s="26" t="str">
        <f t="shared" si="3"/>
        <v>(CTH-REC-SF3-HP2)</v>
      </c>
      <c r="C195" s="32" t="s">
        <v>558</v>
      </c>
      <c r="D195" s="32" t="s">
        <v>107</v>
      </c>
      <c r="E195" s="32" t="s">
        <v>106</v>
      </c>
      <c r="F195" s="43">
        <v>150</v>
      </c>
      <c r="G195" s="43">
        <v>150</v>
      </c>
      <c r="H195" s="32" t="s">
        <v>65</v>
      </c>
      <c r="I195" s="32">
        <v>0</v>
      </c>
    </row>
    <row r="196" spans="1:9" ht="18.75" customHeight="1">
      <c r="A196" s="32" t="s">
        <v>389</v>
      </c>
      <c r="B196" s="26" t="str">
        <f t="shared" si="3"/>
        <v>(CTH-REC-SF3-HP3)</v>
      </c>
      <c r="C196" s="32" t="s">
        <v>559</v>
      </c>
      <c r="D196" s="32" t="s">
        <v>109</v>
      </c>
      <c r="E196" s="32" t="s">
        <v>108</v>
      </c>
      <c r="F196" s="43">
        <v>150</v>
      </c>
      <c r="G196" s="43">
        <v>150</v>
      </c>
      <c r="H196" s="32" t="s">
        <v>65</v>
      </c>
      <c r="I196" s="32">
        <v>0</v>
      </c>
    </row>
    <row r="197" spans="1:9" ht="18.75" customHeight="1">
      <c r="A197" s="32" t="s">
        <v>390</v>
      </c>
      <c r="B197" s="26" t="str">
        <f t="shared" si="3"/>
        <v>(CTH-REC-SF3-HP4)</v>
      </c>
      <c r="C197" s="32" t="s">
        <v>560</v>
      </c>
      <c r="D197" s="32" t="s">
        <v>111</v>
      </c>
      <c r="E197" s="32" t="s">
        <v>110</v>
      </c>
      <c r="F197" s="43">
        <v>150</v>
      </c>
      <c r="G197" s="43">
        <v>150</v>
      </c>
      <c r="H197" s="32" t="s">
        <v>65</v>
      </c>
      <c r="I197" s="32">
        <v>0</v>
      </c>
    </row>
    <row r="198" spans="1:9" ht="18.75" customHeight="1">
      <c r="A198" s="32" t="s">
        <v>391</v>
      </c>
      <c r="B198" s="26" t="str">
        <f t="shared" si="3"/>
        <v>(CTH-REC-SF3-LP0)</v>
      </c>
      <c r="C198" s="32" t="s">
        <v>561</v>
      </c>
      <c r="D198" s="32" t="s">
        <v>113</v>
      </c>
      <c r="E198" s="32" t="s">
        <v>112</v>
      </c>
      <c r="F198" s="43">
        <v>150</v>
      </c>
      <c r="G198" s="43">
        <v>150</v>
      </c>
      <c r="H198" s="32" t="s">
        <v>65</v>
      </c>
      <c r="I198" s="32">
        <v>0</v>
      </c>
    </row>
    <row r="199" spans="1:9" ht="18.75" customHeight="1">
      <c r="A199" s="32" t="s">
        <v>392</v>
      </c>
      <c r="B199" s="26" t="str">
        <f t="shared" si="3"/>
        <v>(CTH-REC-SF3-LP1)</v>
      </c>
      <c r="C199" s="32" t="s">
        <v>562</v>
      </c>
      <c r="D199" s="32" t="s">
        <v>115</v>
      </c>
      <c r="E199" s="32" t="s">
        <v>114</v>
      </c>
      <c r="F199" s="43">
        <v>150</v>
      </c>
      <c r="G199" s="43">
        <v>150</v>
      </c>
      <c r="H199" s="32" t="s">
        <v>65</v>
      </c>
      <c r="I199" s="32">
        <v>0</v>
      </c>
    </row>
    <row r="200" spans="1:9" ht="18.75" customHeight="1">
      <c r="A200" s="32" t="s">
        <v>393</v>
      </c>
      <c r="B200" s="26" t="str">
        <f t="shared" si="3"/>
        <v>(CTH-REC-SF3-LP2)</v>
      </c>
      <c r="C200" s="32" t="s">
        <v>563</v>
      </c>
      <c r="D200" s="32" t="s">
        <v>117</v>
      </c>
      <c r="E200" s="32" t="s">
        <v>116</v>
      </c>
      <c r="F200" s="43">
        <v>150</v>
      </c>
      <c r="G200" s="43">
        <v>150</v>
      </c>
      <c r="H200" s="32" t="s">
        <v>65</v>
      </c>
      <c r="I200" s="32">
        <v>0</v>
      </c>
    </row>
    <row r="201" spans="1:9" ht="18.75" customHeight="1">
      <c r="A201" s="32" t="s">
        <v>394</v>
      </c>
      <c r="B201" s="26" t="str">
        <f t="shared" si="3"/>
        <v>(CTH-REC-SF3-LP3)</v>
      </c>
      <c r="C201" s="32" t="s">
        <v>564</v>
      </c>
      <c r="D201" s="32" t="s">
        <v>119</v>
      </c>
      <c r="E201" s="32" t="s">
        <v>118</v>
      </c>
      <c r="F201" s="43">
        <v>150</v>
      </c>
      <c r="G201" s="43">
        <v>150</v>
      </c>
      <c r="H201" s="32" t="s">
        <v>65</v>
      </c>
      <c r="I201" s="32">
        <v>0</v>
      </c>
    </row>
    <row r="202" spans="1:9" ht="18.75" customHeight="1">
      <c r="A202" s="32" t="s">
        <v>395</v>
      </c>
      <c r="B202" s="26" t="str">
        <f t="shared" si="3"/>
        <v>(CTH-REC-SF3-LP4)</v>
      </c>
      <c r="C202" s="32" t="s">
        <v>565</v>
      </c>
      <c r="D202" s="32" t="s">
        <v>121</v>
      </c>
      <c r="E202" s="32" t="s">
        <v>120</v>
      </c>
      <c r="F202" s="43">
        <v>150</v>
      </c>
      <c r="G202" s="43">
        <v>150</v>
      </c>
      <c r="H202" s="32" t="s">
        <v>65</v>
      </c>
      <c r="I202" s="32">
        <v>0</v>
      </c>
    </row>
    <row r="203" spans="1:9" ht="18.75" customHeight="1">
      <c r="A203" s="32" t="s">
        <v>396</v>
      </c>
      <c r="B203" s="26" t="str">
        <f t="shared" si="3"/>
        <v>(CTH-REC-SF3-MP0)</v>
      </c>
      <c r="C203" s="32" t="s">
        <v>566</v>
      </c>
      <c r="D203" s="32" t="s">
        <v>123</v>
      </c>
      <c r="E203" s="32" t="s">
        <v>122</v>
      </c>
      <c r="F203" s="43">
        <v>150</v>
      </c>
      <c r="G203" s="43">
        <v>150</v>
      </c>
      <c r="H203" s="32" t="s">
        <v>65</v>
      </c>
      <c r="I203" s="32">
        <v>0</v>
      </c>
    </row>
    <row r="204" spans="1:9" ht="18.75" customHeight="1">
      <c r="A204" s="32" t="s">
        <v>397</v>
      </c>
      <c r="B204" s="26" t="str">
        <f t="shared" si="3"/>
        <v>(CTH-REC-SF3-MP1)</v>
      </c>
      <c r="C204" s="32" t="s">
        <v>567</v>
      </c>
      <c r="D204" s="32" t="s">
        <v>125</v>
      </c>
      <c r="E204" s="32" t="s">
        <v>124</v>
      </c>
      <c r="F204" s="43">
        <v>150</v>
      </c>
      <c r="G204" s="43">
        <v>150</v>
      </c>
      <c r="H204" s="32" t="s">
        <v>65</v>
      </c>
      <c r="I204" s="32">
        <v>0</v>
      </c>
    </row>
    <row r="205" spans="1:9" ht="18.75" customHeight="1">
      <c r="A205" s="32" t="s">
        <v>398</v>
      </c>
      <c r="B205" s="26" t="str">
        <f t="shared" si="3"/>
        <v>(CTH-REC-SF3-MP2)</v>
      </c>
      <c r="C205" s="32" t="s">
        <v>568</v>
      </c>
      <c r="D205" s="32" t="s">
        <v>127</v>
      </c>
      <c r="E205" s="32" t="s">
        <v>126</v>
      </c>
      <c r="F205" s="43">
        <v>150</v>
      </c>
      <c r="G205" s="43">
        <v>150</v>
      </c>
      <c r="H205" s="32" t="s">
        <v>65</v>
      </c>
      <c r="I205" s="32">
        <v>0</v>
      </c>
    </row>
    <row r="206" spans="1:9" ht="18.75" customHeight="1">
      <c r="A206" s="32" t="s">
        <v>399</v>
      </c>
      <c r="B206" s="26" t="str">
        <f t="shared" si="3"/>
        <v>(CTH-REC-SF3-MP3)</v>
      </c>
      <c r="C206" s="32" t="s">
        <v>569</v>
      </c>
      <c r="D206" s="32" t="s">
        <v>129</v>
      </c>
      <c r="E206" s="32" t="s">
        <v>128</v>
      </c>
      <c r="F206" s="43">
        <v>150</v>
      </c>
      <c r="G206" s="43">
        <v>150</v>
      </c>
      <c r="H206" s="32" t="s">
        <v>65</v>
      </c>
      <c r="I206" s="32">
        <v>0</v>
      </c>
    </row>
    <row r="207" spans="1:9" ht="18.75" customHeight="1">
      <c r="A207" s="32" t="s">
        <v>400</v>
      </c>
      <c r="B207" s="26" t="str">
        <f t="shared" si="3"/>
        <v>(CTH-REC-SF3-MP4)</v>
      </c>
      <c r="C207" s="32" t="s">
        <v>570</v>
      </c>
      <c r="D207" s="32" t="s">
        <v>131</v>
      </c>
      <c r="E207" s="32" t="s">
        <v>130</v>
      </c>
      <c r="F207" s="43">
        <v>150</v>
      </c>
      <c r="G207" s="43">
        <v>150</v>
      </c>
      <c r="H207" s="32" t="s">
        <v>65</v>
      </c>
      <c r="I207" s="32">
        <v>0</v>
      </c>
    </row>
    <row r="208" spans="1:9" ht="18.75" customHeight="1">
      <c r="A208" s="32" t="s">
        <v>403</v>
      </c>
      <c r="B208" s="26" t="str">
        <f t="shared" si="3"/>
        <v>(CWC-REC-SF3-HP0)</v>
      </c>
      <c r="C208" s="32" t="s">
        <v>556</v>
      </c>
      <c r="D208" s="32" t="s">
        <v>103</v>
      </c>
      <c r="E208" s="32" t="s">
        <v>102</v>
      </c>
      <c r="F208" s="43">
        <v>150</v>
      </c>
      <c r="G208" s="43">
        <v>150</v>
      </c>
      <c r="H208" s="32" t="s">
        <v>67</v>
      </c>
      <c r="I208" s="32">
        <v>0</v>
      </c>
    </row>
    <row r="209" spans="1:9" ht="18.75" customHeight="1">
      <c r="A209" s="32" t="s">
        <v>404</v>
      </c>
      <c r="B209" s="26" t="str">
        <f t="shared" si="3"/>
        <v>(CWC-REC-SF3-HP1)</v>
      </c>
      <c r="C209" s="32" t="s">
        <v>557</v>
      </c>
      <c r="D209" s="32" t="s">
        <v>105</v>
      </c>
      <c r="E209" s="32" t="s">
        <v>104</v>
      </c>
      <c r="F209" s="43">
        <v>150</v>
      </c>
      <c r="G209" s="43">
        <v>150</v>
      </c>
      <c r="H209" s="32" t="s">
        <v>67</v>
      </c>
      <c r="I209" s="32">
        <v>0</v>
      </c>
    </row>
    <row r="210" spans="1:9" ht="18.75" customHeight="1">
      <c r="A210" s="32" t="s">
        <v>405</v>
      </c>
      <c r="B210" s="26" t="str">
        <f t="shared" si="3"/>
        <v>(CWC-REC-SF3-HP2)</v>
      </c>
      <c r="C210" s="32" t="s">
        <v>558</v>
      </c>
      <c r="D210" s="32" t="s">
        <v>107</v>
      </c>
      <c r="E210" s="32" t="s">
        <v>106</v>
      </c>
      <c r="F210" s="43">
        <v>150</v>
      </c>
      <c r="G210" s="43">
        <v>150</v>
      </c>
      <c r="H210" s="32" t="s">
        <v>67</v>
      </c>
      <c r="I210" s="32">
        <v>0</v>
      </c>
    </row>
    <row r="211" spans="1:9" ht="18.75" customHeight="1">
      <c r="A211" s="32" t="s">
        <v>406</v>
      </c>
      <c r="B211" s="26" t="str">
        <f t="shared" si="3"/>
        <v>(CWC-REC-SF3-HP3)</v>
      </c>
      <c r="C211" s="32" t="s">
        <v>559</v>
      </c>
      <c r="D211" s="32" t="s">
        <v>109</v>
      </c>
      <c r="E211" s="32" t="s">
        <v>108</v>
      </c>
      <c r="F211" s="43">
        <v>150</v>
      </c>
      <c r="G211" s="43">
        <v>150</v>
      </c>
      <c r="H211" s="32" t="s">
        <v>67</v>
      </c>
      <c r="I211" s="32">
        <v>0</v>
      </c>
    </row>
    <row r="212" spans="1:9" ht="18.75" customHeight="1">
      <c r="A212" s="32" t="s">
        <v>407</v>
      </c>
      <c r="B212" s="26" t="str">
        <f t="shared" si="3"/>
        <v>(CWC-REC-SF3-HP4)</v>
      </c>
      <c r="C212" s="32" t="s">
        <v>560</v>
      </c>
      <c r="D212" s="32" t="s">
        <v>111</v>
      </c>
      <c r="E212" s="32" t="s">
        <v>110</v>
      </c>
      <c r="F212" s="43">
        <v>150</v>
      </c>
      <c r="G212" s="43">
        <v>150</v>
      </c>
      <c r="H212" s="32" t="s">
        <v>67</v>
      </c>
      <c r="I212" s="32">
        <v>0</v>
      </c>
    </row>
    <row r="213" spans="1:9" ht="18.75" customHeight="1">
      <c r="A213" s="32" t="s">
        <v>408</v>
      </c>
      <c r="B213" s="26" t="str">
        <f t="shared" si="3"/>
        <v>(CWC-REC-SF3-LP0)</v>
      </c>
      <c r="C213" s="32" t="s">
        <v>561</v>
      </c>
      <c r="D213" s="32" t="s">
        <v>113</v>
      </c>
      <c r="E213" s="32" t="s">
        <v>112</v>
      </c>
      <c r="F213" s="43">
        <v>150</v>
      </c>
      <c r="G213" s="43">
        <v>150</v>
      </c>
      <c r="H213" s="32" t="s">
        <v>67</v>
      </c>
      <c r="I213" s="32">
        <v>0</v>
      </c>
    </row>
    <row r="214" spans="1:9" ht="18.75" customHeight="1">
      <c r="A214" s="32" t="s">
        <v>409</v>
      </c>
      <c r="B214" s="26" t="str">
        <f t="shared" si="3"/>
        <v>(CWC-REC-SF3-LP1)</v>
      </c>
      <c r="C214" s="32" t="s">
        <v>562</v>
      </c>
      <c r="D214" s="32" t="s">
        <v>115</v>
      </c>
      <c r="E214" s="32" t="s">
        <v>114</v>
      </c>
      <c r="F214" s="43">
        <v>150</v>
      </c>
      <c r="G214" s="43">
        <v>150</v>
      </c>
      <c r="H214" s="32" t="s">
        <v>67</v>
      </c>
      <c r="I214" s="32">
        <v>0</v>
      </c>
    </row>
    <row r="215" spans="1:9" ht="18.75" customHeight="1">
      <c r="A215" s="32" t="s">
        <v>410</v>
      </c>
      <c r="B215" s="26" t="str">
        <f t="shared" si="3"/>
        <v>(CWC-REC-SF3-LP2)</v>
      </c>
      <c r="C215" s="32" t="s">
        <v>563</v>
      </c>
      <c r="D215" s="32" t="s">
        <v>117</v>
      </c>
      <c r="E215" s="32" t="s">
        <v>116</v>
      </c>
      <c r="F215" s="43">
        <v>150</v>
      </c>
      <c r="G215" s="43">
        <v>150</v>
      </c>
      <c r="H215" s="32" t="s">
        <v>67</v>
      </c>
      <c r="I215" s="32">
        <v>0</v>
      </c>
    </row>
    <row r="216" spans="1:9" ht="18.75" customHeight="1">
      <c r="A216" s="32" t="s">
        <v>411</v>
      </c>
      <c r="B216" s="26" t="str">
        <f t="shared" si="3"/>
        <v>(CWC-REC-SF3-LP3)</v>
      </c>
      <c r="C216" s="32" t="s">
        <v>564</v>
      </c>
      <c r="D216" s="32" t="s">
        <v>119</v>
      </c>
      <c r="E216" s="32" t="s">
        <v>118</v>
      </c>
      <c r="F216" s="43">
        <v>150</v>
      </c>
      <c r="G216" s="43">
        <v>150</v>
      </c>
      <c r="H216" s="32" t="s">
        <v>67</v>
      </c>
      <c r="I216" s="32">
        <v>0</v>
      </c>
    </row>
    <row r="217" spans="1:9" ht="18.75" customHeight="1">
      <c r="A217" s="32" t="s">
        <v>412</v>
      </c>
      <c r="B217" s="26" t="str">
        <f t="shared" si="3"/>
        <v>(CWC-REC-SF3-LP4)</v>
      </c>
      <c r="C217" s="32" t="s">
        <v>565</v>
      </c>
      <c r="D217" s="32" t="s">
        <v>121</v>
      </c>
      <c r="E217" s="32" t="s">
        <v>120</v>
      </c>
      <c r="F217" s="43">
        <v>150</v>
      </c>
      <c r="G217" s="43">
        <v>150</v>
      </c>
      <c r="H217" s="32" t="s">
        <v>67</v>
      </c>
      <c r="I217" s="32">
        <v>0</v>
      </c>
    </row>
    <row r="218" spans="1:9" ht="18.75" customHeight="1">
      <c r="A218" s="32" t="s">
        <v>413</v>
      </c>
      <c r="B218" s="26" t="str">
        <f t="shared" si="3"/>
        <v>(CWC-REC-SF3-MP0)</v>
      </c>
      <c r="C218" s="32" t="s">
        <v>566</v>
      </c>
      <c r="D218" s="32" t="s">
        <v>123</v>
      </c>
      <c r="E218" s="32" t="s">
        <v>122</v>
      </c>
      <c r="F218" s="43">
        <v>150</v>
      </c>
      <c r="G218" s="43">
        <v>150</v>
      </c>
      <c r="H218" s="32" t="s">
        <v>67</v>
      </c>
      <c r="I218" s="32">
        <v>0</v>
      </c>
    </row>
    <row r="219" spans="1:9" ht="18.75" customHeight="1">
      <c r="A219" s="32" t="s">
        <v>414</v>
      </c>
      <c r="B219" s="26" t="str">
        <f t="shared" si="3"/>
        <v>(CWC-REC-SF3-MP1)</v>
      </c>
      <c r="C219" s="32" t="s">
        <v>567</v>
      </c>
      <c r="D219" s="32" t="s">
        <v>125</v>
      </c>
      <c r="E219" s="32" t="s">
        <v>124</v>
      </c>
      <c r="F219" s="43">
        <v>150</v>
      </c>
      <c r="G219" s="43">
        <v>150</v>
      </c>
      <c r="H219" s="32" t="s">
        <v>67</v>
      </c>
      <c r="I219" s="32">
        <v>0</v>
      </c>
    </row>
    <row r="220" spans="1:9" ht="18.75" customHeight="1">
      <c r="A220" s="32" t="s">
        <v>415</v>
      </c>
      <c r="B220" s="26" t="str">
        <f t="shared" si="3"/>
        <v>(CWC-REC-SF3-MP2)</v>
      </c>
      <c r="C220" s="32" t="s">
        <v>568</v>
      </c>
      <c r="D220" s="32" t="s">
        <v>127</v>
      </c>
      <c r="E220" s="32" t="s">
        <v>126</v>
      </c>
      <c r="F220" s="43">
        <v>150</v>
      </c>
      <c r="G220" s="43">
        <v>150</v>
      </c>
      <c r="H220" s="32" t="s">
        <v>67</v>
      </c>
      <c r="I220" s="32">
        <v>0</v>
      </c>
    </row>
    <row r="221" spans="1:9" ht="18.75" customHeight="1">
      <c r="A221" s="32" t="s">
        <v>416</v>
      </c>
      <c r="B221" s="26" t="str">
        <f t="shared" si="3"/>
        <v>(CWC-REC-SF3-MP3)</v>
      </c>
      <c r="C221" s="32" t="s">
        <v>569</v>
      </c>
      <c r="D221" s="32" t="s">
        <v>129</v>
      </c>
      <c r="E221" s="32" t="s">
        <v>128</v>
      </c>
      <c r="F221" s="43">
        <v>150</v>
      </c>
      <c r="G221" s="43">
        <v>150</v>
      </c>
      <c r="H221" s="32" t="s">
        <v>67</v>
      </c>
      <c r="I221" s="32">
        <v>0</v>
      </c>
    </row>
    <row r="222" spans="1:9" ht="18.75" customHeight="1">
      <c r="A222" s="32" t="s">
        <v>417</v>
      </c>
      <c r="B222" s="26" t="str">
        <f t="shared" si="3"/>
        <v>(CWC-REC-SF3-MP4)</v>
      </c>
      <c r="C222" s="32" t="s">
        <v>570</v>
      </c>
      <c r="D222" s="32" t="s">
        <v>131</v>
      </c>
      <c r="E222" s="32" t="s">
        <v>130</v>
      </c>
      <c r="F222" s="43">
        <v>150</v>
      </c>
      <c r="G222" s="43">
        <v>150</v>
      </c>
      <c r="H222" s="32" t="s">
        <v>67</v>
      </c>
      <c r="I222" s="32">
        <v>0</v>
      </c>
    </row>
    <row r="223" spans="1:9" ht="18.75" customHeight="1">
      <c r="A223" s="32"/>
      <c r="B223" s="26"/>
      <c r="C223" s="26"/>
      <c r="D223" s="32"/>
      <c r="E223" s="32"/>
      <c r="F223" s="32"/>
      <c r="G223" s="43"/>
      <c r="H223" s="32"/>
    </row>
    <row r="224" spans="1:9" ht="18.75" customHeight="1">
      <c r="A224" s="32"/>
      <c r="B224" s="26"/>
      <c r="C224" s="26"/>
      <c r="D224" s="32"/>
      <c r="E224" s="32"/>
      <c r="F224" s="32"/>
      <c r="G224" s="43"/>
      <c r="H224" s="32"/>
    </row>
    <row r="225" spans="1:8" ht="18.75" customHeight="1">
      <c r="A225" s="32"/>
      <c r="B225" s="26"/>
      <c r="C225" s="26"/>
      <c r="D225" s="32"/>
      <c r="E225" s="32"/>
      <c r="F225" s="32"/>
      <c r="G225" s="43"/>
      <c r="H225" s="32"/>
    </row>
    <row r="226" spans="1:8" ht="18.75" customHeight="1">
      <c r="A226" s="32"/>
      <c r="B226" s="26"/>
      <c r="C226" s="26"/>
      <c r="D226" s="32"/>
      <c r="E226" s="32"/>
      <c r="F226" s="32"/>
      <c r="G226" s="43"/>
      <c r="H226" s="32"/>
    </row>
    <row r="227" spans="1:8" ht="18.75" customHeight="1">
      <c r="A227" s="32"/>
      <c r="B227" s="26"/>
      <c r="C227" s="26"/>
      <c r="D227" s="32"/>
      <c r="E227" s="32"/>
      <c r="F227" s="32"/>
      <c r="G227" s="43"/>
      <c r="H227" s="32"/>
    </row>
    <row r="228" spans="1:8" ht="18.75" customHeight="1">
      <c r="A228" s="32"/>
      <c r="B228" s="26"/>
      <c r="C228" s="26"/>
      <c r="D228" s="32"/>
      <c r="E228" s="32"/>
      <c r="F228" s="32"/>
      <c r="G228" s="43"/>
      <c r="H228" s="32"/>
    </row>
    <row r="229" spans="1:8" ht="18.75" customHeight="1">
      <c r="A229" s="32"/>
      <c r="B229" s="26"/>
      <c r="C229" s="26"/>
      <c r="D229" s="32"/>
      <c r="E229" s="32"/>
      <c r="F229" s="32"/>
      <c r="G229" s="43"/>
      <c r="H229" s="32"/>
    </row>
    <row r="230" spans="1:8" ht="18.75" customHeight="1">
      <c r="A230" s="32"/>
      <c r="B230" s="26"/>
      <c r="C230" s="26"/>
      <c r="D230" s="32"/>
      <c r="E230" s="32"/>
      <c r="F230" s="32"/>
      <c r="G230" s="43"/>
      <c r="H230" s="32"/>
    </row>
    <row r="231" spans="1:8" ht="18.75" customHeight="1">
      <c r="A231" s="32"/>
      <c r="B231" s="26"/>
      <c r="C231" s="26"/>
      <c r="D231" s="32"/>
      <c r="E231" s="32"/>
      <c r="F231" s="32"/>
      <c r="G231" s="43"/>
      <c r="H231" s="32"/>
    </row>
    <row r="232" spans="1:8" ht="18.75" customHeight="1">
      <c r="A232" s="32"/>
      <c r="B232" s="26"/>
      <c r="C232" s="26"/>
      <c r="D232" s="32"/>
      <c r="E232" s="32"/>
      <c r="F232" s="32"/>
      <c r="G232" s="43"/>
      <c r="H232" s="32"/>
    </row>
    <row r="233" spans="1:8" ht="18.75" customHeight="1">
      <c r="A233" s="32"/>
      <c r="B233" s="26"/>
      <c r="C233" s="26"/>
      <c r="D233" s="32"/>
      <c r="E233" s="32"/>
      <c r="F233" s="32"/>
      <c r="G233" s="43"/>
      <c r="H233" s="32"/>
    </row>
    <row r="234" spans="1:8" ht="18.75" customHeight="1">
      <c r="A234" s="32"/>
      <c r="B234" s="26"/>
      <c r="C234" s="26"/>
      <c r="D234" s="32"/>
      <c r="E234" s="32"/>
      <c r="F234" s="32"/>
      <c r="G234" s="43"/>
      <c r="H234" s="32"/>
    </row>
    <row r="235" spans="1:8" ht="18.75" customHeight="1">
      <c r="A235" s="32"/>
      <c r="B235" s="26"/>
      <c r="C235" s="26"/>
      <c r="D235" s="32"/>
      <c r="E235" s="32"/>
      <c r="F235" s="32"/>
      <c r="G235" s="43"/>
      <c r="H235" s="32"/>
    </row>
    <row r="236" spans="1:8" ht="18.75" customHeight="1">
      <c r="A236" s="32"/>
      <c r="B236" s="26"/>
      <c r="C236" s="26"/>
      <c r="D236" s="32"/>
      <c r="E236" s="32"/>
      <c r="F236" s="32"/>
      <c r="G236" s="43"/>
      <c r="H236" s="32"/>
    </row>
    <row r="237" spans="1:8" ht="18.75" customHeight="1">
      <c r="A237" s="32"/>
      <c r="B237" s="26"/>
      <c r="C237" s="26"/>
      <c r="D237" s="32"/>
      <c r="E237" s="32"/>
      <c r="F237" s="32"/>
      <c r="G237" s="43"/>
      <c r="H237" s="32"/>
    </row>
    <row r="238" spans="1:8" ht="18.75" customHeight="1">
      <c r="A238" s="32"/>
      <c r="B238" s="26"/>
      <c r="C238" s="26"/>
      <c r="D238" s="32"/>
      <c r="E238" s="32"/>
      <c r="F238" s="32"/>
      <c r="G238" s="43"/>
      <c r="H238" s="32"/>
    </row>
    <row r="239" spans="1:8" ht="18.75" customHeight="1">
      <c r="A239" s="32"/>
      <c r="B239" s="26"/>
      <c r="C239" s="26"/>
      <c r="D239" s="32"/>
      <c r="E239" s="32"/>
      <c r="F239" s="32"/>
      <c r="G239" s="43"/>
      <c r="H239" s="32"/>
    </row>
    <row r="240" spans="1:8" ht="18.75" customHeight="1">
      <c r="A240" s="32"/>
      <c r="B240" s="26"/>
      <c r="C240" s="26"/>
      <c r="D240" s="32"/>
      <c r="E240" s="32"/>
      <c r="F240" s="32"/>
      <c r="G240" s="43"/>
      <c r="H240" s="32"/>
    </row>
    <row r="241" spans="1:8" ht="18.75" customHeight="1">
      <c r="A241" s="32"/>
      <c r="B241" s="26"/>
      <c r="C241" s="26"/>
      <c r="D241" s="32"/>
      <c r="E241" s="32"/>
      <c r="F241" s="32"/>
      <c r="G241" s="43"/>
      <c r="H241" s="32"/>
    </row>
    <row r="242" spans="1:8" ht="18.75" customHeight="1">
      <c r="A242" s="32"/>
      <c r="B242" s="26"/>
      <c r="C242" s="26"/>
      <c r="D242" s="32"/>
      <c r="E242" s="32"/>
      <c r="F242" s="32"/>
      <c r="G242" s="43"/>
      <c r="H242" s="32"/>
    </row>
    <row r="243" spans="1:8" ht="18.75" customHeight="1">
      <c r="A243" s="32"/>
      <c r="B243" s="26"/>
      <c r="C243" s="26"/>
      <c r="D243" s="32"/>
      <c r="E243" s="32"/>
      <c r="F243" s="32"/>
      <c r="G243" s="43"/>
      <c r="H243" s="32"/>
    </row>
    <row r="244" spans="1:8" ht="18.75" customHeight="1">
      <c r="A244" s="32"/>
      <c r="B244" s="26"/>
      <c r="C244" s="26"/>
      <c r="D244" s="32"/>
      <c r="E244" s="32"/>
      <c r="F244" s="32"/>
      <c r="G244" s="43"/>
      <c r="H244" s="32"/>
    </row>
    <row r="245" spans="1:8" ht="18.75" customHeight="1">
      <c r="A245" s="32"/>
      <c r="B245" s="26"/>
      <c r="C245" s="26"/>
      <c r="D245" s="32"/>
      <c r="E245" s="32"/>
      <c r="F245" s="32"/>
      <c r="G245" s="43"/>
      <c r="H245" s="32"/>
    </row>
    <row r="246" spans="1:8" ht="18.75" customHeight="1">
      <c r="A246" s="32"/>
      <c r="B246" s="26"/>
      <c r="C246" s="26"/>
      <c r="D246" s="32"/>
      <c r="E246" s="32"/>
      <c r="F246" s="32"/>
      <c r="G246" s="43"/>
      <c r="H246" s="32"/>
    </row>
    <row r="247" spans="1:8" ht="18.75" customHeight="1">
      <c r="A247" s="32"/>
      <c r="B247" s="26"/>
      <c r="C247" s="26"/>
      <c r="D247" s="32"/>
      <c r="E247" s="32"/>
      <c r="F247" s="32"/>
      <c r="G247" s="43"/>
      <c r="H247" s="32"/>
    </row>
    <row r="248" spans="1:8" ht="18.75" customHeight="1">
      <c r="A248" s="32"/>
      <c r="B248" s="26"/>
      <c r="C248" s="26"/>
      <c r="D248" s="32"/>
      <c r="E248" s="32"/>
      <c r="F248" s="32"/>
      <c r="G248" s="43"/>
      <c r="H248" s="32"/>
    </row>
    <row r="249" spans="1:8" ht="18.75" customHeight="1">
      <c r="A249" s="32"/>
      <c r="B249" s="26"/>
      <c r="C249" s="26"/>
      <c r="D249" s="32"/>
      <c r="E249" s="32"/>
      <c r="F249" s="32"/>
      <c r="G249" s="43"/>
      <c r="H249" s="32"/>
    </row>
    <row r="250" spans="1:8" ht="18.75" customHeight="1">
      <c r="A250" s="32"/>
      <c r="B250" s="26"/>
      <c r="C250" s="26"/>
      <c r="D250" s="32"/>
      <c r="E250" s="32"/>
      <c r="F250" s="32"/>
      <c r="G250" s="43"/>
      <c r="H250" s="32"/>
    </row>
    <row r="251" spans="1:8" ht="18.75" customHeight="1">
      <c r="A251" s="32"/>
      <c r="B251" s="26"/>
      <c r="C251" s="26"/>
      <c r="D251" s="32"/>
      <c r="E251" s="32"/>
      <c r="F251" s="32"/>
      <c r="G251" s="43"/>
      <c r="H251" s="32"/>
    </row>
    <row r="252" spans="1:8" ht="18.75" customHeight="1">
      <c r="A252" s="32"/>
      <c r="B252" s="26"/>
      <c r="C252" s="26"/>
      <c r="D252" s="32"/>
      <c r="E252" s="32"/>
      <c r="F252" s="32"/>
      <c r="G252" s="43"/>
      <c r="H252" s="32"/>
    </row>
    <row r="253" spans="1:8" ht="18.75" customHeight="1">
      <c r="A253" s="32"/>
      <c r="B253" s="26"/>
      <c r="C253" s="26"/>
      <c r="D253" s="32"/>
      <c r="E253" s="32"/>
      <c r="F253" s="32"/>
      <c r="G253" s="43"/>
      <c r="H253" s="32"/>
    </row>
    <row r="254" spans="1:8" ht="18.75" customHeight="1">
      <c r="A254" s="32"/>
      <c r="B254" s="26"/>
      <c r="C254" s="26"/>
      <c r="D254" s="32"/>
      <c r="E254" s="32"/>
      <c r="F254" s="32"/>
      <c r="G254" s="43"/>
      <c r="H254" s="32"/>
    </row>
    <row r="255" spans="1:8" ht="18.75" customHeight="1">
      <c r="A255" s="32"/>
      <c r="B255" s="26"/>
      <c r="C255" s="26"/>
      <c r="D255" s="32"/>
      <c r="E255" s="32"/>
      <c r="F255" s="32"/>
      <c r="G255" s="43"/>
      <c r="H255" s="32"/>
    </row>
    <row r="256" spans="1:8" ht="18.75" customHeight="1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74"/>
  <sheetViews>
    <sheetView workbookViewId="0">
      <pane ySplit="1" topLeftCell="A39" activePane="bottomLeft" state="frozen"/>
      <selection pane="bottomLeft" activeCell="D50" sqref="D50"/>
    </sheetView>
  </sheetViews>
  <sheetFormatPr defaultRowHeight="1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>
      <c r="A1" s="33" t="s">
        <v>80</v>
      </c>
      <c r="B1" s="34" t="s">
        <v>81</v>
      </c>
      <c r="C1" s="34" t="s">
        <v>154</v>
      </c>
      <c r="D1" s="34" t="s">
        <v>155</v>
      </c>
      <c r="E1" s="34" t="s">
        <v>527</v>
      </c>
      <c r="F1" s="34" t="s">
        <v>533</v>
      </c>
      <c r="G1" s="34" t="s">
        <v>528</v>
      </c>
      <c r="H1" s="35" t="s">
        <v>185</v>
      </c>
    </row>
    <row r="2" spans="1:8">
      <c r="A2" t="s">
        <v>331</v>
      </c>
      <c r="B2" s="31" t="str">
        <f t="shared" ref="B2:B33" si="0">"("&amp;A2&amp;")"</f>
        <v>(CAM-CHGR-DT)</v>
      </c>
      <c r="C2" t="s">
        <v>8</v>
      </c>
      <c r="D2" t="s">
        <v>157</v>
      </c>
      <c r="E2" s="41">
        <v>200</v>
      </c>
      <c r="F2" s="41">
        <v>0</v>
      </c>
      <c r="G2" s="41">
        <f>Table2[[#This Row],[remoteListAmount]]-Table2[[#This Row],[remoteDiscountAmount]]</f>
        <v>200</v>
      </c>
      <c r="H2" t="s">
        <v>15</v>
      </c>
    </row>
    <row r="3" spans="1:8">
      <c r="A3" t="s">
        <v>332</v>
      </c>
      <c r="B3" s="31" t="str">
        <f t="shared" si="0"/>
        <v>(CAM-CHGR-STD)</v>
      </c>
      <c r="C3" t="s">
        <v>8</v>
      </c>
      <c r="D3" t="s">
        <v>156</v>
      </c>
      <c r="E3" s="41">
        <v>250</v>
      </c>
      <c r="F3" s="41">
        <v>0</v>
      </c>
      <c r="G3" s="41">
        <f>Table2[[#This Row],[remoteListAmount]]-Table2[[#This Row],[remoteDiscountAmount]]</f>
        <v>250</v>
      </c>
      <c r="H3" t="s">
        <v>15</v>
      </c>
    </row>
    <row r="4" spans="1:8">
      <c r="A4" t="s">
        <v>236</v>
      </c>
      <c r="B4" s="31" t="str">
        <f t="shared" si="0"/>
        <v>(ABC-CHGR-DT)</v>
      </c>
      <c r="C4" t="s">
        <v>8</v>
      </c>
      <c r="D4" t="s">
        <v>157</v>
      </c>
      <c r="E4" s="41">
        <v>200</v>
      </c>
      <c r="F4" s="41">
        <v>0</v>
      </c>
      <c r="G4" s="41">
        <f>Table2[[#This Row],[remoteListAmount]]-Table2[[#This Row],[remoteDiscountAmount]]</f>
        <v>200</v>
      </c>
      <c r="H4" t="s">
        <v>235</v>
      </c>
    </row>
    <row r="5" spans="1:8">
      <c r="A5" t="s">
        <v>237</v>
      </c>
      <c r="B5" s="31" t="str">
        <f t="shared" si="0"/>
        <v>(ABC-CHGR-STD)</v>
      </c>
      <c r="C5" t="s">
        <v>8</v>
      </c>
      <c r="D5" t="s">
        <v>156</v>
      </c>
      <c r="E5" s="41">
        <v>250</v>
      </c>
      <c r="F5" s="41">
        <v>0</v>
      </c>
      <c r="G5" s="41">
        <f>Table2[[#This Row],[remoteListAmount]]-Table2[[#This Row],[remoteDiscountAmount]]</f>
        <v>250</v>
      </c>
      <c r="H5" t="s">
        <v>235</v>
      </c>
    </row>
    <row r="6" spans="1:8">
      <c r="A6" t="s">
        <v>238</v>
      </c>
      <c r="B6" s="31" t="str">
        <f t="shared" si="0"/>
        <v>(ABC-CHGR-PREM)</v>
      </c>
      <c r="C6" t="s">
        <v>8</v>
      </c>
      <c r="D6" t="s">
        <v>158</v>
      </c>
      <c r="E6" s="41">
        <v>450</v>
      </c>
      <c r="F6" s="41">
        <v>0</v>
      </c>
      <c r="G6" s="41">
        <f>Table2[[#This Row],[remoteListAmount]]-Table2[[#This Row],[remoteDiscountAmount]]</f>
        <v>450</v>
      </c>
      <c r="H6" t="s">
        <v>235</v>
      </c>
    </row>
    <row r="7" spans="1:8">
      <c r="A7" t="s">
        <v>253</v>
      </c>
      <c r="B7" s="31" t="str">
        <f t="shared" si="0"/>
        <v>(AND-CHGR-DT)</v>
      </c>
      <c r="C7" t="s">
        <v>8</v>
      </c>
      <c r="D7" t="s">
        <v>157</v>
      </c>
      <c r="E7" s="41">
        <v>200</v>
      </c>
      <c r="F7" s="41">
        <v>0</v>
      </c>
      <c r="G7" s="41">
        <f>Table2[[#This Row],[remoteListAmount]]-Table2[[#This Row],[remoteDiscountAmount]]</f>
        <v>200</v>
      </c>
      <c r="H7" t="s">
        <v>184</v>
      </c>
    </row>
    <row r="8" spans="1:8">
      <c r="A8" t="s">
        <v>254</v>
      </c>
      <c r="B8" s="31" t="str">
        <f t="shared" si="0"/>
        <v>(AND-CHGR-STD)</v>
      </c>
      <c r="C8" t="s">
        <v>8</v>
      </c>
      <c r="D8" t="s">
        <v>156</v>
      </c>
      <c r="E8" s="41">
        <v>250</v>
      </c>
      <c r="F8" s="41">
        <v>0</v>
      </c>
      <c r="G8" s="41">
        <f>Table2[[#This Row],[remoteListAmount]]-Table2[[#This Row],[remoteDiscountAmount]]</f>
        <v>250</v>
      </c>
      <c r="H8" t="s">
        <v>184</v>
      </c>
    </row>
    <row r="9" spans="1:8">
      <c r="A9" t="s">
        <v>255</v>
      </c>
      <c r="B9" s="31" t="str">
        <f t="shared" si="0"/>
        <v>(AND-CHGR-PREM)</v>
      </c>
      <c r="C9" t="s">
        <v>8</v>
      </c>
      <c r="D9" t="s">
        <v>158</v>
      </c>
      <c r="E9" s="41">
        <v>450</v>
      </c>
      <c r="F9" s="41">
        <v>0</v>
      </c>
      <c r="G9" s="41">
        <f>Table2[[#This Row],[remoteListAmount]]-Table2[[#This Row],[remoteDiscountAmount]]</f>
        <v>450</v>
      </c>
      <c r="H9" t="s">
        <v>184</v>
      </c>
    </row>
    <row r="10" spans="1:8">
      <c r="A10" t="s">
        <v>259</v>
      </c>
      <c r="B10" s="31" t="str">
        <f t="shared" si="0"/>
        <v>(BCF-CHGR-DT)</v>
      </c>
      <c r="C10" t="s">
        <v>8</v>
      </c>
      <c r="D10" t="s">
        <v>157</v>
      </c>
      <c r="E10" s="41">
        <v>200</v>
      </c>
      <c r="F10" s="41">
        <v>0</v>
      </c>
      <c r="G10" s="41">
        <f>Table2[[#This Row],[remoteListAmount]]-Table2[[#This Row],[remoteDiscountAmount]]</f>
        <v>200</v>
      </c>
      <c r="H10" t="s">
        <v>189</v>
      </c>
    </row>
    <row r="11" spans="1:8">
      <c r="A11" t="s">
        <v>260</v>
      </c>
      <c r="B11" s="31" t="str">
        <f t="shared" si="0"/>
        <v>(BCF-CHGR-STD)</v>
      </c>
      <c r="C11" t="s">
        <v>8</v>
      </c>
      <c r="D11" t="s">
        <v>156</v>
      </c>
      <c r="E11" s="41">
        <v>250</v>
      </c>
      <c r="F11" s="41">
        <v>0</v>
      </c>
      <c r="G11" s="41">
        <f>Table2[[#This Row],[remoteListAmount]]-Table2[[#This Row],[remoteDiscountAmount]]</f>
        <v>250</v>
      </c>
      <c r="H11" t="s">
        <v>189</v>
      </c>
    </row>
    <row r="12" spans="1:8">
      <c r="A12" t="s">
        <v>261</v>
      </c>
      <c r="B12" s="31" t="str">
        <f t="shared" si="0"/>
        <v>(BCF-CHGR-PREM)</v>
      </c>
      <c r="C12" t="s">
        <v>8</v>
      </c>
      <c r="D12" t="s">
        <v>158</v>
      </c>
      <c r="E12" s="41">
        <v>450</v>
      </c>
      <c r="F12" s="41">
        <v>0</v>
      </c>
      <c r="G12" s="41">
        <f>Table2[[#This Row],[remoteListAmount]]-Table2[[#This Row],[remoteDiscountAmount]]</f>
        <v>450</v>
      </c>
      <c r="H12" t="s">
        <v>189</v>
      </c>
    </row>
    <row r="13" spans="1:8">
      <c r="A13" t="s">
        <v>256</v>
      </c>
      <c r="B13" s="31" t="str">
        <f t="shared" si="0"/>
        <v>(B36-CHGR-DT)</v>
      </c>
      <c r="C13" t="s">
        <v>8</v>
      </c>
      <c r="D13" t="s">
        <v>157</v>
      </c>
      <c r="E13" s="41">
        <v>200</v>
      </c>
      <c r="F13" s="41">
        <v>0</v>
      </c>
      <c r="G13" s="41">
        <f>Table2[[#This Row],[remoteListAmount]]-Table2[[#This Row],[remoteDiscountAmount]]</f>
        <v>200</v>
      </c>
      <c r="H13" t="s">
        <v>188</v>
      </c>
    </row>
    <row r="14" spans="1:8">
      <c r="A14" t="s">
        <v>257</v>
      </c>
      <c r="B14" s="31" t="str">
        <f t="shared" si="0"/>
        <v>(B36-CHGR-STD)</v>
      </c>
      <c r="C14" t="s">
        <v>8</v>
      </c>
      <c r="D14" t="s">
        <v>156</v>
      </c>
      <c r="E14" s="41">
        <v>250</v>
      </c>
      <c r="F14" s="41">
        <v>0</v>
      </c>
      <c r="G14" s="41">
        <f>Table2[[#This Row],[remoteListAmount]]-Table2[[#This Row],[remoteDiscountAmount]]</f>
        <v>250</v>
      </c>
      <c r="H14" t="s">
        <v>188</v>
      </c>
    </row>
    <row r="15" spans="1:8">
      <c r="A15" t="s">
        <v>258</v>
      </c>
      <c r="B15" s="31" t="str">
        <f t="shared" si="0"/>
        <v>(B36-CHGR-PREM)</v>
      </c>
      <c r="C15" t="s">
        <v>8</v>
      </c>
      <c r="D15" t="s">
        <v>158</v>
      </c>
      <c r="E15" s="41">
        <v>450</v>
      </c>
      <c r="F15" s="41">
        <v>0</v>
      </c>
      <c r="G15" s="41">
        <f>Table2[[#This Row],[remoteListAmount]]-Table2[[#This Row],[remoteDiscountAmount]]</f>
        <v>450</v>
      </c>
      <c r="H15" t="s">
        <v>188</v>
      </c>
    </row>
    <row r="16" spans="1:8">
      <c r="A16" t="s">
        <v>194</v>
      </c>
      <c r="B16" s="31" t="str">
        <f t="shared" si="0"/>
        <v>(ELU-CHGR-DT)</v>
      </c>
      <c r="C16" t="s">
        <v>8</v>
      </c>
      <c r="D16" t="s">
        <v>157</v>
      </c>
      <c r="E16" s="41">
        <v>200</v>
      </c>
      <c r="F16" s="41">
        <v>0</v>
      </c>
      <c r="G16" s="41">
        <f>Table2[[#This Row],[remoteListAmount]]-Table2[[#This Row],[remoteDiscountAmount]]</f>
        <v>200</v>
      </c>
      <c r="H16" t="s">
        <v>36</v>
      </c>
    </row>
    <row r="17" spans="1:8">
      <c r="A17" t="s">
        <v>195</v>
      </c>
      <c r="B17" s="31" t="str">
        <f t="shared" si="0"/>
        <v>(ELU-CHGR-STD)</v>
      </c>
      <c r="C17" t="s">
        <v>8</v>
      </c>
      <c r="D17" t="s">
        <v>156</v>
      </c>
      <c r="E17" s="41">
        <v>250</v>
      </c>
      <c r="F17" s="41">
        <v>0</v>
      </c>
      <c r="G17" s="41">
        <f>Table2[[#This Row],[remoteListAmount]]-Table2[[#This Row],[remoteDiscountAmount]]</f>
        <v>250</v>
      </c>
      <c r="H17" t="s">
        <v>36</v>
      </c>
    </row>
    <row r="18" spans="1:8">
      <c r="A18" t="s">
        <v>196</v>
      </c>
      <c r="B18" s="31" t="str">
        <f t="shared" si="0"/>
        <v>(ELU-CHGR-PREM)</v>
      </c>
      <c r="C18" t="s">
        <v>8</v>
      </c>
      <c r="D18" t="s">
        <v>158</v>
      </c>
      <c r="E18" s="41">
        <v>450</v>
      </c>
      <c r="F18" s="41">
        <v>0</v>
      </c>
      <c r="G18" s="41">
        <f>Table2[[#This Row],[remoteListAmount]]-Table2[[#This Row],[remoteDiscountAmount]]</f>
        <v>450</v>
      </c>
      <c r="H18" t="s">
        <v>36</v>
      </c>
    </row>
    <row r="19" spans="1:8">
      <c r="A19" t="s">
        <v>191</v>
      </c>
      <c r="B19" s="31" t="str">
        <f t="shared" si="0"/>
        <v>(FAF-CHGR-DT)</v>
      </c>
      <c r="C19" t="s">
        <v>8</v>
      </c>
      <c r="D19" t="s">
        <v>157</v>
      </c>
      <c r="E19" s="41">
        <v>200</v>
      </c>
      <c r="F19" s="41">
        <v>0</v>
      </c>
      <c r="G19" s="41">
        <f>Table2[[#This Row],[remoteListAmount]]-Table2[[#This Row],[remoteDiscountAmount]]</f>
        <v>200</v>
      </c>
      <c r="H19" t="s">
        <v>190</v>
      </c>
    </row>
    <row r="20" spans="1:8">
      <c r="A20" t="s">
        <v>192</v>
      </c>
      <c r="B20" s="31" t="str">
        <f t="shared" si="0"/>
        <v>(FAF-CHGR-STD)</v>
      </c>
      <c r="C20" t="s">
        <v>8</v>
      </c>
      <c r="D20" t="s">
        <v>156</v>
      </c>
      <c r="E20" s="41">
        <v>250</v>
      </c>
      <c r="F20" s="41">
        <v>0</v>
      </c>
      <c r="G20" s="41">
        <f>Table2[[#This Row],[remoteListAmount]]-Table2[[#This Row],[remoteDiscountAmount]]</f>
        <v>250</v>
      </c>
      <c r="H20" t="s">
        <v>190</v>
      </c>
    </row>
    <row r="21" spans="1:8">
      <c r="A21" t="s">
        <v>193</v>
      </c>
      <c r="B21" s="31" t="str">
        <f t="shared" si="0"/>
        <v>(FAF-CHGR-PREM)</v>
      </c>
      <c r="C21" t="s">
        <v>8</v>
      </c>
      <c r="D21" t="s">
        <v>158</v>
      </c>
      <c r="E21" s="41">
        <v>450</v>
      </c>
      <c r="F21" s="41">
        <v>0</v>
      </c>
      <c r="G21" s="41">
        <f>Table2[[#This Row],[remoteListAmount]]-Table2[[#This Row],[remoteDiscountAmount]]</f>
        <v>450</v>
      </c>
      <c r="H21" t="s">
        <v>190</v>
      </c>
    </row>
    <row r="22" spans="1:8">
      <c r="A22" t="s">
        <v>297</v>
      </c>
      <c r="B22" s="31" t="str">
        <f t="shared" si="0"/>
        <v>(CHA-CHGR-DT)</v>
      </c>
      <c r="C22" t="s">
        <v>8</v>
      </c>
      <c r="D22" t="s">
        <v>157</v>
      </c>
      <c r="E22" s="41">
        <v>200</v>
      </c>
      <c r="F22" s="41">
        <v>0</v>
      </c>
      <c r="G22" s="41">
        <f>Table2[[#This Row],[remoteListAmount]]-Table2[[#This Row],[remoteDiscountAmount]]</f>
        <v>200</v>
      </c>
      <c r="H22" t="s">
        <v>54</v>
      </c>
    </row>
    <row r="23" spans="1:8">
      <c r="A23" t="s">
        <v>298</v>
      </c>
      <c r="B23" s="31" t="str">
        <f t="shared" si="0"/>
        <v>(CHA-CHGR-STD)</v>
      </c>
      <c r="C23" t="s">
        <v>8</v>
      </c>
      <c r="D23" t="s">
        <v>156</v>
      </c>
      <c r="E23" s="41">
        <v>250</v>
      </c>
      <c r="F23" s="41">
        <v>0</v>
      </c>
      <c r="G23" s="41">
        <f>Table2[[#This Row],[remoteListAmount]]-Table2[[#This Row],[remoteDiscountAmount]]</f>
        <v>250</v>
      </c>
      <c r="H23" t="s">
        <v>54</v>
      </c>
    </row>
    <row r="24" spans="1:8">
      <c r="A24" t="s">
        <v>280</v>
      </c>
      <c r="B24" s="31" t="str">
        <f t="shared" si="0"/>
        <v>(CHS-CHGR-DT)</v>
      </c>
      <c r="C24" t="s">
        <v>8</v>
      </c>
      <c r="D24" t="s">
        <v>157</v>
      </c>
      <c r="E24" s="41">
        <v>200</v>
      </c>
      <c r="F24" s="41">
        <v>0</v>
      </c>
      <c r="G24" s="41">
        <f>Table2[[#This Row],[remoteListAmount]]-Table2[[#This Row],[remoteDiscountAmount]]</f>
        <v>200</v>
      </c>
      <c r="H24" t="s">
        <v>55</v>
      </c>
    </row>
    <row r="25" spans="1:8">
      <c r="A25" t="s">
        <v>281</v>
      </c>
      <c r="B25" s="31" t="str">
        <f t="shared" si="0"/>
        <v>(CHS-CHGR-STD)</v>
      </c>
      <c r="C25" t="s">
        <v>8</v>
      </c>
      <c r="D25" t="s">
        <v>156</v>
      </c>
      <c r="E25" s="41">
        <v>250</v>
      </c>
      <c r="F25" s="41">
        <v>0</v>
      </c>
      <c r="G25" s="41">
        <f>Table2[[#This Row],[remoteListAmount]]-Table2[[#This Row],[remoteDiscountAmount]]</f>
        <v>250</v>
      </c>
      <c r="H25" t="s">
        <v>55</v>
      </c>
    </row>
    <row r="26" spans="1:8">
      <c r="A26" t="s">
        <v>299</v>
      </c>
      <c r="B26" s="31" t="str">
        <f t="shared" si="0"/>
        <v>(CHU-CHGR-DT)</v>
      </c>
      <c r="C26" t="s">
        <v>8</v>
      </c>
      <c r="D26" t="s">
        <v>157</v>
      </c>
      <c r="E26" s="41">
        <v>200</v>
      </c>
      <c r="F26" s="41">
        <v>0</v>
      </c>
      <c r="G26" s="41">
        <f>Table2[[#This Row],[remoteListAmount]]-Table2[[#This Row],[remoteDiscountAmount]]</f>
        <v>200</v>
      </c>
      <c r="H26" t="s">
        <v>56</v>
      </c>
    </row>
    <row r="27" spans="1:8">
      <c r="A27" t="s">
        <v>300</v>
      </c>
      <c r="B27" s="31" t="str">
        <f t="shared" si="0"/>
        <v>(CHU-CHGR-STD)</v>
      </c>
      <c r="C27" t="s">
        <v>8</v>
      </c>
      <c r="D27" t="s">
        <v>156</v>
      </c>
      <c r="E27" s="41">
        <v>250</v>
      </c>
      <c r="F27" s="41">
        <v>0</v>
      </c>
      <c r="G27" s="41">
        <f>Table2[[#This Row],[remoteListAmount]]-Table2[[#This Row],[remoteDiscountAmount]]</f>
        <v>250</v>
      </c>
      <c r="H27" t="s">
        <v>56</v>
      </c>
    </row>
    <row r="28" spans="1:8">
      <c r="A28" t="s">
        <v>262</v>
      </c>
      <c r="B28" s="31" t="str">
        <f t="shared" si="0"/>
        <v>(HUM-CHGR-DT)</v>
      </c>
      <c r="C28" t="s">
        <v>8</v>
      </c>
      <c r="D28" t="s">
        <v>157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183</v>
      </c>
    </row>
    <row r="29" spans="1:8">
      <c r="A29" t="s">
        <v>263</v>
      </c>
      <c r="B29" s="31" t="str">
        <f t="shared" si="0"/>
        <v>(HUM-CHGR-STD)</v>
      </c>
      <c r="C29" t="s">
        <v>8</v>
      </c>
      <c r="D29" t="s">
        <v>156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183</v>
      </c>
    </row>
    <row r="30" spans="1:8">
      <c r="A30" t="s">
        <v>264</v>
      </c>
      <c r="B30" s="31" t="str">
        <f t="shared" si="0"/>
        <v>(HUM-CHGR-PREM)</v>
      </c>
      <c r="C30" t="s">
        <v>8</v>
      </c>
      <c r="D30" t="s">
        <v>158</v>
      </c>
      <c r="E30" s="41">
        <v>450</v>
      </c>
      <c r="F30" s="41">
        <v>0</v>
      </c>
      <c r="G30" s="41">
        <f>Table2[[#This Row],[remoteListAmount]]-Table2[[#This Row],[remoteDiscountAmount]]</f>
        <v>450</v>
      </c>
      <c r="H30" t="s">
        <v>183</v>
      </c>
    </row>
    <row r="31" spans="1:8">
      <c r="A31" t="s">
        <v>350</v>
      </c>
      <c r="B31" s="31" t="str">
        <f t="shared" si="0"/>
        <v>(CMP-CHGR-DT)</v>
      </c>
      <c r="C31" t="s">
        <v>8</v>
      </c>
      <c r="D31" t="s">
        <v>157</v>
      </c>
      <c r="E31" s="41">
        <v>200</v>
      </c>
      <c r="F31" s="41">
        <v>0</v>
      </c>
      <c r="G31" s="41">
        <f>Table2[[#This Row],[remoteListAmount]]-Table2[[#This Row],[remoteDiscountAmount]]</f>
        <v>200</v>
      </c>
      <c r="H31" t="s">
        <v>57</v>
      </c>
    </row>
    <row r="32" spans="1:8">
      <c r="A32" t="s">
        <v>351</v>
      </c>
      <c r="B32" s="31" t="str">
        <f t="shared" si="0"/>
        <v>(CMP-CHGR-STD)</v>
      </c>
      <c r="C32" t="s">
        <v>8</v>
      </c>
      <c r="D32" t="s">
        <v>156</v>
      </c>
      <c r="E32" s="41">
        <v>250</v>
      </c>
      <c r="F32" s="41">
        <v>0</v>
      </c>
      <c r="G32" s="41">
        <f>Table2[[#This Row],[remoteListAmount]]-Table2[[#This Row],[remoteDiscountAmount]]</f>
        <v>250</v>
      </c>
      <c r="H32" t="s">
        <v>57</v>
      </c>
    </row>
    <row r="33" spans="1:8">
      <c r="A33" t="s">
        <v>349</v>
      </c>
      <c r="B33" s="31" t="str">
        <f t="shared" si="0"/>
        <v>(MLA-CHGR-DT)</v>
      </c>
      <c r="C33" t="s">
        <v>8</v>
      </c>
      <c r="D33" t="s">
        <v>157</v>
      </c>
      <c r="E33" s="41">
        <v>200</v>
      </c>
      <c r="F33" s="41">
        <v>0</v>
      </c>
      <c r="G33" s="41">
        <f>Table2[[#This Row],[remoteListAmount]]-Table2[[#This Row],[remoteDiscountAmount]]</f>
        <v>200</v>
      </c>
      <c r="H33" t="s">
        <v>348</v>
      </c>
    </row>
    <row r="34" spans="1:8">
      <c r="A34" t="s">
        <v>382</v>
      </c>
      <c r="B34" s="31" t="str">
        <f t="shared" ref="B34:B50" si="1">"("&amp;A34&amp;")"</f>
        <v>(CNH-CHGR-DT)</v>
      </c>
      <c r="C34" t="s">
        <v>8</v>
      </c>
      <c r="D34" t="s">
        <v>157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58</v>
      </c>
    </row>
    <row r="35" spans="1:8">
      <c r="A35" t="s">
        <v>383</v>
      </c>
      <c r="B35" s="31" t="str">
        <f t="shared" si="1"/>
        <v>(CNH-CHGR-STD)</v>
      </c>
      <c r="C35" t="s">
        <v>8</v>
      </c>
      <c r="D35" t="s">
        <v>156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58</v>
      </c>
    </row>
    <row r="36" spans="1:8">
      <c r="A36" t="s">
        <v>159</v>
      </c>
      <c r="B36" s="31" t="str">
        <f t="shared" si="1"/>
        <v>(REG-CHGR-DT)</v>
      </c>
      <c r="C36" t="s">
        <v>8</v>
      </c>
      <c r="D36" t="s">
        <v>157</v>
      </c>
      <c r="E36" s="41">
        <v>200</v>
      </c>
      <c r="F36" s="41">
        <v>0</v>
      </c>
      <c r="G36" s="41">
        <f>Table2[[#This Row],[remoteListAmount]]-Table2[[#This Row],[remoteDiscountAmount]]</f>
        <v>200</v>
      </c>
      <c r="H36" t="s">
        <v>2</v>
      </c>
    </row>
    <row r="37" spans="1:8">
      <c r="A37" t="s">
        <v>161</v>
      </c>
      <c r="B37" s="31" t="str">
        <f t="shared" si="1"/>
        <v>(REG-CHGR-STD)</v>
      </c>
      <c r="C37" t="s">
        <v>8</v>
      </c>
      <c r="D37" t="s">
        <v>156</v>
      </c>
      <c r="E37" s="41">
        <v>250</v>
      </c>
      <c r="F37" s="41">
        <v>0</v>
      </c>
      <c r="G37" s="41">
        <f>Table2[[#This Row],[remoteListAmount]]-Table2[[#This Row],[remoteDiscountAmount]]</f>
        <v>250</v>
      </c>
      <c r="H37" t="s">
        <v>2</v>
      </c>
    </row>
    <row r="38" spans="1:8">
      <c r="A38" t="s">
        <v>160</v>
      </c>
      <c r="B38" s="31" t="str">
        <f t="shared" si="1"/>
        <v>(REG-CHGR-PREM)</v>
      </c>
      <c r="C38" t="s">
        <v>8</v>
      </c>
      <c r="D38" t="s">
        <v>158</v>
      </c>
      <c r="E38" s="41">
        <v>450</v>
      </c>
      <c r="F38" s="41">
        <v>0</v>
      </c>
      <c r="G38" s="41">
        <f>Table2[[#This Row],[remoteListAmount]]-Table2[[#This Row],[remoteDiscountAmount]]</f>
        <v>450</v>
      </c>
      <c r="H38" t="s">
        <v>2</v>
      </c>
    </row>
    <row r="39" spans="1:8">
      <c r="A39" t="s">
        <v>529</v>
      </c>
      <c r="B39" s="31" t="str">
        <f t="shared" ref="B39" si="2">"("&amp;A39&amp;")"</f>
        <v>(REG-REM-REMOTE2)</v>
      </c>
      <c r="C39" t="s">
        <v>168</v>
      </c>
      <c r="D39" t="s">
        <v>530</v>
      </c>
      <c r="E39" s="41">
        <v>225</v>
      </c>
      <c r="F39" s="41">
        <v>0</v>
      </c>
      <c r="G39" s="41">
        <f>Table2[[#This Row],[remoteListAmount]]-Table2[[#This Row],[remoteDiscountAmount]]</f>
        <v>225</v>
      </c>
      <c r="H39" t="s">
        <v>2</v>
      </c>
    </row>
    <row r="40" spans="1:8" hidden="1">
      <c r="A40" t="s">
        <v>162</v>
      </c>
      <c r="B40" s="31" t="str">
        <f t="shared" si="1"/>
        <v>(REG-REM-REMOTE3)</v>
      </c>
      <c r="C40" t="s">
        <v>168</v>
      </c>
      <c r="D40" t="s">
        <v>168</v>
      </c>
      <c r="E40" s="41">
        <v>225</v>
      </c>
      <c r="F40" s="41">
        <v>0</v>
      </c>
      <c r="G40" s="41">
        <f>Table2[[#This Row],[remoteListAmount]]-Table2[[#This Row],[remoteDiscountAmount]]</f>
        <v>225</v>
      </c>
      <c r="H40" t="s">
        <v>2</v>
      </c>
    </row>
    <row r="41" spans="1:8" hidden="1">
      <c r="A41" t="s">
        <v>163</v>
      </c>
      <c r="B41" s="31" t="str">
        <f t="shared" si="1"/>
        <v>(REG-REM-MYPALMICRO)</v>
      </c>
      <c r="C41" t="s">
        <v>169</v>
      </c>
      <c r="D41" t="s">
        <v>169</v>
      </c>
      <c r="E41" s="41">
        <v>225</v>
      </c>
      <c r="F41" s="41">
        <v>0</v>
      </c>
      <c r="G41" s="41">
        <f>Table2[[#This Row],[remoteListAmount]]-Table2[[#This Row],[remoteDiscountAmount]]</f>
        <v>225</v>
      </c>
      <c r="H41" t="s">
        <v>2</v>
      </c>
    </row>
    <row r="42" spans="1:8" hidden="1">
      <c r="A42" t="s">
        <v>164</v>
      </c>
      <c r="B42" s="31" t="str">
        <f t="shared" si="1"/>
        <v>(REG-REM-MYPALPRO)</v>
      </c>
      <c r="C42" t="s">
        <v>170</v>
      </c>
      <c r="D42" t="s">
        <v>170</v>
      </c>
      <c r="E42" s="41">
        <v>315</v>
      </c>
      <c r="F42" s="41">
        <v>0</v>
      </c>
      <c r="G42" s="41">
        <f>Table2[[#This Row],[remoteListAmount]]-Table2[[#This Row],[remoteDiscountAmount]]</f>
        <v>315</v>
      </c>
      <c r="H42" t="s">
        <v>2</v>
      </c>
    </row>
    <row r="43" spans="1:8" hidden="1">
      <c r="A43" t="s">
        <v>165</v>
      </c>
      <c r="B43" s="31" t="str">
        <f t="shared" si="1"/>
        <v>(REG-REM-PHONELINK2)</v>
      </c>
      <c r="C43" t="s">
        <v>171</v>
      </c>
      <c r="D43" t="s">
        <v>171</v>
      </c>
      <c r="E43" s="41">
        <v>200</v>
      </c>
      <c r="F43" s="41">
        <v>0</v>
      </c>
      <c r="G43" s="41">
        <f>Table2[[#This Row],[remoteListAmount]]-Table2[[#This Row],[remoteDiscountAmount]]</f>
        <v>200</v>
      </c>
      <c r="H43" t="s">
        <v>2</v>
      </c>
    </row>
    <row r="44" spans="1:8" hidden="1">
      <c r="A44" t="s">
        <v>166</v>
      </c>
      <c r="B44" s="31" t="str">
        <f t="shared" si="1"/>
        <v>(REG-REM-TVLINK2)</v>
      </c>
      <c r="C44" t="s">
        <v>172</v>
      </c>
      <c r="D44" t="s">
        <v>172</v>
      </c>
      <c r="E44" s="41">
        <v>340</v>
      </c>
      <c r="F44" s="41">
        <v>0</v>
      </c>
      <c r="G44" s="41">
        <f>Table2[[#This Row],[remoteListAmount]]-Table2[[#This Row],[remoteDiscountAmount]]</f>
        <v>340</v>
      </c>
      <c r="H44" t="s">
        <v>2</v>
      </c>
    </row>
    <row r="45" spans="1:8" hidden="1">
      <c r="A45" t="s">
        <v>167</v>
      </c>
      <c r="B45" s="31" t="str">
        <f t="shared" si="1"/>
        <v>(REG-REM-PERFCLEAN)</v>
      </c>
      <c r="C45" t="s">
        <v>173</v>
      </c>
      <c r="D45" t="s">
        <v>173</v>
      </c>
      <c r="E45" s="41">
        <v>185</v>
      </c>
      <c r="F45" s="41">
        <v>0</v>
      </c>
      <c r="G45" s="41">
        <f>Table2[[#This Row],[remoteListAmount]]-Table2[[#This Row],[remoteDiscountAmount]]</f>
        <v>185</v>
      </c>
      <c r="H45" t="s">
        <v>2</v>
      </c>
    </row>
    <row r="46" spans="1:8">
      <c r="A46" t="s">
        <v>384</v>
      </c>
      <c r="B46" s="31" t="str">
        <f t="shared" si="1"/>
        <v>(CTH-CHGR-DT)</v>
      </c>
      <c r="C46" t="s">
        <v>8</v>
      </c>
      <c r="D46" t="s">
        <v>157</v>
      </c>
      <c r="E46" s="41">
        <v>200</v>
      </c>
      <c r="F46" s="41">
        <v>0</v>
      </c>
      <c r="G46" s="41">
        <f>Table2[[#This Row],[remoteListAmount]]-Table2[[#This Row],[remoteDiscountAmount]]</f>
        <v>200</v>
      </c>
      <c r="H46" t="s">
        <v>65</v>
      </c>
    </row>
    <row r="47" spans="1:8">
      <c r="A47" t="s">
        <v>385</v>
      </c>
      <c r="B47" s="31" t="str">
        <f t="shared" si="1"/>
        <v>(CTH-CHGR-STD)</v>
      </c>
      <c r="C47" t="s">
        <v>8</v>
      </c>
      <c r="D47" t="s">
        <v>156</v>
      </c>
      <c r="E47" s="41">
        <v>250</v>
      </c>
      <c r="F47" s="41">
        <v>0</v>
      </c>
      <c r="G47" s="41">
        <f>Table2[[#This Row],[remoteListAmount]]-Table2[[#This Row],[remoteDiscountAmount]]</f>
        <v>250</v>
      </c>
      <c r="H47" t="s">
        <v>65</v>
      </c>
    </row>
    <row r="48" spans="1:8">
      <c r="A48" t="s">
        <v>401</v>
      </c>
      <c r="B48" s="31" t="str">
        <f t="shared" si="1"/>
        <v>(CWC-CHGR-DT)</v>
      </c>
      <c r="C48" t="s">
        <v>8</v>
      </c>
      <c r="D48" t="s">
        <v>157</v>
      </c>
      <c r="E48" s="41">
        <v>200</v>
      </c>
      <c r="F48" s="41">
        <v>0</v>
      </c>
      <c r="G48" s="41">
        <f>Table2[[#This Row],[remoteListAmount]]-Table2[[#This Row],[remoteDiscountAmount]]</f>
        <v>200</v>
      </c>
      <c r="H48" t="s">
        <v>67</v>
      </c>
    </row>
    <row r="49" spans="1:10">
      <c r="A49" t="s">
        <v>402</v>
      </c>
      <c r="B49" s="31" t="str">
        <f t="shared" si="1"/>
        <v>(CWC-CHGR-STD)</v>
      </c>
      <c r="C49" t="s">
        <v>8</v>
      </c>
      <c r="D49" t="s">
        <v>156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67</v>
      </c>
    </row>
    <row r="50" spans="1:10">
      <c r="A50" t="s">
        <v>448</v>
      </c>
      <c r="B50" s="31" t="str">
        <f t="shared" si="1"/>
        <v>(AS-CHGR-PREM)</v>
      </c>
      <c r="C50" t="s">
        <v>8</v>
      </c>
      <c r="D50" t="s">
        <v>158</v>
      </c>
      <c r="E50" s="41">
        <v>450</v>
      </c>
      <c r="F50" s="41">
        <v>0</v>
      </c>
      <c r="G50" s="41">
        <f>Table2[[#This Row],[remoteListAmount]]-Table2[[#This Row],[remoteDiscountAmount]]</f>
        <v>450</v>
      </c>
      <c r="H50" t="s">
        <v>421</v>
      </c>
    </row>
    <row r="51" spans="1:10" hidden="1">
      <c r="A51" t="s">
        <v>450</v>
      </c>
      <c r="B51" s="31" t="str">
        <f t="shared" ref="B51:B58" si="3">"("&amp;A51&amp;")"</f>
        <v>(AS-REM-MYPALMICRO)</v>
      </c>
      <c r="C51" t="s">
        <v>169</v>
      </c>
      <c r="D51" t="s">
        <v>169</v>
      </c>
      <c r="E51" s="41">
        <v>225</v>
      </c>
      <c r="F51" s="41">
        <v>0</v>
      </c>
      <c r="G51" s="41">
        <f>Table2[[#This Row],[remoteListAmount]]-Table2[[#This Row],[remoteDiscountAmount]]</f>
        <v>225</v>
      </c>
      <c r="H51" t="s">
        <v>421</v>
      </c>
    </row>
    <row r="52" spans="1:10" hidden="1">
      <c r="A52" t="s">
        <v>449</v>
      </c>
      <c r="B52" s="31" t="str">
        <f t="shared" si="3"/>
        <v>(AS-REM-MYPALPRO)</v>
      </c>
      <c r="C52" t="s">
        <v>170</v>
      </c>
      <c r="D52" t="s">
        <v>170</v>
      </c>
      <c r="E52" s="41">
        <v>315</v>
      </c>
      <c r="F52" s="41">
        <v>0</v>
      </c>
      <c r="G52" s="41">
        <f>Table2[[#This Row],[remoteListAmount]]-Table2[[#This Row],[remoteDiscountAmount]]</f>
        <v>315</v>
      </c>
      <c r="H52" t="s">
        <v>421</v>
      </c>
    </row>
    <row r="53" spans="1:10" hidden="1">
      <c r="A53" t="s">
        <v>451</v>
      </c>
      <c r="B53" s="31" t="str">
        <f t="shared" si="3"/>
        <v>(AS-REM-TVLINK2)</v>
      </c>
      <c r="C53" t="s">
        <v>172</v>
      </c>
      <c r="D53" t="s">
        <v>172</v>
      </c>
      <c r="E53" s="41">
        <v>340</v>
      </c>
      <c r="F53" s="41">
        <v>0</v>
      </c>
      <c r="G53" s="41">
        <f>Table2[[#This Row],[remoteListAmount]]-Table2[[#This Row],[remoteDiscountAmount]]</f>
        <v>340</v>
      </c>
      <c r="H53" t="s">
        <v>421</v>
      </c>
    </row>
    <row r="54" spans="1:10" hidden="1">
      <c r="A54" t="s">
        <v>464</v>
      </c>
      <c r="B54" s="31" t="str">
        <f t="shared" si="3"/>
        <v>(REG-REM-TVSTRPL)</v>
      </c>
      <c r="C54" t="s">
        <v>463</v>
      </c>
      <c r="D54" t="s">
        <v>463</v>
      </c>
      <c r="E54" s="41">
        <v>365</v>
      </c>
      <c r="F54" s="41">
        <v>0</v>
      </c>
      <c r="G54" s="41">
        <f>Table2[[#This Row],[remoteListAmount]]-Table2[[#This Row],[remoteDiscountAmount]]</f>
        <v>365</v>
      </c>
      <c r="H54" t="s">
        <v>2</v>
      </c>
    </row>
    <row r="55" spans="1:10">
      <c r="A55" t="s">
        <v>468</v>
      </c>
      <c r="B55" s="31" t="str">
        <f t="shared" si="3"/>
        <v>(OH-CHGR-STD)</v>
      </c>
      <c r="C55" t="s">
        <v>8</v>
      </c>
      <c r="D55" t="s">
        <v>156</v>
      </c>
      <c r="E55" s="41">
        <v>250</v>
      </c>
      <c r="F55" s="41">
        <v>0</v>
      </c>
      <c r="G55" s="41">
        <f>Table2[[#This Row],[remoteListAmount]]-Table2[[#This Row],[remoteDiscountAmount]]</f>
        <v>250</v>
      </c>
      <c r="H55" t="s">
        <v>465</v>
      </c>
    </row>
    <row r="56" spans="1:10" hidden="1">
      <c r="A56" t="s">
        <v>470</v>
      </c>
      <c r="B56" s="31" t="str">
        <f t="shared" si="3"/>
        <v>(PB-REM-PERFCLEAN)</v>
      </c>
      <c r="C56" t="s">
        <v>173</v>
      </c>
      <c r="D56" t="s">
        <v>173</v>
      </c>
      <c r="E56" s="41">
        <v>185</v>
      </c>
      <c r="F56" s="41">
        <v>60</v>
      </c>
      <c r="G56" s="41">
        <f>Table2[[#This Row],[remoteListAmount]]-Table2[[#This Row],[remoteDiscountAmount]]</f>
        <v>125</v>
      </c>
      <c r="H56" t="s">
        <v>466</v>
      </c>
    </row>
    <row r="57" spans="1:10" hidden="1">
      <c r="A57" t="s">
        <v>553</v>
      </c>
      <c r="B57" s="31" t="str">
        <f t="shared" si="3"/>
        <v>(PB-REM-MULTIMIC)</v>
      </c>
      <c r="C57" t="s">
        <v>548</v>
      </c>
      <c r="D57" t="s">
        <v>549</v>
      </c>
      <c r="E57" s="41">
        <v>325</v>
      </c>
      <c r="F57" s="41">
        <v>15</v>
      </c>
      <c r="G57" s="41">
        <f>Table2[[#This Row],[remoteListAmount]]-Table2[[#This Row],[remoteDiscountAmount]]</f>
        <v>310</v>
      </c>
      <c r="H57" t="s">
        <v>466</v>
      </c>
    </row>
    <row r="58" spans="1:10" hidden="1">
      <c r="A58" t="s">
        <v>471</v>
      </c>
      <c r="B58" s="31" t="str">
        <f t="shared" si="3"/>
        <v>(PB-REM-TVSTRPL)</v>
      </c>
      <c r="C58" t="s">
        <v>542</v>
      </c>
      <c r="D58" t="s">
        <v>542</v>
      </c>
      <c r="E58" s="41">
        <v>425</v>
      </c>
      <c r="F58" s="41">
        <v>60</v>
      </c>
      <c r="G58" s="41">
        <f>Table2[[#This Row],[remoteListAmount]]-Table2[[#This Row],[remoteDiscountAmount]]</f>
        <v>365</v>
      </c>
      <c r="H58" t="s">
        <v>466</v>
      </c>
    </row>
    <row r="59" spans="1:10" hidden="1">
      <c r="A59" t="s">
        <v>472</v>
      </c>
      <c r="B59" s="31" t="str">
        <f t="shared" ref="B59:B60" si="4">"("&amp;A59&amp;")"</f>
        <v>(GB-REM-PERFCLEAN)</v>
      </c>
      <c r="C59" t="s">
        <v>173</v>
      </c>
      <c r="D59" t="s">
        <v>173</v>
      </c>
      <c r="E59" s="41">
        <v>185</v>
      </c>
      <c r="F59" s="41">
        <v>60</v>
      </c>
      <c r="G59" s="41">
        <f>Table2[[#This Row],[remoteListAmount]]-Table2[[#This Row],[remoteDiscountAmount]]</f>
        <v>125</v>
      </c>
      <c r="H59" t="s">
        <v>467</v>
      </c>
    </row>
    <row r="60" spans="1:10" hidden="1">
      <c r="A60" t="s">
        <v>536</v>
      </c>
      <c r="B60" s="31" t="str">
        <f t="shared" si="4"/>
        <v>(GB-REM-TVSTRPL)</v>
      </c>
      <c r="C60" t="s">
        <v>542</v>
      </c>
      <c r="D60" t="s">
        <v>542</v>
      </c>
      <c r="E60" s="41">
        <v>425</v>
      </c>
      <c r="F60" s="41">
        <v>55</v>
      </c>
      <c r="G60" s="41">
        <f>Table2[[#This Row],[remoteListAmount]]-Table2[[#This Row],[remoteDiscountAmount]]</f>
        <v>370</v>
      </c>
      <c r="H60" t="s">
        <v>467</v>
      </c>
      <c r="J60" s="69"/>
    </row>
    <row r="61" spans="1:10" hidden="1">
      <c r="A61" t="s">
        <v>544</v>
      </c>
      <c r="B61" s="31" t="str">
        <f>"("&amp;A61&amp;")"</f>
        <v>(OHSB-REM-PERFCLEAN)</v>
      </c>
      <c r="C61" t="s">
        <v>173</v>
      </c>
      <c r="D61" t="s">
        <v>173</v>
      </c>
      <c r="E61" s="41">
        <v>185</v>
      </c>
      <c r="F61" s="41">
        <v>40</v>
      </c>
      <c r="G61" s="41">
        <f>Table2[[#This Row],[remoteListAmount]]-Table2[[#This Row],[remoteDiscountAmount]]</f>
        <v>145</v>
      </c>
      <c r="H61" t="s">
        <v>546</v>
      </c>
      <c r="J61" s="69"/>
    </row>
    <row r="62" spans="1:10" hidden="1">
      <c r="A62" t="s">
        <v>545</v>
      </c>
      <c r="B62" s="31" t="str">
        <f>"("&amp;A62&amp;")"</f>
        <v>(OHSB-REM-TVSTRPL)</v>
      </c>
      <c r="C62" t="s">
        <v>542</v>
      </c>
      <c r="D62" t="s">
        <v>542</v>
      </c>
      <c r="E62" s="41">
        <v>425</v>
      </c>
      <c r="F62" s="41">
        <v>75</v>
      </c>
      <c r="G62" s="41">
        <f>Table2[[#This Row],[remoteListAmount]]-Table2[[#This Row],[remoteDiscountAmount]]</f>
        <v>350</v>
      </c>
      <c r="H62" t="s">
        <v>546</v>
      </c>
      <c r="J62" s="69"/>
    </row>
    <row r="63" spans="1:10" hidden="1">
      <c r="A63" t="s">
        <v>473</v>
      </c>
      <c r="B63" s="31" t="str">
        <f>"("&amp;A63&amp;")"</f>
        <v>(OHGB-REM-PERFCLEAN)</v>
      </c>
      <c r="C63" t="s">
        <v>173</v>
      </c>
      <c r="D63" t="s">
        <v>173</v>
      </c>
      <c r="E63" s="41">
        <v>185</v>
      </c>
      <c r="F63" s="41">
        <v>40</v>
      </c>
      <c r="G63" s="41">
        <f>Table2[[#This Row],[remoteListAmount]]-Table2[[#This Row],[remoteDiscountAmount]]</f>
        <v>145</v>
      </c>
      <c r="H63" t="s">
        <v>469</v>
      </c>
      <c r="J63" s="69"/>
    </row>
    <row r="64" spans="1:10" hidden="1">
      <c r="A64" t="s">
        <v>552</v>
      </c>
      <c r="B64" s="31" t="str">
        <f>"("&amp;A64&amp;")"</f>
        <v>(OHGB-REM-MULTIMIC)</v>
      </c>
      <c r="C64" t="s">
        <v>548</v>
      </c>
      <c r="D64" t="s">
        <v>549</v>
      </c>
      <c r="E64" s="41">
        <v>425</v>
      </c>
      <c r="F64" s="41">
        <v>75</v>
      </c>
      <c r="G64" s="41">
        <f>Table2[[#This Row],[remoteListAmount]]-Table2[[#This Row],[remoteDiscountAmount]]</f>
        <v>350</v>
      </c>
      <c r="H64" t="s">
        <v>469</v>
      </c>
      <c r="J64" s="69"/>
    </row>
    <row r="65" spans="1:10" hidden="1">
      <c r="A65" t="s">
        <v>474</v>
      </c>
      <c r="B65" s="31" t="str">
        <f t="shared" ref="B65:B67" si="5">"("&amp;A65&amp;")"</f>
        <v>(OHPB-REM-PERFCLEAN)</v>
      </c>
      <c r="C65" t="s">
        <v>173</v>
      </c>
      <c r="D65" t="s">
        <v>173</v>
      </c>
      <c r="E65" s="41">
        <v>185</v>
      </c>
      <c r="F65" s="41">
        <v>35</v>
      </c>
      <c r="G65" s="41">
        <f>Table2[[#This Row],[remoteListAmount]]-Table2[[#This Row],[remoteDiscountAmount]]</f>
        <v>150</v>
      </c>
      <c r="H65" t="s">
        <v>547</v>
      </c>
      <c r="J65" s="69"/>
    </row>
    <row r="66" spans="1:10" hidden="1">
      <c r="A66" t="s">
        <v>551</v>
      </c>
      <c r="B66" s="31" t="str">
        <f t="shared" si="5"/>
        <v>(OHPB-REM-MULTIMIC)</v>
      </c>
      <c r="C66" t="s">
        <v>548</v>
      </c>
      <c r="D66" t="s">
        <v>549</v>
      </c>
      <c r="E66" s="41">
        <v>425</v>
      </c>
      <c r="F66" s="41">
        <v>75</v>
      </c>
      <c r="G66" s="41">
        <f>Table2[[#This Row],[remoteListAmount]]-Table2[[#This Row],[remoteDiscountAmount]]</f>
        <v>350</v>
      </c>
      <c r="H66" t="s">
        <v>547</v>
      </c>
      <c r="J66" s="69"/>
    </row>
    <row r="67" spans="1:10" hidden="1">
      <c r="A67" t="s">
        <v>475</v>
      </c>
      <c r="B67" s="31" t="str">
        <f t="shared" si="5"/>
        <v>(OHPB-REM-TVSTRPL)</v>
      </c>
      <c r="C67" t="s">
        <v>542</v>
      </c>
      <c r="D67" t="s">
        <v>542</v>
      </c>
      <c r="E67" s="41">
        <v>425</v>
      </c>
      <c r="F67" s="41">
        <v>75</v>
      </c>
      <c r="G67" s="41">
        <f>Table2[[#This Row],[remoteListAmount]]-Table2[[#This Row],[remoteDiscountAmount]]</f>
        <v>350</v>
      </c>
      <c r="H67" t="s">
        <v>547</v>
      </c>
      <c r="J67" s="69"/>
    </row>
    <row r="68" spans="1:10" hidden="1">
      <c r="A68" t="s">
        <v>464</v>
      </c>
      <c r="B68" s="31" t="str">
        <f t="shared" ref="B68" si="6">"("&amp;A68&amp;")"</f>
        <v>(REG-REM-TVSTRPL)</v>
      </c>
      <c r="C68" t="s">
        <v>542</v>
      </c>
      <c r="D68" t="s">
        <v>542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>
      <c r="A69" t="s">
        <v>166</v>
      </c>
      <c r="B69" s="31" t="str">
        <f t="shared" ref="B69:B74" si="7">"("&amp;A69&amp;")"</f>
        <v>(REG-REM-TVLINK2)</v>
      </c>
      <c r="C69" t="s">
        <v>530</v>
      </c>
      <c r="D69" t="s">
        <v>530</v>
      </c>
      <c r="E69" s="68">
        <v>300</v>
      </c>
      <c r="F69" s="41">
        <v>0</v>
      </c>
      <c r="G69" s="67">
        <f>Table2[[#This Row],[remoteListAmount]]-Table2[[#This Row],[remoteDiscountAmount]]</f>
        <v>300</v>
      </c>
      <c r="H69" t="s">
        <v>2</v>
      </c>
    </row>
    <row r="70" spans="1:10" hidden="1">
      <c r="A70" t="s">
        <v>162</v>
      </c>
      <c r="B70" s="31" t="str">
        <f t="shared" si="7"/>
        <v>(REG-REM-REMOTE3)</v>
      </c>
      <c r="C70" t="s">
        <v>168</v>
      </c>
      <c r="D70" t="s">
        <v>168</v>
      </c>
      <c r="E70" s="68">
        <v>300</v>
      </c>
      <c r="F70" s="41">
        <v>0</v>
      </c>
      <c r="G70" s="67">
        <f>Table2[[#This Row],[remoteListAmount]]-Table2[[#This Row],[remoteDiscountAmount]]</f>
        <v>300</v>
      </c>
      <c r="H70" t="s">
        <v>2</v>
      </c>
    </row>
    <row r="71" spans="1:10" hidden="1">
      <c r="A71" t="s">
        <v>550</v>
      </c>
      <c r="B71" s="31" t="str">
        <f t="shared" si="7"/>
        <v>(REG-REM-MULTIMIC)</v>
      </c>
      <c r="C71" t="s">
        <v>548</v>
      </c>
      <c r="D71" t="s">
        <v>549</v>
      </c>
      <c r="E71" s="68">
        <v>425</v>
      </c>
      <c r="F71" s="41">
        <v>0</v>
      </c>
      <c r="G71" s="67">
        <f>Table2[[#This Row],[remoteListAmount]]-Table2[[#This Row],[remoteDiscountAmount]]</f>
        <v>425</v>
      </c>
      <c r="H71" t="s">
        <v>2</v>
      </c>
    </row>
    <row r="72" spans="1:10" hidden="1">
      <c r="B72" s="31" t="str">
        <f t="shared" si="7"/>
        <v>()</v>
      </c>
      <c r="C72" t="s">
        <v>172</v>
      </c>
      <c r="D72" t="s">
        <v>172</v>
      </c>
      <c r="E72" s="68">
        <v>425</v>
      </c>
      <c r="F72" s="41">
        <v>0</v>
      </c>
      <c r="G72" s="67">
        <f>Table2[[#This Row],[remoteListAmount]]-Table2[[#This Row],[remoteDiscountAmount]]</f>
        <v>425</v>
      </c>
      <c r="H72" t="s">
        <v>2</v>
      </c>
    </row>
    <row r="73" spans="1:10" hidden="1">
      <c r="B73" s="31" t="str">
        <f t="shared" si="7"/>
        <v>()</v>
      </c>
      <c r="C73" t="s">
        <v>169</v>
      </c>
      <c r="D73" t="s">
        <v>169</v>
      </c>
      <c r="E73" s="68">
        <v>325</v>
      </c>
      <c r="F73" s="41">
        <v>0</v>
      </c>
      <c r="G73" s="67">
        <f>Table2[[#This Row],[remoteListAmount]]-Table2[[#This Row],[remoteDiscountAmount]]</f>
        <v>325</v>
      </c>
      <c r="H73" t="s">
        <v>2</v>
      </c>
    </row>
    <row r="74" spans="1:10" hidden="1">
      <c r="B74" s="31" t="str">
        <f t="shared" si="7"/>
        <v>()</v>
      </c>
      <c r="C74" t="s">
        <v>171</v>
      </c>
      <c r="D74" t="s">
        <v>171</v>
      </c>
      <c r="E74" s="68">
        <v>325</v>
      </c>
      <c r="F74" s="41">
        <v>0</v>
      </c>
      <c r="G74" s="67">
        <f>Table2[[#This Row],[remoteListAmount]]-Table2[[#This Row],[remoteDiscountAmount]]</f>
        <v>325</v>
      </c>
      <c r="H7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>
      <c r="A1" s="33" t="s">
        <v>80</v>
      </c>
      <c r="B1" s="34" t="s">
        <v>81</v>
      </c>
      <c r="C1" s="34" t="s">
        <v>174</v>
      </c>
      <c r="D1" s="34" t="s">
        <v>175</v>
      </c>
      <c r="E1" s="34" t="s">
        <v>525</v>
      </c>
      <c r="F1" s="34" t="s">
        <v>531</v>
      </c>
      <c r="G1" s="34" t="s">
        <v>526</v>
      </c>
      <c r="H1" s="34" t="s">
        <v>88</v>
      </c>
    </row>
    <row r="2" spans="1:8">
      <c r="A2" s="11" t="s">
        <v>176</v>
      </c>
      <c r="B2" s="31" t="str">
        <f>"("&amp;A2&amp;")"</f>
        <v>(REG-SVC-PAFITTING)</v>
      </c>
      <c r="C2" s="11" t="s">
        <v>543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>
      <c r="A3" s="11" t="s">
        <v>177</v>
      </c>
      <c r="B3" s="31" t="str">
        <f>"("&amp;A3&amp;")"</f>
        <v>(REG-SVC-OPTSVC)</v>
      </c>
      <c r="C3" s="11" t="s">
        <v>178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>
      <c r="A1" t="s">
        <v>80</v>
      </c>
      <c r="B1" t="s">
        <v>81</v>
      </c>
      <c r="C1" t="s">
        <v>186</v>
      </c>
      <c r="D1" t="s">
        <v>187</v>
      </c>
      <c r="E1" t="s">
        <v>523</v>
      </c>
      <c r="F1" t="s">
        <v>532</v>
      </c>
      <c r="G1" t="s">
        <v>524</v>
      </c>
    </row>
    <row r="2" spans="1:7">
      <c r="A2" s="11" t="s">
        <v>179</v>
      </c>
      <c r="B2" s="31" t="str">
        <f t="shared" ref="B2:B3" si="0">"("&amp;A2&amp;")"</f>
        <v>(REG-ACC-PERFDRYLUX)</v>
      </c>
      <c r="C2" s="11" t="s">
        <v>181</v>
      </c>
      <c r="D2" s="11" t="s">
        <v>2</v>
      </c>
      <c r="E2" s="65">
        <v>95</v>
      </c>
      <c r="F2" s="65">
        <v>0</v>
      </c>
      <c r="G2" s="65">
        <v>95</v>
      </c>
    </row>
    <row r="3" spans="1:7">
      <c r="A3" s="11" t="s">
        <v>180</v>
      </c>
      <c r="B3" s="31" t="str">
        <f t="shared" si="0"/>
        <v>(REG-ACC-PERFCLEANREFILL)</v>
      </c>
      <c r="C3" s="11" t="s">
        <v>182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59"/>
  <sheetViews>
    <sheetView workbookViewId="0">
      <selection activeCell="C4" sqref="C4"/>
    </sheetView>
  </sheetViews>
  <sheetFormatPr defaultRowHeight="1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>
      <c r="A2" s="1" t="s">
        <v>68</v>
      </c>
      <c r="B2" s="1" t="s">
        <v>69</v>
      </c>
      <c r="C2" s="1" t="s">
        <v>70</v>
      </c>
      <c r="D2" s="1"/>
      <c r="E2" s="1"/>
    </row>
    <row r="3" spans="1:5">
      <c r="A3" t="str" cm="1">
        <f t="array" ref="A3:A59">_xlfn.UNIQUE(_xlfn._xlws.SORT((HearingAids[haModel])))</f>
        <v>Beltone BTE Digital Achieve 17 86DWC</v>
      </c>
      <c r="B3" t="str" cm="1">
        <f t="array" ref="B3:B17">_xlfn.UNIQUE(_xlfn._xlws.SORT(HearingAids[haDiscountDescription]))</f>
        <v>Amplifon Competitive</v>
      </c>
      <c r="C3" t="s">
        <v>71</v>
      </c>
    </row>
    <row r="4" spans="1:5">
      <c r="A4" t="str">
        <v>Beltone BTE Digital Achieve 6 86DWC</v>
      </c>
      <c r="B4" t="str">
        <v>Early Lease Upgrade</v>
      </c>
      <c r="C4" t="s">
        <v>14</v>
      </c>
    </row>
    <row r="5" spans="1:5">
      <c r="A5" t="str">
        <v>Beltone BTE Digital Achieve 9 86DWC</v>
      </c>
      <c r="B5" t="str">
        <v>Fast Funding</v>
      </c>
      <c r="C5" t="s">
        <v>72</v>
      </c>
    </row>
    <row r="6" spans="1:5">
      <c r="A6" t="str">
        <v>Beltone BTE Digital Boost Ultra 17 86DWHT</v>
      </c>
      <c r="B6" t="str">
        <v>GHB Competitive</v>
      </c>
      <c r="C6" t="s">
        <v>73</v>
      </c>
    </row>
    <row r="7" spans="1:5">
      <c r="A7" t="str">
        <v>Beltone BTE Digital Boost Ultra 17 95DWT</v>
      </c>
      <c r="B7" t="str">
        <v>HCS Competitive</v>
      </c>
      <c r="C7" t="s">
        <v>74</v>
      </c>
    </row>
    <row r="8" spans="1:5">
      <c r="A8" t="str">
        <v>Beltone BTE Digital Boost Ultra 6 86DWHT</v>
      </c>
      <c r="B8" t="str">
        <v>HearUSA Competitive</v>
      </c>
    </row>
    <row r="9" spans="1:5">
      <c r="A9" t="str">
        <v>Beltone BTE Digital Boost Ultra 6 95DWT</v>
      </c>
      <c r="B9" t="str">
        <v>Humana</v>
      </c>
    </row>
    <row r="10" spans="1:5">
      <c r="A10" t="str">
        <v>Beltone BTE Digital Boost Ultra 9 86DWHT</v>
      </c>
      <c r="B10" t="str">
        <v>Martins Point Competitive</v>
      </c>
    </row>
    <row r="11" spans="1:5">
      <c r="A11" t="str">
        <v>Beltone BTE Digital Boost Ultra 9 95DWT</v>
      </c>
      <c r="B11" t="str">
        <v>Nations Hearing Competitive</v>
      </c>
    </row>
    <row r="12" spans="1:5">
      <c r="A12" t="str">
        <v>Beltone BTE Digital Rely 2 66DW</v>
      </c>
      <c r="B12" t="str">
        <v>Open House Special</v>
      </c>
    </row>
    <row r="13" spans="1:5">
      <c r="A13" t="str">
        <v>Beltone BTE Digital Rely 2 76DW</v>
      </c>
      <c r="B13" t="str">
        <v>Regular</v>
      </c>
    </row>
    <row r="14" spans="1:5">
      <c r="A14" t="str">
        <v>Beltone BTE Digital Rely 2 86DWH</v>
      </c>
      <c r="B14" t="str">
        <v>Tri-Care</v>
      </c>
    </row>
    <row r="15" spans="1:5">
      <c r="A15" t="str">
        <v>Beltone BTE Digital Rely 2 95DW</v>
      </c>
      <c r="B15" t="str">
        <v>TruHearing Competitive</v>
      </c>
    </row>
    <row r="16" spans="1:5">
      <c r="A16" t="str">
        <v>Beltone BTE Digital Rely 3 66DW</v>
      </c>
      <c r="B16" t="str">
        <v>Veterans Discount</v>
      </c>
    </row>
    <row r="17" spans="1:2">
      <c r="A17" t="str">
        <v>Beltone BTE Digital Rely 3 76DW</v>
      </c>
      <c r="B17" t="str">
        <v>WellCare Competitive</v>
      </c>
    </row>
    <row r="18" spans="1:2">
      <c r="A18" t="str">
        <v>Beltone BTE Digital Rely 3 86DWH</v>
      </c>
    </row>
    <row r="19" spans="1:2">
      <c r="A19" t="str">
        <v>Beltone BTE Digital Rely 3 95DW</v>
      </c>
    </row>
    <row r="20" spans="1:2">
      <c r="A20" t="str">
        <v>Beltone BTE Digital Rely 4 66DW</v>
      </c>
    </row>
    <row r="21" spans="1:2">
      <c r="A21" t="str">
        <v>Beltone BTE Digital Rely 4 76DW</v>
      </c>
    </row>
    <row r="22" spans="1:2">
      <c r="A22" t="str">
        <v>Beltone BTE Digital Rely 4 86DWH</v>
      </c>
    </row>
    <row r="23" spans="1:2">
      <c r="A23" t="str">
        <v>Beltone BTE Digital Rely 4 95DW</v>
      </c>
    </row>
    <row r="24" spans="1:2">
      <c r="A24" t="str">
        <v>Beltone CIC Digital Achieve 17 CIC</v>
      </c>
    </row>
    <row r="25" spans="1:2">
      <c r="A25" t="str">
        <v>Beltone CIC Digital Achieve 6 CIC</v>
      </c>
    </row>
    <row r="26" spans="1:2">
      <c r="A26" t="str">
        <v>Beltone CIC Digital Achieve 9 CIC</v>
      </c>
    </row>
    <row r="27" spans="1:2">
      <c r="A27" t="str">
        <v>Beltone CIC Digital Rely 3</v>
      </c>
    </row>
    <row r="28" spans="1:2">
      <c r="A28" t="str">
        <v>Beltone CIC Digital Rely 4</v>
      </c>
    </row>
    <row r="29" spans="1:2">
      <c r="A29" t="str">
        <v>Beltone ITC Digital Achieve 17 ITC-DWC</v>
      </c>
    </row>
    <row r="30" spans="1:2">
      <c r="A30" t="str">
        <v>Beltone ITC Digital Achieve 6 ITC-DWC</v>
      </c>
    </row>
    <row r="31" spans="1:2">
      <c r="A31" t="str">
        <v>Beltone ITC Digital Achieve 9 ITC-DWC</v>
      </c>
    </row>
    <row r="32" spans="1:2">
      <c r="A32" t="str">
        <v>Beltone ITC Digital Rely 2</v>
      </c>
    </row>
    <row r="33" spans="1:1">
      <c r="A33" t="str">
        <v>Beltone ITC Digital Rely 3</v>
      </c>
    </row>
    <row r="34" spans="1:1">
      <c r="A34" t="str">
        <v>Beltone ITC Digital Rely 4</v>
      </c>
    </row>
    <row r="35" spans="1:1">
      <c r="A35" t="str">
        <v>Beltone ITE Digital Achieve 17 ITE-DWC</v>
      </c>
    </row>
    <row r="36" spans="1:1">
      <c r="A36" t="str">
        <v>Beltone ITE Digital Achieve 6 ITE-DWC</v>
      </c>
    </row>
    <row r="37" spans="1:1">
      <c r="A37" t="str">
        <v>Beltone ITE Digital Achieve 9 ITE-DWC</v>
      </c>
    </row>
    <row r="38" spans="1:1">
      <c r="A38" t="str">
        <v>Beltone ITE Digital Rely 2</v>
      </c>
    </row>
    <row r="39" spans="1:1">
      <c r="A39" t="str">
        <v>Beltone ITE Digital Rely 3</v>
      </c>
    </row>
    <row r="40" spans="1:1">
      <c r="A40" t="str">
        <v>Beltone ITE Digital Rely 4</v>
      </c>
    </row>
    <row r="41" spans="1:1">
      <c r="A41" t="str">
        <v>Beltone RIE Digital Achieve 17 62DRWC</v>
      </c>
    </row>
    <row r="42" spans="1:1">
      <c r="A42" t="str">
        <v>Beltone RIE Digital Achieve 6 62DRWC</v>
      </c>
    </row>
    <row r="43" spans="1:1">
      <c r="A43" t="str">
        <v>Beltone RIE Digital Achieve 9 62DRWC</v>
      </c>
    </row>
    <row r="44" spans="1:1">
      <c r="A44" t="str">
        <v>Beltone RIE Digital Commence 2 63-DRW</v>
      </c>
    </row>
    <row r="45" spans="1:1">
      <c r="A45" t="str">
        <v>Beltone RIE Digital Commence 3 62-DRWC</v>
      </c>
    </row>
    <row r="46" spans="1:1">
      <c r="A46" t="str">
        <v>Beltone RIE Digital Envision 17 62S-DRWC</v>
      </c>
    </row>
    <row r="47" spans="1:1">
      <c r="A47" t="str">
        <v>Beltone RIE Digital Envision 4 62S-DRWC</v>
      </c>
    </row>
    <row r="48" spans="1:1">
      <c r="A48" t="str">
        <v>Beltone RIE Digital Envision 6 62S-DRWC</v>
      </c>
    </row>
    <row r="49" spans="1:1">
      <c r="A49" t="str">
        <v>Beltone RIE Digital Envision 9 62S-DRWC</v>
      </c>
    </row>
    <row r="50" spans="1:1">
      <c r="A50" t="str">
        <v>Beltone RIE Digital Rely 2 63DRW</v>
      </c>
    </row>
    <row r="51" spans="1:1">
      <c r="A51" t="str">
        <v>Beltone RIE Digital Rely 2 64DRW</v>
      </c>
    </row>
    <row r="52" spans="1:1">
      <c r="A52" t="str">
        <v>Beltone RIE Digital Rely 3 63DRW</v>
      </c>
    </row>
    <row r="53" spans="1:1">
      <c r="A53" t="str">
        <v>Beltone RIE Digital Rely 3 63DRWC</v>
      </c>
    </row>
    <row r="54" spans="1:1">
      <c r="A54" t="str">
        <v>Beltone RIE Digital Rely 3 64DRW</v>
      </c>
    </row>
    <row r="55" spans="1:1">
      <c r="A55" t="str">
        <v>Beltone RIE Digital Rely 4 63DRWC</v>
      </c>
    </row>
    <row r="56" spans="1:1">
      <c r="A56" t="str">
        <v>Beltone RIE Digital Rely 4 64DRW</v>
      </c>
    </row>
    <row r="57" spans="1:1">
      <c r="A57" t="str">
        <v>Beltone RIE Digital Serene 17 62SDRWC</v>
      </c>
    </row>
    <row r="58" spans="1:1">
      <c r="A58" t="str">
        <v>Beltone RIE Digital Serene 6 62SDRWC</v>
      </c>
    </row>
    <row r="59" spans="1:1">
      <c r="A59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Nelson Pacheco</cp:lastModifiedBy>
  <cp:revision/>
  <cp:lastPrinted>2022-10-27T18:26:33Z</cp:lastPrinted>
  <dcterms:created xsi:type="dcterms:W3CDTF">2022-02-28T17:51:21Z</dcterms:created>
  <dcterms:modified xsi:type="dcterms:W3CDTF">2025-05-29T19:15:17Z</dcterms:modified>
  <cp:category/>
  <cp:contentStatus/>
</cp:coreProperties>
</file>