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" sheetId="1" r:id="rId4"/>
    <sheet state="visible" name="Permintaan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  <sheet state="visible" name="8" sheetId="10" r:id="rId13"/>
    <sheet state="visible" name="9" sheetId="11" r:id="rId14"/>
    <sheet state="visible" name="10" sheetId="12" r:id="rId15"/>
  </sheets>
  <definedNames/>
  <calcPr/>
  <extLst>
    <ext uri="GoogleSheetsCustomDataVersion1">
      <go:sheetsCustomData xmlns:go="http://customooxmlschemas.google.com/" r:id="rId16" roundtripDataSignature="AMtx7mh6aqP4LrzP3twSLrrSC7urowFpFA=="/>
    </ext>
  </extLst>
</workbook>
</file>

<file path=xl/sharedStrings.xml><?xml version="1.0" encoding="utf-8"?>
<sst xmlns="http://schemas.openxmlformats.org/spreadsheetml/2006/main" count="567" uniqueCount="49">
  <si>
    <t>ANALISIS RISIKO (b)</t>
  </si>
  <si>
    <t>KONSUMEN</t>
  </si>
  <si>
    <t>PRODUSEN</t>
  </si>
  <si>
    <t>Insurance</t>
  </si>
  <si>
    <t>Grand Total</t>
  </si>
  <si>
    <t>Damage</t>
  </si>
  <si>
    <t>Expected Damage</t>
  </si>
  <si>
    <t>Untung</t>
  </si>
  <si>
    <t>Probability</t>
  </si>
  <si>
    <t>Penumpang</t>
  </si>
  <si>
    <t>Rugi</t>
  </si>
  <si>
    <t>kategori</t>
  </si>
  <si>
    <t>selang</t>
  </si>
  <si>
    <t>kompensasi</t>
  </si>
  <si>
    <t>total</t>
  </si>
  <si>
    <t>MEAN PREMIUM</t>
  </si>
  <si>
    <t>0-30</t>
  </si>
  <si>
    <t>31-60</t>
  </si>
  <si>
    <t>61-120</t>
  </si>
  <si>
    <t>121-180</t>
  </si>
  <si>
    <t>181-240</t>
  </si>
  <si>
    <t>240&lt;</t>
  </si>
  <si>
    <t>Bulan</t>
  </si>
  <si>
    <t>Insured</t>
  </si>
  <si>
    <t>Premium</t>
  </si>
  <si>
    <t>Claim</t>
  </si>
  <si>
    <t>Net</t>
  </si>
  <si>
    <t>Konsumen</t>
  </si>
  <si>
    <t>Produsen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</si>
  <si>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</si>
  <si>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</si>
  <si>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</si>
  <si>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</si>
  <si>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</si>
  <si>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</si>
  <si>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</si>
  <si>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</si>
  <si>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</si>
  <si>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</si>
  <si>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</si>
  <si>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</si>
  <si>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</si>
  <si>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BANYAK CLAIMANT (n = 100 dan p = 0.0162)</t>
  </si>
  <si>
    <t>Bulan\Trial</t>
  </si>
  <si>
    <t>LAMA DELAY (MENIT)</t>
  </si>
  <si>
    <t>KOMPENSASI</t>
  </si>
  <si>
    <t>PENERBANGAN</t>
  </si>
  <si>
    <t>BULAN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</si>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</sst>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0.00;\(##0.00\)"/>
    <numFmt numFmtId="165" formatCode="0.0"/>
    <numFmt numFmtId="166" formatCode="0.000"/>
    <numFmt numFmtId="167" formatCode="###.00;\(###.00\)"/>
  </numFmts>
  <fonts count="8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theme="1"/>
      <name val="Arial"/>
    </font>
    <font>
      <sz val="11.0"/>
      <name val="Arial"/>
    </font>
    <font>
      <sz val="11.0"/>
      <color rgb="FF000000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1" numFmtId="2" xfId="0" applyFont="1" applyNumberFormat="1"/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66" xfId="0" applyAlignment="1" applyBorder="1" applyFont="1" applyNumberFormat="1">
      <alignment horizontal="center"/>
    </xf>
    <xf borderId="5" fillId="0" fontId="2" numFmtId="164" xfId="0" applyAlignment="1" applyBorder="1" applyFont="1" applyNumberFormat="1">
      <alignment horizontal="center"/>
    </xf>
    <xf borderId="5" fillId="0" fontId="2" numFmtId="167" xfId="0" applyAlignment="1" applyBorder="1" applyFont="1" applyNumberFormat="1">
      <alignment horizontal="center"/>
    </xf>
    <xf borderId="0" fillId="0" fontId="2" numFmtId="167" xfId="0" applyFont="1" applyNumberFormat="1"/>
    <xf borderId="5" fillId="0" fontId="4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2" fontId="0" numFmtId="0" xfId="0" applyBorder="1" applyFill="1" applyFont="1"/>
    <xf borderId="5" fillId="3" fontId="4" numFmtId="0" xfId="0" applyAlignment="1" applyBorder="1" applyFill="1" applyFont="1">
      <alignment horizontal="center"/>
    </xf>
    <xf borderId="5" fillId="3" fontId="1" numFmtId="167" xfId="0" applyAlignment="1" applyBorder="1" applyFont="1" applyNumberFormat="1">
      <alignment horizontal="center"/>
    </xf>
    <xf borderId="0" fillId="0" fontId="1" numFmtId="167" xfId="0" applyFont="1" applyNumberFormat="1"/>
    <xf borderId="1" fillId="0" fontId="1" numFmtId="0" xfId="0" applyAlignment="1" applyBorder="1" applyFont="1">
      <alignment horizontal="center" readingOrder="0" vertical="center"/>
    </xf>
    <xf borderId="7" fillId="2" fontId="5" numFmtId="0" xfId="0" applyBorder="1" applyFont="1"/>
    <xf borderId="0" fillId="2" fontId="4" numFmtId="0" xfId="0" applyAlignment="1" applyFont="1">
      <alignment horizontal="center"/>
    </xf>
    <xf borderId="0" fillId="0" fontId="2" numFmtId="166" xfId="0" applyFont="1" applyNumberFormat="1"/>
    <xf borderId="6" fillId="2" fontId="0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8" fillId="0" fontId="3" numFmtId="0" xfId="0" applyBorder="1" applyFont="1"/>
    <xf borderId="5" fillId="3" fontId="1" numFmtId="0" xfId="0" applyAlignment="1" applyBorder="1" applyFont="1">
      <alignment horizontal="center"/>
    </xf>
    <xf borderId="5" fillId="3" fontId="2" numFmtId="164" xfId="0" applyAlignment="1" applyBorder="1" applyFont="1" applyNumberFormat="1">
      <alignment horizontal="center"/>
    </xf>
    <xf borderId="5" fillId="0" fontId="6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0.13"/>
    <col customWidth="1" min="3" max="3" width="9.13"/>
    <col customWidth="1" min="4" max="5" width="8.25"/>
    <col customWidth="1" min="6" max="6" width="10.13"/>
    <col customWidth="1" min="7" max="7" width="8.75"/>
    <col customWidth="1" min="8" max="9" width="9.88"/>
    <col customWidth="1" min="10" max="11" width="9.63"/>
    <col customWidth="1" min="12" max="26" width="7.63"/>
  </cols>
  <sheetData>
    <row r="2">
      <c r="B2" s="1" t="s">
        <v>0</v>
      </c>
      <c r="K2" s="2"/>
      <c r="L2" s="2"/>
      <c r="M2" s="2"/>
    </row>
    <row r="3">
      <c r="B3" s="1" t="s">
        <v>1</v>
      </c>
      <c r="E3" s="2" t="s">
        <v>2</v>
      </c>
      <c r="F3" s="2"/>
      <c r="G3" s="2"/>
      <c r="H3" s="2"/>
      <c r="I3" s="1"/>
      <c r="J3" s="1"/>
      <c r="K3" s="1"/>
      <c r="L3" s="1"/>
      <c r="M3" s="1"/>
    </row>
    <row r="4">
      <c r="B4" s="2" t="s">
        <v>3</v>
      </c>
      <c r="C4" s="3">
        <v>926.0</v>
      </c>
      <c r="E4" s="2" t="s">
        <v>3</v>
      </c>
      <c r="F4" s="2"/>
      <c r="G4" s="4">
        <f t="shared" ref="G4:G5" si="1">120.6*0.200242780356</f>
        <v>24.14927931</v>
      </c>
      <c r="J4" s="2" t="s">
        <v>4</v>
      </c>
      <c r="K4" s="5">
        <f>H30+H46+H62+H78+H94+H110+H126+H142+H158+H174</f>
        <v>16941.95173</v>
      </c>
    </row>
    <row r="5">
      <c r="B5" s="2" t="s">
        <v>5</v>
      </c>
      <c r="C5" s="3">
        <v>926.0</v>
      </c>
      <c r="E5" s="2" t="s">
        <v>6</v>
      </c>
      <c r="F5" s="2"/>
      <c r="G5" s="4">
        <f t="shared" si="1"/>
        <v>24.14927931</v>
      </c>
      <c r="J5" s="2" t="s">
        <v>7</v>
      </c>
      <c r="K5" s="3">
        <v>5.0</v>
      </c>
    </row>
    <row r="6">
      <c r="B6" s="2" t="s">
        <v>8</v>
      </c>
      <c r="C6" s="3">
        <v>0.0162</v>
      </c>
      <c r="E6" s="2" t="s">
        <v>9</v>
      </c>
      <c r="F6" s="2"/>
      <c r="G6" s="6">
        <v>120.6</v>
      </c>
      <c r="J6" s="2" t="s">
        <v>10</v>
      </c>
      <c r="K6" s="3">
        <v>5.0</v>
      </c>
    </row>
    <row r="7">
      <c r="E7" s="1" t="s">
        <v>11</v>
      </c>
      <c r="F7" s="7" t="s">
        <v>12</v>
      </c>
      <c r="G7" s="2" t="s">
        <v>13</v>
      </c>
      <c r="H7" s="2" t="s">
        <v>14</v>
      </c>
    </row>
    <row r="8">
      <c r="B8" s="2" t="s">
        <v>15</v>
      </c>
      <c r="E8" s="8">
        <v>0.0</v>
      </c>
      <c r="F8" s="4" t="s">
        <v>16</v>
      </c>
      <c r="G8" s="5">
        <v>0.0</v>
      </c>
      <c r="H8" s="5">
        <f t="shared" ref="H8:H13" si="2">G8*$G$6</f>
        <v>0</v>
      </c>
    </row>
    <row r="9">
      <c r="B9" s="3">
        <f>(C4*C6+G4)/2</f>
        <v>19.57523966</v>
      </c>
      <c r="E9" s="2">
        <v>1.0</v>
      </c>
      <c r="F9" s="4" t="s">
        <v>17</v>
      </c>
      <c r="G9" s="5">
        <v>-1.4</v>
      </c>
      <c r="H9" s="5">
        <f t="shared" si="2"/>
        <v>-168.84</v>
      </c>
    </row>
    <row r="10">
      <c r="E10" s="2">
        <v>2.0</v>
      </c>
      <c r="F10" s="4" t="s">
        <v>18</v>
      </c>
      <c r="G10" s="5">
        <v>-7.0</v>
      </c>
      <c r="H10" s="5">
        <f t="shared" si="2"/>
        <v>-844.2</v>
      </c>
    </row>
    <row r="11">
      <c r="E11" s="2">
        <v>3.0</v>
      </c>
      <c r="F11" s="4" t="s">
        <v>19</v>
      </c>
      <c r="G11" s="5">
        <v>-17.0</v>
      </c>
      <c r="H11" s="5">
        <f t="shared" si="2"/>
        <v>-2050.2</v>
      </c>
    </row>
    <row r="12">
      <c r="E12" s="2">
        <v>4.0</v>
      </c>
      <c r="F12" s="4" t="s">
        <v>20</v>
      </c>
      <c r="G12" s="5">
        <v>-24.0</v>
      </c>
      <c r="H12" s="5">
        <f t="shared" si="2"/>
        <v>-2894.4</v>
      </c>
    </row>
    <row r="13">
      <c r="E13" s="2">
        <v>5.0</v>
      </c>
      <c r="F13" s="4" t="s">
        <v>21</v>
      </c>
      <c r="G13" s="5">
        <v>-300.0</v>
      </c>
      <c r="H13" s="5">
        <f t="shared" si="2"/>
        <v>-36180</v>
      </c>
    </row>
    <row r="14">
      <c r="B14" s="2"/>
      <c r="C14" s="4"/>
    </row>
    <row r="15">
      <c r="A15" s="2"/>
      <c r="B15" s="2"/>
      <c r="C15" s="7"/>
      <c r="D15" s="2"/>
      <c r="E15" s="2"/>
      <c r="F15" s="2"/>
      <c r="G15" s="2"/>
    </row>
    <row r="16">
      <c r="A16" s="3">
        <v>1.0</v>
      </c>
      <c r="B16" s="9" t="s">
        <v>22</v>
      </c>
      <c r="C16" s="10" t="s">
        <v>23</v>
      </c>
      <c r="D16" s="11"/>
      <c r="E16" s="9" t="s">
        <v>24</v>
      </c>
      <c r="F16" s="10" t="s">
        <v>25</v>
      </c>
      <c r="G16" s="11"/>
      <c r="H16" s="9" t="s">
        <v>26</v>
      </c>
      <c r="I16" s="2"/>
      <c r="J16" s="2"/>
      <c r="K16" s="2"/>
      <c r="L16" s="2"/>
      <c r="M16" s="2"/>
    </row>
    <row r="17">
      <c r="B17" s="12"/>
      <c r="C17" s="13" t="s">
        <v>27</v>
      </c>
      <c r="D17" s="13" t="s">
        <v>28</v>
      </c>
      <c r="E17" s="12"/>
      <c r="F17" s="13" t="s">
        <v>27</v>
      </c>
      <c r="G17" s="13" t="s">
        <v>28</v>
      </c>
      <c r="H17" s="12"/>
      <c r="I17" s="2"/>
      <c r="J17" s="2"/>
      <c r="K17" s="2"/>
      <c r="L17" s="2"/>
      <c r="M17" s="2"/>
    </row>
    <row r="18">
      <c r="B18" s="13" t="s">
        <v>29</v>
      </c>
      <c r="C18" s="14">
        <v>100.0</v>
      </c>
      <c r="D18" s="14">
        <v>100.0</v>
      </c>
      <c r="E18" s="15">
        <f t="shared" ref="E18:E29" si="3">$B$9*(C18+D18)</f>
        <v>3915.047931</v>
      </c>
      <c r="F18" s="16">
        <f>-Permintaan!$C4*$C$4</f>
        <v>-2778</v>
      </c>
      <c r="G18" s="16">
        <f>HLOOKUP(B18,'1'!$Q$3:$AB$104,102,FALSE)</f>
        <v>-1519.56</v>
      </c>
      <c r="H18" s="17">
        <f t="shared" ref="H18:H29" si="4">SUM(E18:G18)</f>
        <v>-382.5120689</v>
      </c>
      <c r="I18" s="2"/>
      <c r="L18" s="5"/>
      <c r="M18" s="18"/>
    </row>
    <row r="19">
      <c r="B19" s="13" t="s">
        <v>30</v>
      </c>
      <c r="C19" s="14">
        <v>100.0</v>
      </c>
      <c r="D19" s="14">
        <v>100.0</v>
      </c>
      <c r="E19" s="15">
        <f t="shared" si="3"/>
        <v>3915.047931</v>
      </c>
      <c r="F19" s="16">
        <f>-Permintaan!$C5*$C$4</f>
        <v>-926</v>
      </c>
      <c r="G19" s="16">
        <f>HLOOKUP(B19,'1'!$Q$3:$AB$104,102,FALSE)</f>
        <v>-1013.04</v>
      </c>
      <c r="H19" s="17">
        <f t="shared" si="4"/>
        <v>1976.007931</v>
      </c>
      <c r="I19" s="2"/>
      <c r="L19" s="5"/>
      <c r="M19" s="18"/>
    </row>
    <row r="20">
      <c r="B20" s="13" t="s">
        <v>31</v>
      </c>
      <c r="C20" s="14">
        <v>100.0</v>
      </c>
      <c r="D20" s="14">
        <v>100.0</v>
      </c>
      <c r="E20" s="15">
        <f t="shared" si="3"/>
        <v>3915.047931</v>
      </c>
      <c r="F20" s="16">
        <f>-Permintaan!$C6*$C$4</f>
        <v>-2778</v>
      </c>
      <c r="G20" s="16">
        <f>HLOOKUP(B20,'1'!$Q$3:$AB$104,102,FALSE)</f>
        <v>-3376.8</v>
      </c>
      <c r="H20" s="17">
        <f t="shared" si="4"/>
        <v>-2239.752069</v>
      </c>
      <c r="I20" s="2"/>
      <c r="L20" s="5"/>
      <c r="M20" s="18"/>
    </row>
    <row r="21" ht="15.75" customHeight="1">
      <c r="B21" s="13" t="s">
        <v>32</v>
      </c>
      <c r="C21" s="14">
        <v>100.0</v>
      </c>
      <c r="D21" s="14">
        <v>100.0</v>
      </c>
      <c r="E21" s="15">
        <f t="shared" si="3"/>
        <v>3915.047931</v>
      </c>
      <c r="F21" s="16">
        <f>-Permintaan!$C7*$C$4</f>
        <v>-1852</v>
      </c>
      <c r="G21" s="16">
        <f>HLOOKUP(B21,'1'!$Q$3:$AB$104,102,FALSE)</f>
        <v>-2363.76</v>
      </c>
      <c r="H21" s="17">
        <f t="shared" si="4"/>
        <v>-300.7120689</v>
      </c>
      <c r="I21" s="2"/>
      <c r="L21" s="5"/>
      <c r="M21" s="18"/>
    </row>
    <row r="22" ht="15.75" customHeight="1">
      <c r="B22" s="13" t="s">
        <v>33</v>
      </c>
      <c r="C22" s="14">
        <v>100.0</v>
      </c>
      <c r="D22" s="14">
        <v>100.0</v>
      </c>
      <c r="E22" s="15">
        <f t="shared" si="3"/>
        <v>3915.047931</v>
      </c>
      <c r="F22" s="16">
        <f>-Permintaan!$C8*$C$4</f>
        <v>-926</v>
      </c>
      <c r="G22" s="16">
        <f>HLOOKUP(B22,'1'!$Q$3:$AB$104,102,FALSE)</f>
        <v>-2870.28</v>
      </c>
      <c r="H22" s="17">
        <f t="shared" si="4"/>
        <v>118.7679311</v>
      </c>
      <c r="I22" s="2"/>
      <c r="L22" s="5"/>
      <c r="M22" s="18"/>
    </row>
    <row r="23" ht="15.75" customHeight="1">
      <c r="B23" s="13" t="s">
        <v>34</v>
      </c>
      <c r="C23" s="14">
        <v>100.0</v>
      </c>
      <c r="D23" s="14">
        <v>100.0</v>
      </c>
      <c r="E23" s="15">
        <f t="shared" si="3"/>
        <v>3915.047931</v>
      </c>
      <c r="F23" s="16">
        <f>-Permintaan!$C9*$C$4</f>
        <v>-2778</v>
      </c>
      <c r="G23" s="16">
        <f>HLOOKUP(B23,'1'!$Q$3:$AB$104,102,FALSE)</f>
        <v>-2363.76</v>
      </c>
      <c r="H23" s="17">
        <f t="shared" si="4"/>
        <v>-1226.712069</v>
      </c>
      <c r="I23" s="2"/>
      <c r="L23" s="5"/>
      <c r="M23" s="18"/>
    </row>
    <row r="24" ht="15.75" customHeight="1">
      <c r="B24" s="13" t="s">
        <v>35</v>
      </c>
      <c r="C24" s="14">
        <v>100.0</v>
      </c>
      <c r="D24" s="14">
        <v>100.0</v>
      </c>
      <c r="E24" s="15">
        <f t="shared" si="3"/>
        <v>3915.047931</v>
      </c>
      <c r="F24" s="16">
        <f>-Permintaan!$C10*$C$4</f>
        <v>-926</v>
      </c>
      <c r="G24" s="16">
        <f>HLOOKUP(B24,'1'!$Q$3:$AB$104,102,FALSE)</f>
        <v>-1181.88</v>
      </c>
      <c r="H24" s="17">
        <f t="shared" si="4"/>
        <v>1807.167931</v>
      </c>
      <c r="I24" s="2"/>
      <c r="L24" s="5"/>
      <c r="M24" s="18"/>
    </row>
    <row r="25" ht="15.75" customHeight="1">
      <c r="B25" s="13" t="s">
        <v>36</v>
      </c>
      <c r="C25" s="14">
        <v>100.0</v>
      </c>
      <c r="D25" s="14">
        <v>100.0</v>
      </c>
      <c r="E25" s="15">
        <f t="shared" si="3"/>
        <v>3915.047931</v>
      </c>
      <c r="F25" s="16">
        <f>-Permintaan!$C11*$C$4</f>
        <v>-926</v>
      </c>
      <c r="G25" s="16">
        <f>HLOOKUP(B25,'1'!$Q$3:$AB$104,102,FALSE)</f>
        <v>-1857.24</v>
      </c>
      <c r="H25" s="17">
        <f t="shared" si="4"/>
        <v>1131.807931</v>
      </c>
      <c r="I25" s="2"/>
      <c r="L25" s="5"/>
      <c r="M25" s="18"/>
    </row>
    <row r="26" ht="15.75" customHeight="1">
      <c r="B26" s="13" t="s">
        <v>37</v>
      </c>
      <c r="C26" s="14">
        <v>100.0</v>
      </c>
      <c r="D26" s="14">
        <v>100.0</v>
      </c>
      <c r="E26" s="15">
        <f t="shared" si="3"/>
        <v>3915.047931</v>
      </c>
      <c r="F26" s="16">
        <f>-Permintaan!$C12*$C$4</f>
        <v>-1852</v>
      </c>
      <c r="G26" s="16">
        <f>HLOOKUP(B26,'1'!$Q$3:$AB$104,102,FALSE)</f>
        <v>-1519.56</v>
      </c>
      <c r="H26" s="17">
        <f t="shared" si="4"/>
        <v>543.4879311</v>
      </c>
      <c r="I26" s="2"/>
      <c r="L26" s="5"/>
      <c r="M26" s="18"/>
    </row>
    <row r="27" ht="15.75" customHeight="1">
      <c r="B27" s="13" t="s">
        <v>38</v>
      </c>
      <c r="C27" s="14">
        <v>100.0</v>
      </c>
      <c r="D27" s="14">
        <v>100.0</v>
      </c>
      <c r="E27" s="15">
        <f t="shared" si="3"/>
        <v>3915.047931</v>
      </c>
      <c r="F27" s="16">
        <f>-Permintaan!$C13*$C$4</f>
        <v>0</v>
      </c>
      <c r="G27" s="16">
        <f>HLOOKUP(B27,'1'!$Q$3:$AB$104,102,FALSE)</f>
        <v>-1688.4</v>
      </c>
      <c r="H27" s="17">
        <f t="shared" si="4"/>
        <v>2226.647931</v>
      </c>
      <c r="I27" s="2"/>
      <c r="L27" s="5"/>
      <c r="M27" s="18"/>
    </row>
    <row r="28" ht="15.75" customHeight="1">
      <c r="B28" s="13" t="s">
        <v>39</v>
      </c>
      <c r="C28" s="14">
        <v>100.0</v>
      </c>
      <c r="D28" s="14">
        <v>100.0</v>
      </c>
      <c r="E28" s="15">
        <f t="shared" si="3"/>
        <v>3915.047931</v>
      </c>
      <c r="F28" s="16">
        <f>-Permintaan!$C14*$C$4</f>
        <v>-5556</v>
      </c>
      <c r="G28" s="16">
        <f>HLOOKUP(B28,'1'!$Q$3:$AB$104,102,FALSE)</f>
        <v>-1857.24</v>
      </c>
      <c r="H28" s="17">
        <f t="shared" si="4"/>
        <v>-3498.192069</v>
      </c>
      <c r="I28" s="2"/>
      <c r="L28" s="5"/>
      <c r="M28" s="18"/>
    </row>
    <row r="29" ht="15.75" customHeight="1">
      <c r="B29" s="19" t="s">
        <v>40</v>
      </c>
      <c r="C29" s="20">
        <v>100.0</v>
      </c>
      <c r="D29" s="20">
        <v>100.0</v>
      </c>
      <c r="E29" s="15">
        <f t="shared" si="3"/>
        <v>3915.047931</v>
      </c>
      <c r="F29" s="16">
        <f>-Permintaan!$C15*$C$4</f>
        <v>-1852</v>
      </c>
      <c r="G29" s="16">
        <f>HLOOKUP(B29,'1'!$Q$3:$AB$104,102,FALSE)</f>
        <v>-2194.92</v>
      </c>
      <c r="H29" s="17">
        <f t="shared" si="4"/>
        <v>-131.8720689</v>
      </c>
      <c r="I29" s="2"/>
      <c r="L29" s="5"/>
      <c r="M29" s="18"/>
    </row>
    <row r="30" ht="15.75" customHeight="1">
      <c r="B30" s="21"/>
      <c r="C30" s="21"/>
      <c r="D30" s="21"/>
      <c r="E30" s="21"/>
      <c r="G30" s="22" t="s">
        <v>41</v>
      </c>
      <c r="H30" s="23">
        <f>SUM(H18:H29)</f>
        <v>24.13517312</v>
      </c>
      <c r="L30" s="2"/>
      <c r="M30" s="24"/>
    </row>
    <row r="31" ht="15.75" customHeight="1"/>
    <row r="32" ht="15.75" customHeight="1">
      <c r="A32" s="3">
        <v>2.0</v>
      </c>
      <c r="B32" s="9" t="s">
        <v>22</v>
      </c>
      <c r="C32" s="10" t="s">
        <v>23</v>
      </c>
      <c r="D32" s="11"/>
      <c r="E32" s="9" t="s">
        <v>24</v>
      </c>
      <c r="F32" s="10" t="s">
        <v>25</v>
      </c>
      <c r="G32" s="11"/>
      <c r="H32" s="9" t="s">
        <v>26</v>
      </c>
      <c r="I32" s="2"/>
      <c r="J32" s="2"/>
      <c r="K32" s="2"/>
      <c r="L32" s="2"/>
      <c r="M32" s="2"/>
    </row>
    <row r="33" ht="15.75" customHeight="1">
      <c r="B33" s="12"/>
      <c r="C33" s="13" t="s">
        <v>27</v>
      </c>
      <c r="D33" s="13" t="s">
        <v>28</v>
      </c>
      <c r="E33" s="12"/>
      <c r="F33" s="13" t="s">
        <v>27</v>
      </c>
      <c r="G33" s="13" t="s">
        <v>28</v>
      </c>
      <c r="H33" s="12"/>
      <c r="I33" s="2"/>
      <c r="L33" s="5"/>
      <c r="M33" s="18"/>
    </row>
    <row r="34" ht="15.75" customHeight="1">
      <c r="B34" s="13" t="s">
        <v>29</v>
      </c>
      <c r="C34" s="14">
        <v>100.0</v>
      </c>
      <c r="D34" s="14">
        <v>100.0</v>
      </c>
      <c r="E34" s="15">
        <f t="shared" ref="E34:E45" si="5">$B$9*(C34+D34)</f>
        <v>3915.047931</v>
      </c>
      <c r="F34" s="16">
        <f>-Permintaan!$D4*$C$4</f>
        <v>0</v>
      </c>
      <c r="G34" s="16">
        <f>HLOOKUP(B34,'1'!$Q$3:$AB$104,102,FALSE)</f>
        <v>-1519.56</v>
      </c>
      <c r="H34" s="17">
        <f t="shared" ref="H34:H45" si="6">SUM(E34:G34)</f>
        <v>2395.487931</v>
      </c>
      <c r="I34" s="2"/>
      <c r="L34" s="5"/>
      <c r="M34" s="18"/>
    </row>
    <row r="35" ht="15.75" customHeight="1">
      <c r="B35" s="13" t="s">
        <v>30</v>
      </c>
      <c r="C35" s="14">
        <v>100.0</v>
      </c>
      <c r="D35" s="14">
        <v>100.0</v>
      </c>
      <c r="E35" s="15">
        <f t="shared" si="5"/>
        <v>3915.047931</v>
      </c>
      <c r="F35" s="16">
        <f>-Permintaan!$D5*$C$4</f>
        <v>0</v>
      </c>
      <c r="G35" s="16">
        <f>HLOOKUP(B35,'1'!$Q$3:$AB$104,102,FALSE)</f>
        <v>-1013.04</v>
      </c>
      <c r="H35" s="17">
        <f t="shared" si="6"/>
        <v>2902.007931</v>
      </c>
      <c r="I35" s="2"/>
      <c r="L35" s="5"/>
      <c r="M35" s="18"/>
    </row>
    <row r="36" ht="15.75" customHeight="1">
      <c r="B36" s="13" t="s">
        <v>31</v>
      </c>
      <c r="C36" s="14">
        <v>100.0</v>
      </c>
      <c r="D36" s="14">
        <v>100.0</v>
      </c>
      <c r="E36" s="15">
        <f t="shared" si="5"/>
        <v>3915.047931</v>
      </c>
      <c r="F36" s="16">
        <f>-Permintaan!$D6*$C$4</f>
        <v>-1852</v>
      </c>
      <c r="G36" s="16">
        <f>HLOOKUP(B36,'1'!$Q$3:$AB$104,102,FALSE)</f>
        <v>-3376.8</v>
      </c>
      <c r="H36" s="17">
        <f t="shared" si="6"/>
        <v>-1313.752069</v>
      </c>
      <c r="I36" s="2"/>
      <c r="L36" s="5"/>
      <c r="M36" s="18"/>
    </row>
    <row r="37" ht="15.75" customHeight="1">
      <c r="B37" s="13" t="s">
        <v>32</v>
      </c>
      <c r="C37" s="14">
        <v>100.0</v>
      </c>
      <c r="D37" s="14">
        <v>100.0</v>
      </c>
      <c r="E37" s="15">
        <f t="shared" si="5"/>
        <v>3915.047931</v>
      </c>
      <c r="F37" s="16">
        <f>-Permintaan!$D7*$C$4</f>
        <v>0</v>
      </c>
      <c r="G37" s="16">
        <f>HLOOKUP(B37,'1'!$Q$3:$AB$104,102,FALSE)</f>
        <v>-2363.76</v>
      </c>
      <c r="H37" s="17">
        <f t="shared" si="6"/>
        <v>1551.287931</v>
      </c>
      <c r="I37" s="2"/>
      <c r="L37" s="5"/>
      <c r="M37" s="18"/>
    </row>
    <row r="38" ht="15.75" customHeight="1">
      <c r="B38" s="13" t="s">
        <v>33</v>
      </c>
      <c r="C38" s="14">
        <v>100.0</v>
      </c>
      <c r="D38" s="14">
        <v>100.0</v>
      </c>
      <c r="E38" s="15">
        <f t="shared" si="5"/>
        <v>3915.047931</v>
      </c>
      <c r="F38" s="16">
        <f>-Permintaan!$D8*$C$4</f>
        <v>-926</v>
      </c>
      <c r="G38" s="16">
        <f>HLOOKUP(B38,'1'!$Q$3:$AB$104,102,FALSE)</f>
        <v>-2870.28</v>
      </c>
      <c r="H38" s="17">
        <f t="shared" si="6"/>
        <v>118.7679311</v>
      </c>
      <c r="I38" s="2"/>
      <c r="L38" s="5"/>
      <c r="M38" s="18"/>
    </row>
    <row r="39" ht="15.75" customHeight="1">
      <c r="B39" s="13" t="s">
        <v>34</v>
      </c>
      <c r="C39" s="14">
        <v>100.0</v>
      </c>
      <c r="D39" s="14">
        <v>100.0</v>
      </c>
      <c r="E39" s="15">
        <f t="shared" si="5"/>
        <v>3915.047931</v>
      </c>
      <c r="F39" s="16">
        <f>-Permintaan!$D9*$C$4</f>
        <v>0</v>
      </c>
      <c r="G39" s="16">
        <f>HLOOKUP(B39,'1'!$Q$3:$AB$104,102,FALSE)</f>
        <v>-2363.76</v>
      </c>
      <c r="H39" s="17">
        <f t="shared" si="6"/>
        <v>1551.287931</v>
      </c>
      <c r="I39" s="2"/>
      <c r="L39" s="5"/>
      <c r="M39" s="18"/>
    </row>
    <row r="40" ht="15.75" customHeight="1">
      <c r="B40" s="13" t="s">
        <v>35</v>
      </c>
      <c r="C40" s="14">
        <v>100.0</v>
      </c>
      <c r="D40" s="14">
        <v>100.0</v>
      </c>
      <c r="E40" s="15">
        <f t="shared" si="5"/>
        <v>3915.047931</v>
      </c>
      <c r="F40" s="16">
        <f>-Permintaan!$D10*$C$4</f>
        <v>-2778</v>
      </c>
      <c r="G40" s="16">
        <f>HLOOKUP(B40,'1'!$Q$3:$AB$104,102,FALSE)</f>
        <v>-1181.88</v>
      </c>
      <c r="H40" s="17">
        <f t="shared" si="6"/>
        <v>-44.83206891</v>
      </c>
      <c r="I40" s="2"/>
      <c r="L40" s="5"/>
      <c r="M40" s="18"/>
    </row>
    <row r="41" ht="15.75" customHeight="1">
      <c r="B41" s="13" t="s">
        <v>36</v>
      </c>
      <c r="C41" s="14">
        <v>100.0</v>
      </c>
      <c r="D41" s="14">
        <v>100.0</v>
      </c>
      <c r="E41" s="15">
        <f t="shared" si="5"/>
        <v>3915.047931</v>
      </c>
      <c r="F41" s="16">
        <f>-Permintaan!$D11*$C$4</f>
        <v>0</v>
      </c>
      <c r="G41" s="16">
        <f>HLOOKUP(B41,'1'!$Q$3:$AB$104,102,FALSE)</f>
        <v>-1857.24</v>
      </c>
      <c r="H41" s="17">
        <f t="shared" si="6"/>
        <v>2057.807931</v>
      </c>
      <c r="I41" s="2"/>
      <c r="L41" s="5"/>
      <c r="M41" s="18"/>
    </row>
    <row r="42" ht="15.75" customHeight="1">
      <c r="B42" s="13" t="s">
        <v>37</v>
      </c>
      <c r="C42" s="14">
        <v>100.0</v>
      </c>
      <c r="D42" s="14">
        <v>100.0</v>
      </c>
      <c r="E42" s="15">
        <f t="shared" si="5"/>
        <v>3915.047931</v>
      </c>
      <c r="F42" s="16">
        <f>-Permintaan!$D12*$C$4</f>
        <v>-926</v>
      </c>
      <c r="G42" s="16">
        <f>HLOOKUP(B42,'1'!$Q$3:$AB$104,102,FALSE)</f>
        <v>-1519.56</v>
      </c>
      <c r="H42" s="17">
        <f t="shared" si="6"/>
        <v>1469.487931</v>
      </c>
      <c r="I42" s="2"/>
      <c r="L42" s="5"/>
      <c r="M42" s="18"/>
    </row>
    <row r="43" ht="15.75" customHeight="1">
      <c r="B43" s="13" t="s">
        <v>38</v>
      </c>
      <c r="C43" s="14">
        <v>100.0</v>
      </c>
      <c r="D43" s="14">
        <v>100.0</v>
      </c>
      <c r="E43" s="15">
        <f t="shared" si="5"/>
        <v>3915.047931</v>
      </c>
      <c r="F43" s="16">
        <f>-Permintaan!$D13*$C$4</f>
        <v>0</v>
      </c>
      <c r="G43" s="16">
        <f>HLOOKUP(B43,'1'!$Q$3:$AB$104,102,FALSE)</f>
        <v>-1688.4</v>
      </c>
      <c r="H43" s="17">
        <f t="shared" si="6"/>
        <v>2226.647931</v>
      </c>
      <c r="I43" s="2"/>
      <c r="L43" s="5"/>
      <c r="M43" s="18"/>
    </row>
    <row r="44" ht="15.75" customHeight="1">
      <c r="B44" s="13" t="s">
        <v>39</v>
      </c>
      <c r="C44" s="14">
        <v>100.0</v>
      </c>
      <c r="D44" s="14">
        <v>100.0</v>
      </c>
      <c r="E44" s="15">
        <f t="shared" si="5"/>
        <v>3915.047931</v>
      </c>
      <c r="F44" s="16">
        <f>-Permintaan!$D14*$C$4</f>
        <v>-926</v>
      </c>
      <c r="G44" s="16">
        <f>HLOOKUP(B44,'1'!$Q$3:$AB$104,102,FALSE)</f>
        <v>-1857.24</v>
      </c>
      <c r="H44" s="17">
        <f t="shared" si="6"/>
        <v>1131.807931</v>
      </c>
      <c r="I44" s="2"/>
      <c r="L44" s="5"/>
      <c r="M44" s="18"/>
    </row>
    <row r="45" ht="15.75" customHeight="1">
      <c r="B45" s="19" t="s">
        <v>40</v>
      </c>
      <c r="C45" s="20">
        <v>100.0</v>
      </c>
      <c r="D45" s="20">
        <v>100.0</v>
      </c>
      <c r="E45" s="15">
        <f t="shared" si="5"/>
        <v>3915.047931</v>
      </c>
      <c r="F45" s="16">
        <f>-Permintaan!$D15*$C$4</f>
        <v>-926</v>
      </c>
      <c r="G45" s="16">
        <f>HLOOKUP(B45,'1'!$Q$3:$AB$104,102,FALSE)</f>
        <v>-2194.92</v>
      </c>
      <c r="H45" s="17">
        <f t="shared" si="6"/>
        <v>794.1279311</v>
      </c>
      <c r="L45" s="2"/>
      <c r="M45" s="24"/>
    </row>
    <row r="46" ht="15.75" customHeight="1">
      <c r="B46" s="21"/>
      <c r="C46" s="21"/>
      <c r="D46" s="21"/>
      <c r="E46" s="21"/>
      <c r="G46" s="22" t="s">
        <v>41</v>
      </c>
      <c r="H46" s="23">
        <f>SUM(H34:H45)</f>
        <v>14840.13517</v>
      </c>
    </row>
    <row r="47" ht="15.75" customHeight="1"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</row>
    <row r="48" ht="15.75" customHeight="1">
      <c r="A48" s="3">
        <v>3.0</v>
      </c>
      <c r="B48" s="9" t="s">
        <v>22</v>
      </c>
      <c r="C48" s="10" t="s">
        <v>23</v>
      </c>
      <c r="D48" s="11"/>
      <c r="E48" s="25" t="s">
        <v>24</v>
      </c>
      <c r="F48" s="10" t="s">
        <v>25</v>
      </c>
      <c r="G48" s="11"/>
      <c r="H48" s="9" t="s">
        <v>26</v>
      </c>
      <c r="I48" s="2"/>
      <c r="L48" s="5"/>
      <c r="M48" s="18"/>
    </row>
    <row r="49" ht="15.75" customHeight="1">
      <c r="B49" s="12"/>
      <c r="C49" s="13" t="s">
        <v>27</v>
      </c>
      <c r="D49" s="13" t="s">
        <v>28</v>
      </c>
      <c r="E49" s="12"/>
      <c r="F49" s="13" t="s">
        <v>27</v>
      </c>
      <c r="G49" s="13" t="s">
        <v>28</v>
      </c>
      <c r="H49" s="12"/>
      <c r="I49" s="2"/>
      <c r="L49" s="5"/>
      <c r="M49" s="18"/>
    </row>
    <row r="50" ht="15.75" customHeight="1">
      <c r="B50" s="13" t="s">
        <v>29</v>
      </c>
      <c r="C50" s="14">
        <v>100.0</v>
      </c>
      <c r="D50" s="14">
        <v>100.0</v>
      </c>
      <c r="E50" s="15">
        <f t="shared" ref="E50:E61" si="7">$B$9*(C50+D50)</f>
        <v>3915.047931</v>
      </c>
      <c r="F50" s="16">
        <f>-Permintaan!$E4*$C$4</f>
        <v>-1852</v>
      </c>
      <c r="G50" s="16">
        <f>HLOOKUP(B50,'3'!$Q$3:$AB$104,102,FALSE)</f>
        <v>-2026.08</v>
      </c>
      <c r="H50" s="17">
        <f t="shared" ref="H50:H61" si="8">SUM(E50:G50)</f>
        <v>36.96793109</v>
      </c>
      <c r="I50" s="2"/>
      <c r="L50" s="5"/>
      <c r="M50" s="18"/>
    </row>
    <row r="51" ht="15.75" customHeight="1">
      <c r="B51" s="13" t="s">
        <v>30</v>
      </c>
      <c r="C51" s="14">
        <v>100.0</v>
      </c>
      <c r="D51" s="14">
        <v>100.0</v>
      </c>
      <c r="E51" s="15">
        <f t="shared" si="7"/>
        <v>3915.047931</v>
      </c>
      <c r="F51" s="16">
        <f>-Permintaan!$E5*$C$4</f>
        <v>-926</v>
      </c>
      <c r="G51" s="16">
        <f>HLOOKUP(B51,'3'!$Q$3:$AB$104,102,FALSE)</f>
        <v>-4052.16</v>
      </c>
      <c r="H51" s="17">
        <f t="shared" si="8"/>
        <v>-1063.112069</v>
      </c>
      <c r="I51" s="2"/>
      <c r="L51" s="5"/>
      <c r="M51" s="18"/>
    </row>
    <row r="52" ht="15.75" customHeight="1">
      <c r="B52" s="13" t="s">
        <v>31</v>
      </c>
      <c r="C52" s="14">
        <v>100.0</v>
      </c>
      <c r="D52" s="14">
        <v>100.0</v>
      </c>
      <c r="E52" s="15">
        <f t="shared" si="7"/>
        <v>3915.047931</v>
      </c>
      <c r="F52" s="16">
        <f>-Permintaan!$E6*$C$4</f>
        <v>-1852</v>
      </c>
      <c r="G52" s="16">
        <f>HLOOKUP(B52,'3'!$Q$3:$AB$104,102,FALSE)</f>
        <v>-2363.76</v>
      </c>
      <c r="H52" s="17">
        <f t="shared" si="8"/>
        <v>-300.7120689</v>
      </c>
      <c r="I52" s="2"/>
      <c r="L52" s="5"/>
      <c r="M52" s="18"/>
    </row>
    <row r="53" ht="15.75" customHeight="1">
      <c r="B53" s="13" t="s">
        <v>32</v>
      </c>
      <c r="C53" s="14">
        <v>100.0</v>
      </c>
      <c r="D53" s="14">
        <v>100.0</v>
      </c>
      <c r="E53" s="15">
        <f t="shared" si="7"/>
        <v>3915.047931</v>
      </c>
      <c r="F53" s="16">
        <f>-Permintaan!$E7*$C$4</f>
        <v>-1852</v>
      </c>
      <c r="G53" s="16">
        <f>HLOOKUP(B53,'3'!$Q$3:$AB$104,102,FALSE)</f>
        <v>-1688.4</v>
      </c>
      <c r="H53" s="17">
        <f t="shared" si="8"/>
        <v>374.6479311</v>
      </c>
      <c r="I53" s="2"/>
      <c r="L53" s="5"/>
      <c r="M53" s="18"/>
    </row>
    <row r="54" ht="15.75" customHeight="1">
      <c r="B54" s="13" t="s">
        <v>33</v>
      </c>
      <c r="C54" s="14">
        <v>100.0</v>
      </c>
      <c r="D54" s="14">
        <v>100.0</v>
      </c>
      <c r="E54" s="15">
        <f t="shared" si="7"/>
        <v>3915.047931</v>
      </c>
      <c r="F54" s="16">
        <f>-Permintaan!$E8*$C$4</f>
        <v>-926</v>
      </c>
      <c r="G54" s="16">
        <f>HLOOKUP(B54,'3'!$Q$3:$AB$104,102,FALSE)</f>
        <v>-3376.8</v>
      </c>
      <c r="H54" s="17">
        <f t="shared" si="8"/>
        <v>-387.7520689</v>
      </c>
      <c r="I54" s="2"/>
      <c r="L54" s="5"/>
      <c r="M54" s="18"/>
    </row>
    <row r="55" ht="15.75" customHeight="1">
      <c r="B55" s="13" t="s">
        <v>34</v>
      </c>
      <c r="C55" s="14">
        <v>100.0</v>
      </c>
      <c r="D55" s="14">
        <v>100.0</v>
      </c>
      <c r="E55" s="15">
        <f t="shared" si="7"/>
        <v>3915.047931</v>
      </c>
      <c r="F55" s="16">
        <f>-Permintaan!$E9*$C$4</f>
        <v>-926</v>
      </c>
      <c r="G55" s="16">
        <f>HLOOKUP(B55,'3'!$Q$3:$AB$104,102,FALSE)</f>
        <v>-1181.88</v>
      </c>
      <c r="H55" s="17">
        <f t="shared" si="8"/>
        <v>1807.167931</v>
      </c>
      <c r="I55" s="2"/>
      <c r="L55" s="5"/>
      <c r="M55" s="18"/>
    </row>
    <row r="56" ht="15.75" customHeight="1">
      <c r="B56" s="13" t="s">
        <v>35</v>
      </c>
      <c r="C56" s="14">
        <v>100.0</v>
      </c>
      <c r="D56" s="14">
        <v>100.0</v>
      </c>
      <c r="E56" s="15">
        <f t="shared" si="7"/>
        <v>3915.047931</v>
      </c>
      <c r="F56" s="16">
        <f>-Permintaan!$E10*$C$4</f>
        <v>-1852</v>
      </c>
      <c r="G56" s="16">
        <f>HLOOKUP(B56,'3'!$Q$3:$AB$104,102,FALSE)</f>
        <v>-2701.44</v>
      </c>
      <c r="H56" s="17">
        <f t="shared" si="8"/>
        <v>-638.3920689</v>
      </c>
      <c r="I56" s="2"/>
      <c r="L56" s="5"/>
      <c r="M56" s="18"/>
    </row>
    <row r="57" ht="15.75" customHeight="1">
      <c r="B57" s="13" t="s">
        <v>36</v>
      </c>
      <c r="C57" s="14">
        <v>100.0</v>
      </c>
      <c r="D57" s="14">
        <v>100.0</v>
      </c>
      <c r="E57" s="15">
        <f t="shared" si="7"/>
        <v>3915.047931</v>
      </c>
      <c r="F57" s="16">
        <f>-Permintaan!$E11*$C$4</f>
        <v>-2778</v>
      </c>
      <c r="G57" s="16">
        <f>HLOOKUP(B57,'3'!$Q$3:$AB$104,102,FALSE)</f>
        <v>-2026.08</v>
      </c>
      <c r="H57" s="17">
        <f t="shared" si="8"/>
        <v>-889.0320689</v>
      </c>
      <c r="I57" s="2"/>
      <c r="L57" s="5"/>
      <c r="M57" s="18"/>
    </row>
    <row r="58" ht="15.75" customHeight="1">
      <c r="B58" s="13" t="s">
        <v>37</v>
      </c>
      <c r="C58" s="14">
        <v>100.0</v>
      </c>
      <c r="D58" s="14">
        <v>100.0</v>
      </c>
      <c r="E58" s="15">
        <f t="shared" si="7"/>
        <v>3915.047931</v>
      </c>
      <c r="F58" s="16">
        <f>-Permintaan!$E12*$C$4</f>
        <v>-2778</v>
      </c>
      <c r="G58" s="16">
        <f>HLOOKUP(B58,'3'!$Q$3:$AB$104,102,FALSE)</f>
        <v>-1519.56</v>
      </c>
      <c r="H58" s="17">
        <f t="shared" si="8"/>
        <v>-382.5120689</v>
      </c>
      <c r="I58" s="2"/>
      <c r="L58" s="5"/>
      <c r="M58" s="18"/>
    </row>
    <row r="59" ht="15.75" customHeight="1">
      <c r="B59" s="13" t="s">
        <v>38</v>
      </c>
      <c r="C59" s="14">
        <v>100.0</v>
      </c>
      <c r="D59" s="14">
        <v>100.0</v>
      </c>
      <c r="E59" s="15">
        <f t="shared" si="7"/>
        <v>3915.047931</v>
      </c>
      <c r="F59" s="16">
        <f>-Permintaan!$E13*$C$4</f>
        <v>-926</v>
      </c>
      <c r="G59" s="16">
        <f>HLOOKUP(B59,'3'!$Q$3:$AB$104,102,FALSE)</f>
        <v>-2026.08</v>
      </c>
      <c r="H59" s="17">
        <f t="shared" si="8"/>
        <v>962.9679311</v>
      </c>
      <c r="I59" s="2"/>
      <c r="L59" s="5"/>
      <c r="M59" s="18"/>
    </row>
    <row r="60" ht="15.75" customHeight="1">
      <c r="B60" s="13" t="s">
        <v>39</v>
      </c>
      <c r="C60" s="14">
        <v>100.0</v>
      </c>
      <c r="D60" s="14">
        <v>100.0</v>
      </c>
      <c r="E60" s="15">
        <f t="shared" si="7"/>
        <v>3915.047931</v>
      </c>
      <c r="F60" s="16">
        <f>-Permintaan!$E14*$C$4</f>
        <v>-2778</v>
      </c>
      <c r="G60" s="16">
        <f>HLOOKUP(B60,'3'!$Q$3:$AB$104,102,FALSE)</f>
        <v>-2701.44</v>
      </c>
      <c r="H60" s="17">
        <f t="shared" si="8"/>
        <v>-1564.392069</v>
      </c>
      <c r="L60" s="2"/>
      <c r="M60" s="24"/>
    </row>
    <row r="61" ht="15.75" customHeight="1">
      <c r="B61" s="19" t="s">
        <v>40</v>
      </c>
      <c r="C61" s="20">
        <v>100.0</v>
      </c>
      <c r="D61" s="20">
        <v>100.0</v>
      </c>
      <c r="E61" s="15">
        <f t="shared" si="7"/>
        <v>3915.047931</v>
      </c>
      <c r="F61" s="16">
        <f>-Permintaan!$E15*$C$4</f>
        <v>-926</v>
      </c>
      <c r="G61" s="16">
        <f>HLOOKUP(B61,'3'!$Q$3:$AB$104,102,FALSE)</f>
        <v>-2532.6</v>
      </c>
      <c r="H61" s="17">
        <f t="shared" si="8"/>
        <v>456.4479311</v>
      </c>
    </row>
    <row r="62" ht="15.75" customHeight="1">
      <c r="B62" s="21"/>
      <c r="C62" s="21"/>
      <c r="D62" s="21"/>
      <c r="E62" s="26"/>
      <c r="F62" s="27"/>
      <c r="G62" s="22" t="s">
        <v>41</v>
      </c>
      <c r="H62" s="23">
        <f>SUM(H50:H61)</f>
        <v>-1587.704827</v>
      </c>
      <c r="I62" s="2"/>
      <c r="J62" s="2"/>
      <c r="K62" s="2"/>
      <c r="L62" s="2"/>
      <c r="M62" s="2"/>
    </row>
    <row r="63" ht="15.75" customHeight="1">
      <c r="B63" s="2"/>
      <c r="D63" s="28"/>
      <c r="E63" s="5"/>
      <c r="F63" s="18"/>
      <c r="G63" s="18"/>
      <c r="I63" s="2"/>
      <c r="L63" s="5"/>
      <c r="M63" s="18"/>
    </row>
    <row r="64" ht="15.75" customHeight="1">
      <c r="A64" s="3">
        <v>4.0</v>
      </c>
      <c r="B64" s="9" t="s">
        <v>22</v>
      </c>
      <c r="C64" s="10" t="s">
        <v>23</v>
      </c>
      <c r="D64" s="11"/>
      <c r="E64" s="25" t="s">
        <v>24</v>
      </c>
      <c r="F64" s="10" t="s">
        <v>25</v>
      </c>
      <c r="G64" s="11"/>
      <c r="H64" s="9" t="s">
        <v>26</v>
      </c>
      <c r="I64" s="2"/>
      <c r="L64" s="5"/>
      <c r="M64" s="18"/>
    </row>
    <row r="65" ht="15.75" customHeight="1">
      <c r="B65" s="12"/>
      <c r="C65" s="13" t="s">
        <v>27</v>
      </c>
      <c r="D65" s="13" t="s">
        <v>28</v>
      </c>
      <c r="E65" s="12"/>
      <c r="F65" s="13" t="s">
        <v>27</v>
      </c>
      <c r="G65" s="13" t="s">
        <v>28</v>
      </c>
      <c r="H65" s="12"/>
      <c r="I65" s="2"/>
      <c r="L65" s="5"/>
      <c r="M65" s="18"/>
    </row>
    <row r="66" ht="15.75" customHeight="1">
      <c r="B66" s="13" t="s">
        <v>29</v>
      </c>
      <c r="C66" s="14">
        <v>100.0</v>
      </c>
      <c r="D66" s="14">
        <v>100.0</v>
      </c>
      <c r="E66" s="15">
        <f t="shared" ref="E66:E77" si="9">$B$9*(C66+D66)</f>
        <v>3915.047931</v>
      </c>
      <c r="F66" s="16">
        <f>-Permintaan!$F4*$C$4</f>
        <v>0</v>
      </c>
      <c r="G66" s="16">
        <f>HLOOKUP(B66,'4'!$Q$3:$AB$104,102,FALSE)</f>
        <v>-2363.76</v>
      </c>
      <c r="H66" s="17">
        <f t="shared" ref="H66:H77" si="10">SUM(E66:G66)</f>
        <v>1551.287931</v>
      </c>
      <c r="I66" s="2"/>
      <c r="L66" s="5"/>
      <c r="M66" s="18"/>
    </row>
    <row r="67" ht="15.75" customHeight="1">
      <c r="B67" s="13" t="s">
        <v>30</v>
      </c>
      <c r="C67" s="14">
        <v>100.0</v>
      </c>
      <c r="D67" s="14">
        <v>100.0</v>
      </c>
      <c r="E67" s="15">
        <f t="shared" si="9"/>
        <v>3915.047931</v>
      </c>
      <c r="F67" s="16">
        <f>-Permintaan!$F5*$C$4</f>
        <v>-926</v>
      </c>
      <c r="G67" s="16">
        <f>HLOOKUP(B67,'4'!$Q$3:$AB$104,102,FALSE)</f>
        <v>-1519.56</v>
      </c>
      <c r="H67" s="17">
        <f t="shared" si="10"/>
        <v>1469.487931</v>
      </c>
      <c r="I67" s="2"/>
      <c r="L67" s="5"/>
      <c r="M67" s="18"/>
    </row>
    <row r="68" ht="15.75" customHeight="1">
      <c r="B68" s="13" t="s">
        <v>31</v>
      </c>
      <c r="C68" s="14">
        <v>100.0</v>
      </c>
      <c r="D68" s="14">
        <v>100.0</v>
      </c>
      <c r="E68" s="15">
        <f t="shared" si="9"/>
        <v>3915.047931</v>
      </c>
      <c r="F68" s="16">
        <f>-Permintaan!$F6*$C$4</f>
        <v>-1852</v>
      </c>
      <c r="G68" s="16">
        <f>HLOOKUP(B68,'4'!$Q$3:$AB$104,102,FALSE)</f>
        <v>-2532.6</v>
      </c>
      <c r="H68" s="17">
        <f t="shared" si="10"/>
        <v>-469.5520689</v>
      </c>
      <c r="I68" s="2"/>
      <c r="L68" s="5"/>
      <c r="M68" s="18"/>
    </row>
    <row r="69" ht="15.75" customHeight="1">
      <c r="B69" s="13" t="s">
        <v>32</v>
      </c>
      <c r="C69" s="14">
        <v>100.0</v>
      </c>
      <c r="D69" s="14">
        <v>100.0</v>
      </c>
      <c r="E69" s="15">
        <f t="shared" si="9"/>
        <v>3915.047931</v>
      </c>
      <c r="F69" s="16">
        <f>-Permintaan!$F7*$C$4</f>
        <v>-1852</v>
      </c>
      <c r="G69" s="16">
        <f>HLOOKUP(B69,'4'!$Q$3:$AB$104,102,FALSE)</f>
        <v>-2194.92</v>
      </c>
      <c r="H69" s="17">
        <f t="shared" si="10"/>
        <v>-131.8720689</v>
      </c>
      <c r="I69" s="2"/>
      <c r="L69" s="5"/>
      <c r="M69" s="18"/>
    </row>
    <row r="70" ht="15.75" customHeight="1">
      <c r="B70" s="13" t="s">
        <v>33</v>
      </c>
      <c r="C70" s="14">
        <v>100.0</v>
      </c>
      <c r="D70" s="14">
        <v>100.0</v>
      </c>
      <c r="E70" s="15">
        <f t="shared" si="9"/>
        <v>3915.047931</v>
      </c>
      <c r="F70" s="16">
        <f>-Permintaan!$F8*$C$4</f>
        <v>-1852</v>
      </c>
      <c r="G70" s="16">
        <f>HLOOKUP(B70,'4'!$Q$3:$AB$104,102,FALSE)</f>
        <v>-4389.84</v>
      </c>
      <c r="H70" s="17">
        <f t="shared" si="10"/>
        <v>-2326.792069</v>
      </c>
      <c r="I70" s="2"/>
      <c r="L70" s="5"/>
      <c r="M70" s="18"/>
    </row>
    <row r="71" ht="15.75" customHeight="1">
      <c r="B71" s="13" t="s">
        <v>34</v>
      </c>
      <c r="C71" s="14">
        <v>100.0</v>
      </c>
      <c r="D71" s="14">
        <v>100.0</v>
      </c>
      <c r="E71" s="15">
        <f t="shared" si="9"/>
        <v>3915.047931</v>
      </c>
      <c r="F71" s="16">
        <f>-Permintaan!$F9*$C$4</f>
        <v>0</v>
      </c>
      <c r="G71" s="16">
        <f>HLOOKUP(B71,'4'!$Q$3:$AB$104,102,FALSE)</f>
        <v>-3883.32</v>
      </c>
      <c r="H71" s="17">
        <f t="shared" si="10"/>
        <v>31.72793109</v>
      </c>
      <c r="I71" s="2"/>
      <c r="L71" s="5"/>
      <c r="M71" s="18"/>
    </row>
    <row r="72" ht="15.75" customHeight="1">
      <c r="B72" s="13" t="s">
        <v>35</v>
      </c>
      <c r="C72" s="14">
        <v>100.0</v>
      </c>
      <c r="D72" s="14">
        <v>100.0</v>
      </c>
      <c r="E72" s="15">
        <f t="shared" si="9"/>
        <v>3915.047931</v>
      </c>
      <c r="F72" s="16">
        <f>-Permintaan!$F10*$C$4</f>
        <v>-2778</v>
      </c>
      <c r="G72" s="16">
        <f>HLOOKUP(B72,'4'!$Q$3:$AB$104,102,FALSE)</f>
        <v>-5740.56</v>
      </c>
      <c r="H72" s="17">
        <f t="shared" si="10"/>
        <v>-4603.512069</v>
      </c>
      <c r="I72" s="2"/>
      <c r="L72" s="5"/>
      <c r="M72" s="18"/>
    </row>
    <row r="73" ht="15.75" customHeight="1">
      <c r="B73" s="13" t="s">
        <v>36</v>
      </c>
      <c r="C73" s="14">
        <v>100.0</v>
      </c>
      <c r="D73" s="14">
        <v>100.0</v>
      </c>
      <c r="E73" s="15">
        <f t="shared" si="9"/>
        <v>3915.047931</v>
      </c>
      <c r="F73" s="16">
        <f>-Permintaan!$F11*$C$4</f>
        <v>-926</v>
      </c>
      <c r="G73" s="16">
        <f>HLOOKUP(B73,'4'!$Q$3:$AB$104,102,FALSE)</f>
        <v>-2194.92</v>
      </c>
      <c r="H73" s="17">
        <f t="shared" si="10"/>
        <v>794.1279311</v>
      </c>
      <c r="I73" s="2"/>
      <c r="L73" s="5"/>
      <c r="M73" s="18"/>
    </row>
    <row r="74" ht="15.75" customHeight="1">
      <c r="B74" s="13" t="s">
        <v>37</v>
      </c>
      <c r="C74" s="14">
        <v>100.0</v>
      </c>
      <c r="D74" s="14">
        <v>100.0</v>
      </c>
      <c r="E74" s="15">
        <f t="shared" si="9"/>
        <v>3915.047931</v>
      </c>
      <c r="F74" s="16">
        <f>-Permintaan!$F12*$C$4</f>
        <v>-1852</v>
      </c>
      <c r="G74" s="16">
        <f>HLOOKUP(B74,'4'!$Q$3:$AB$104,102,FALSE)</f>
        <v>-1857.24</v>
      </c>
      <c r="H74" s="17">
        <f t="shared" si="10"/>
        <v>205.8079311</v>
      </c>
      <c r="I74" s="2"/>
      <c r="L74" s="5"/>
      <c r="M74" s="18"/>
    </row>
    <row r="75" ht="15.75" customHeight="1">
      <c r="B75" s="13" t="s">
        <v>38</v>
      </c>
      <c r="C75" s="14">
        <v>100.0</v>
      </c>
      <c r="D75" s="14">
        <v>100.0</v>
      </c>
      <c r="E75" s="15">
        <f t="shared" si="9"/>
        <v>3915.047931</v>
      </c>
      <c r="F75" s="16">
        <f>-Permintaan!$F13*$C$4</f>
        <v>-926</v>
      </c>
      <c r="G75" s="16">
        <f>HLOOKUP(B75,'4'!$Q$3:$AB$104,102,FALSE)</f>
        <v>-2532.6</v>
      </c>
      <c r="H75" s="17">
        <f t="shared" si="10"/>
        <v>456.4479311</v>
      </c>
      <c r="L75" s="2"/>
      <c r="M75" s="24"/>
    </row>
    <row r="76" ht="15.75" customHeight="1">
      <c r="B76" s="13" t="s">
        <v>39</v>
      </c>
      <c r="C76" s="14">
        <v>100.0</v>
      </c>
      <c r="D76" s="14">
        <v>100.0</v>
      </c>
      <c r="E76" s="15">
        <f t="shared" si="9"/>
        <v>3915.047931</v>
      </c>
      <c r="F76" s="16">
        <f>-Permintaan!$F14*$C$4</f>
        <v>-1852</v>
      </c>
      <c r="G76" s="16">
        <f>HLOOKUP(B76,'4'!$Q$3:$AB$104,102,FALSE)</f>
        <v>-1013.04</v>
      </c>
      <c r="H76" s="17">
        <f t="shared" si="10"/>
        <v>1050.007931</v>
      </c>
    </row>
    <row r="77" ht="15.75" customHeight="1">
      <c r="B77" s="19" t="s">
        <v>40</v>
      </c>
      <c r="C77" s="20">
        <v>100.0</v>
      </c>
      <c r="D77" s="20">
        <v>100.0</v>
      </c>
      <c r="E77" s="15">
        <f t="shared" si="9"/>
        <v>3915.047931</v>
      </c>
      <c r="F77" s="16">
        <f>-Permintaan!$F15*$C$4</f>
        <v>-1852</v>
      </c>
      <c r="G77" s="16">
        <f>HLOOKUP(B77,'4'!$Q$3:$AB$104,102,FALSE)</f>
        <v>-2532.6</v>
      </c>
      <c r="H77" s="17">
        <f t="shared" si="10"/>
        <v>-469.5520689</v>
      </c>
      <c r="I77" s="2"/>
      <c r="J77" s="2"/>
      <c r="K77" s="2"/>
      <c r="L77" s="2"/>
      <c r="M77" s="2"/>
    </row>
    <row r="78" ht="15.75" customHeight="1">
      <c r="B78" s="29"/>
      <c r="C78" s="29"/>
      <c r="D78" s="29"/>
      <c r="E78" s="29"/>
      <c r="G78" s="22" t="s">
        <v>41</v>
      </c>
      <c r="H78" s="23">
        <f>SUM(H66:H77)</f>
        <v>-2442.384827</v>
      </c>
      <c r="I78" s="2"/>
      <c r="L78" s="5"/>
      <c r="M78" s="18"/>
    </row>
    <row r="79" ht="15.75" customHeight="1">
      <c r="B79" s="2"/>
      <c r="D79" s="28"/>
      <c r="E79" s="5"/>
      <c r="F79" s="18"/>
      <c r="G79" s="18"/>
      <c r="I79" s="2"/>
      <c r="L79" s="5"/>
      <c r="M79" s="18"/>
    </row>
    <row r="80" ht="15.75" customHeight="1">
      <c r="A80" s="3">
        <v>5.0</v>
      </c>
      <c r="B80" s="9" t="s">
        <v>22</v>
      </c>
      <c r="C80" s="10" t="s">
        <v>23</v>
      </c>
      <c r="D80" s="11"/>
      <c r="E80" s="25" t="s">
        <v>24</v>
      </c>
      <c r="F80" s="10" t="s">
        <v>25</v>
      </c>
      <c r="G80" s="11"/>
      <c r="H80" s="9" t="s">
        <v>26</v>
      </c>
      <c r="I80" s="2"/>
      <c r="L80" s="5"/>
      <c r="M80" s="18"/>
    </row>
    <row r="81" ht="15.75" customHeight="1">
      <c r="B81" s="12"/>
      <c r="C81" s="13" t="s">
        <v>27</v>
      </c>
      <c r="D81" s="13" t="s">
        <v>28</v>
      </c>
      <c r="E81" s="12"/>
      <c r="F81" s="13" t="s">
        <v>27</v>
      </c>
      <c r="G81" s="13" t="s">
        <v>28</v>
      </c>
      <c r="H81" s="12"/>
      <c r="I81" s="2"/>
      <c r="L81" s="5"/>
      <c r="M81" s="18"/>
    </row>
    <row r="82" ht="15.75" customHeight="1">
      <c r="B82" s="13" t="s">
        <v>29</v>
      </c>
      <c r="C82" s="14">
        <v>100.0</v>
      </c>
      <c r="D82" s="14">
        <v>100.0</v>
      </c>
      <c r="E82" s="15">
        <f t="shared" ref="E82:E93" si="11">$B$9*(C82+D82)</f>
        <v>3915.047931</v>
      </c>
      <c r="F82" s="16">
        <f>-Permintaan!$G4*$C$4</f>
        <v>-2778</v>
      </c>
      <c r="G82" s="16">
        <f>HLOOKUP(B82,'5'!$Q$3:$AB$104,102,FALSE)</f>
        <v>-3376.8</v>
      </c>
      <c r="H82" s="17">
        <f t="shared" ref="H82:H93" si="12">SUM(E82:G82)</f>
        <v>-2239.752069</v>
      </c>
      <c r="I82" s="2"/>
      <c r="L82" s="5"/>
      <c r="M82" s="18"/>
    </row>
    <row r="83" ht="15.75" customHeight="1">
      <c r="B83" s="13" t="s">
        <v>30</v>
      </c>
      <c r="C83" s="14">
        <v>100.0</v>
      </c>
      <c r="D83" s="14">
        <v>100.0</v>
      </c>
      <c r="E83" s="15">
        <f t="shared" si="11"/>
        <v>3915.047931</v>
      </c>
      <c r="F83" s="16">
        <f>-Permintaan!$G5*$C$4</f>
        <v>-3704</v>
      </c>
      <c r="G83" s="16">
        <f>HLOOKUP(B83,'5'!$Q$3:$AB$104,102,FALSE)</f>
        <v>-3039.12</v>
      </c>
      <c r="H83" s="17">
        <f t="shared" si="12"/>
        <v>-2828.072069</v>
      </c>
      <c r="I83" s="2"/>
      <c r="L83" s="5"/>
      <c r="M83" s="18"/>
    </row>
    <row r="84" ht="15.75" customHeight="1">
      <c r="B84" s="13" t="s">
        <v>31</v>
      </c>
      <c r="C84" s="14">
        <v>100.0</v>
      </c>
      <c r="D84" s="14">
        <v>100.0</v>
      </c>
      <c r="E84" s="15">
        <f t="shared" si="11"/>
        <v>3915.047931</v>
      </c>
      <c r="F84" s="16">
        <f>-Permintaan!$G6*$C$4</f>
        <v>0</v>
      </c>
      <c r="G84" s="16">
        <f>HLOOKUP(B84,'5'!$Q$3:$AB$104,102,FALSE)</f>
        <v>-3207.96</v>
      </c>
      <c r="H84" s="17">
        <f t="shared" si="12"/>
        <v>707.0879311</v>
      </c>
      <c r="I84" s="2"/>
      <c r="L84" s="5"/>
      <c r="M84" s="18"/>
    </row>
    <row r="85" ht="15.75" customHeight="1">
      <c r="B85" s="13" t="s">
        <v>32</v>
      </c>
      <c r="C85" s="14">
        <v>100.0</v>
      </c>
      <c r="D85" s="14">
        <v>100.0</v>
      </c>
      <c r="E85" s="15">
        <f t="shared" si="11"/>
        <v>3915.047931</v>
      </c>
      <c r="F85" s="16">
        <f>-Permintaan!$G7*$C$4</f>
        <v>-1852</v>
      </c>
      <c r="G85" s="16">
        <f>HLOOKUP(B85,'5'!$Q$3:$AB$104,102,FALSE)</f>
        <v>-2194.92</v>
      </c>
      <c r="H85" s="17">
        <f t="shared" si="12"/>
        <v>-131.8720689</v>
      </c>
      <c r="I85" s="2"/>
      <c r="L85" s="5"/>
      <c r="M85" s="18"/>
    </row>
    <row r="86" ht="15.75" customHeight="1">
      <c r="B86" s="13" t="s">
        <v>33</v>
      </c>
      <c r="C86" s="14">
        <v>100.0</v>
      </c>
      <c r="D86" s="14">
        <v>100.0</v>
      </c>
      <c r="E86" s="15">
        <f t="shared" si="11"/>
        <v>3915.047931</v>
      </c>
      <c r="F86" s="16">
        <f>-Permintaan!$G8*$C$4</f>
        <v>-926</v>
      </c>
      <c r="G86" s="16">
        <f>HLOOKUP(B86,'5'!$Q$3:$AB$104,102,FALSE)</f>
        <v>-2363.76</v>
      </c>
      <c r="H86" s="17">
        <f t="shared" si="12"/>
        <v>625.2879311</v>
      </c>
      <c r="I86" s="2"/>
      <c r="L86" s="5"/>
      <c r="M86" s="18"/>
    </row>
    <row r="87" ht="15.75" customHeight="1">
      <c r="B87" s="13" t="s">
        <v>34</v>
      </c>
      <c r="C87" s="14">
        <v>100.0</v>
      </c>
      <c r="D87" s="14">
        <v>100.0</v>
      </c>
      <c r="E87" s="15">
        <f t="shared" si="11"/>
        <v>3915.047931</v>
      </c>
      <c r="F87" s="16">
        <f>-Permintaan!$G9*$C$4</f>
        <v>0</v>
      </c>
      <c r="G87" s="16">
        <f>HLOOKUP(B87,'5'!$Q$3:$AB$104,102,FALSE)</f>
        <v>-2194.92</v>
      </c>
      <c r="H87" s="17">
        <f t="shared" si="12"/>
        <v>1720.127931</v>
      </c>
      <c r="I87" s="2"/>
      <c r="L87" s="5"/>
      <c r="M87" s="18"/>
    </row>
    <row r="88" ht="15.75" customHeight="1">
      <c r="B88" s="13" t="s">
        <v>35</v>
      </c>
      <c r="C88" s="14">
        <v>100.0</v>
      </c>
      <c r="D88" s="14">
        <v>100.0</v>
      </c>
      <c r="E88" s="15">
        <f t="shared" si="11"/>
        <v>3915.047931</v>
      </c>
      <c r="F88" s="16">
        <f>-Permintaan!$G10*$C$4</f>
        <v>-2778</v>
      </c>
      <c r="G88" s="16">
        <f>HLOOKUP(B88,'5'!$Q$3:$AB$104,102,FALSE)</f>
        <v>-4389.84</v>
      </c>
      <c r="H88" s="17">
        <f t="shared" si="12"/>
        <v>-3252.792069</v>
      </c>
      <c r="I88" s="2"/>
      <c r="L88" s="5"/>
      <c r="M88" s="18"/>
    </row>
    <row r="89" ht="15.75" customHeight="1">
      <c r="B89" s="13" t="s">
        <v>36</v>
      </c>
      <c r="C89" s="14">
        <v>100.0</v>
      </c>
      <c r="D89" s="14">
        <v>100.0</v>
      </c>
      <c r="E89" s="15">
        <f t="shared" si="11"/>
        <v>3915.047931</v>
      </c>
      <c r="F89" s="16">
        <f>-Permintaan!$G11*$C$4</f>
        <v>-926</v>
      </c>
      <c r="G89" s="16">
        <f>HLOOKUP(B89,'5'!$Q$3:$AB$104,102,FALSE)</f>
        <v>-1181.88</v>
      </c>
      <c r="H89" s="17">
        <f t="shared" si="12"/>
        <v>1807.167931</v>
      </c>
      <c r="I89" s="2"/>
      <c r="L89" s="5"/>
      <c r="M89" s="18"/>
    </row>
    <row r="90" ht="15.75" customHeight="1">
      <c r="B90" s="13" t="s">
        <v>37</v>
      </c>
      <c r="C90" s="14">
        <v>100.0</v>
      </c>
      <c r="D90" s="14">
        <v>100.0</v>
      </c>
      <c r="E90" s="15">
        <f t="shared" si="11"/>
        <v>3915.047931</v>
      </c>
      <c r="F90" s="16">
        <f>-Permintaan!$G12*$C$4</f>
        <v>0</v>
      </c>
      <c r="G90" s="16">
        <f>HLOOKUP(B90,'5'!$Q$3:$AB$104,102,FALSE)</f>
        <v>-3039.12</v>
      </c>
      <c r="H90" s="17">
        <f t="shared" si="12"/>
        <v>875.9279311</v>
      </c>
      <c r="L90" s="2"/>
      <c r="M90" s="24"/>
    </row>
    <row r="91" ht="15.75" customHeight="1">
      <c r="B91" s="13" t="s">
        <v>38</v>
      </c>
      <c r="C91" s="14">
        <v>100.0</v>
      </c>
      <c r="D91" s="14">
        <v>100.0</v>
      </c>
      <c r="E91" s="15">
        <f t="shared" si="11"/>
        <v>3915.047931</v>
      </c>
      <c r="F91" s="16">
        <f>-Permintaan!$G13*$C$4</f>
        <v>-926</v>
      </c>
      <c r="G91" s="16">
        <f>HLOOKUP(B91,'5'!$Q$3:$AB$104,102,FALSE)</f>
        <v>-3039.12</v>
      </c>
      <c r="H91" s="17">
        <f t="shared" si="12"/>
        <v>-50.07206891</v>
      </c>
    </row>
    <row r="92" ht="15.75" customHeight="1">
      <c r="B92" s="13" t="s">
        <v>39</v>
      </c>
      <c r="C92" s="14">
        <v>100.0</v>
      </c>
      <c r="D92" s="14">
        <v>100.0</v>
      </c>
      <c r="E92" s="15">
        <f t="shared" si="11"/>
        <v>3915.047931</v>
      </c>
      <c r="F92" s="16">
        <f>-Permintaan!$G14*$C$4</f>
        <v>-2778</v>
      </c>
      <c r="G92" s="16">
        <f>HLOOKUP(B92,'5'!$Q$3:$AB$104,102,FALSE)</f>
        <v>-2363.76</v>
      </c>
      <c r="H92" s="17">
        <f t="shared" si="12"/>
        <v>-1226.712069</v>
      </c>
    </row>
    <row r="93" ht="15.75" customHeight="1">
      <c r="B93" s="19" t="s">
        <v>40</v>
      </c>
      <c r="C93" s="20">
        <v>100.0</v>
      </c>
      <c r="D93" s="20">
        <v>100.0</v>
      </c>
      <c r="E93" s="15">
        <f t="shared" si="11"/>
        <v>3915.047931</v>
      </c>
      <c r="F93" s="16">
        <f>-Permintaan!$G15*$C$4</f>
        <v>0</v>
      </c>
      <c r="G93" s="16">
        <f>HLOOKUP(B93,'5'!$Q$3:$AB$104,102,FALSE)</f>
        <v>-3207.96</v>
      </c>
      <c r="H93" s="17">
        <f t="shared" si="12"/>
        <v>707.0879311</v>
      </c>
    </row>
    <row r="94" ht="15.75" customHeight="1">
      <c r="B94" s="21"/>
      <c r="C94" s="21"/>
      <c r="D94" s="21"/>
      <c r="E94" s="21"/>
      <c r="G94" s="22" t="s">
        <v>41</v>
      </c>
      <c r="H94" s="23">
        <f>SUM(H82:H93)</f>
        <v>-3286.584827</v>
      </c>
    </row>
    <row r="95" ht="15.75" customHeight="1"/>
    <row r="96" ht="15.75" customHeight="1">
      <c r="A96" s="3">
        <v>6.0</v>
      </c>
      <c r="B96" s="9" t="s">
        <v>22</v>
      </c>
      <c r="C96" s="10" t="s">
        <v>23</v>
      </c>
      <c r="D96" s="11"/>
      <c r="E96" s="25" t="s">
        <v>24</v>
      </c>
      <c r="F96" s="10" t="s">
        <v>25</v>
      </c>
      <c r="G96" s="11"/>
      <c r="H96" s="9" t="s">
        <v>26</v>
      </c>
    </row>
    <row r="97" ht="15.75" customHeight="1">
      <c r="B97" s="12"/>
      <c r="C97" s="13" t="s">
        <v>27</v>
      </c>
      <c r="D97" s="13" t="s">
        <v>28</v>
      </c>
      <c r="E97" s="12"/>
      <c r="F97" s="13" t="s">
        <v>27</v>
      </c>
      <c r="G97" s="13" t="s">
        <v>28</v>
      </c>
      <c r="H97" s="12"/>
    </row>
    <row r="98" ht="15.75" customHeight="1">
      <c r="B98" s="13" t="s">
        <v>29</v>
      </c>
      <c r="C98" s="14">
        <v>100.0</v>
      </c>
      <c r="D98" s="14">
        <v>100.0</v>
      </c>
      <c r="E98" s="15">
        <f t="shared" ref="E98:E109" si="13">$B$9*(C98+D98)</f>
        <v>3915.047931</v>
      </c>
      <c r="F98" s="16">
        <f>-Permintaan!$H4*$C$4</f>
        <v>0</v>
      </c>
      <c r="G98" s="16">
        <f>HLOOKUP(B98,'6'!$Q$3:$AB$104,102,FALSE)</f>
        <v>-2194.92</v>
      </c>
      <c r="H98" s="17">
        <f t="shared" ref="H98:H109" si="14">SUM(E98:G98)</f>
        <v>1720.127931</v>
      </c>
    </row>
    <row r="99" ht="15.75" customHeight="1">
      <c r="B99" s="13" t="s">
        <v>30</v>
      </c>
      <c r="C99" s="14">
        <v>100.0</v>
      </c>
      <c r="D99" s="14">
        <v>100.0</v>
      </c>
      <c r="E99" s="15">
        <f t="shared" si="13"/>
        <v>3915.047931</v>
      </c>
      <c r="F99" s="16">
        <f>-Permintaan!$H5*$C$4</f>
        <v>-1852</v>
      </c>
      <c r="G99" s="16">
        <f>HLOOKUP(B99,'6'!$Q$3:$AB$104,102,FALSE)</f>
        <v>-3207.96</v>
      </c>
      <c r="H99" s="17">
        <f t="shared" si="14"/>
        <v>-1144.912069</v>
      </c>
    </row>
    <row r="100" ht="15.75" customHeight="1">
      <c r="B100" s="13" t="s">
        <v>31</v>
      </c>
      <c r="C100" s="14">
        <v>100.0</v>
      </c>
      <c r="D100" s="14">
        <v>100.0</v>
      </c>
      <c r="E100" s="15">
        <f t="shared" si="13"/>
        <v>3915.047931</v>
      </c>
      <c r="F100" s="16">
        <f>-Permintaan!$H6*$C$4</f>
        <v>-926</v>
      </c>
      <c r="G100" s="16">
        <f>HLOOKUP(B100,'6'!$Q$3:$AB$104,102,FALSE)</f>
        <v>-4389.84</v>
      </c>
      <c r="H100" s="17">
        <f t="shared" si="14"/>
        <v>-1400.792069</v>
      </c>
    </row>
    <row r="101" ht="15.75" customHeight="1">
      <c r="B101" s="13" t="s">
        <v>32</v>
      </c>
      <c r="C101" s="14">
        <v>100.0</v>
      </c>
      <c r="D101" s="14">
        <v>100.0</v>
      </c>
      <c r="E101" s="15">
        <f t="shared" si="13"/>
        <v>3915.047931</v>
      </c>
      <c r="F101" s="16">
        <f>-Permintaan!$H7*$C$4</f>
        <v>0</v>
      </c>
      <c r="G101" s="16">
        <f>HLOOKUP(B101,'6'!$Q$3:$AB$104,102,FALSE)</f>
        <v>-1688.4</v>
      </c>
      <c r="H101" s="17">
        <f t="shared" si="14"/>
        <v>2226.647931</v>
      </c>
    </row>
    <row r="102" ht="15.75" customHeight="1">
      <c r="B102" s="13" t="s">
        <v>33</v>
      </c>
      <c r="C102" s="14">
        <v>100.0</v>
      </c>
      <c r="D102" s="14">
        <v>100.0</v>
      </c>
      <c r="E102" s="15">
        <f t="shared" si="13"/>
        <v>3915.047931</v>
      </c>
      <c r="F102" s="16">
        <f>-Permintaan!$H8*$C$4</f>
        <v>-926</v>
      </c>
      <c r="G102" s="16">
        <f>HLOOKUP(B102,'6'!$Q$3:$AB$104,102,FALSE)</f>
        <v>-3376.8</v>
      </c>
      <c r="H102" s="17">
        <f t="shared" si="14"/>
        <v>-387.7520689</v>
      </c>
    </row>
    <row r="103" ht="15.75" customHeight="1">
      <c r="B103" s="13" t="s">
        <v>34</v>
      </c>
      <c r="C103" s="14">
        <v>100.0</v>
      </c>
      <c r="D103" s="14">
        <v>100.0</v>
      </c>
      <c r="E103" s="15">
        <f t="shared" si="13"/>
        <v>3915.047931</v>
      </c>
      <c r="F103" s="16">
        <f>-Permintaan!$H9*$C$4</f>
        <v>-926</v>
      </c>
      <c r="G103" s="16">
        <f>HLOOKUP(B103,'6'!$Q$3:$AB$104,102,FALSE)</f>
        <v>-2194.92</v>
      </c>
      <c r="H103" s="17">
        <f t="shared" si="14"/>
        <v>794.1279311</v>
      </c>
    </row>
    <row r="104" ht="15.75" customHeight="1">
      <c r="B104" s="13" t="s">
        <v>35</v>
      </c>
      <c r="C104" s="14">
        <v>100.0</v>
      </c>
      <c r="D104" s="14">
        <v>100.0</v>
      </c>
      <c r="E104" s="15">
        <f t="shared" si="13"/>
        <v>3915.047931</v>
      </c>
      <c r="F104" s="16">
        <f>-Permintaan!$H10*$C$4</f>
        <v>0</v>
      </c>
      <c r="G104" s="16">
        <f>HLOOKUP(B104,'6'!$Q$3:$AB$104,102,FALSE)</f>
        <v>-2532.6</v>
      </c>
      <c r="H104" s="17">
        <f t="shared" si="14"/>
        <v>1382.447931</v>
      </c>
    </row>
    <row r="105" ht="15.75" customHeight="1">
      <c r="B105" s="13" t="s">
        <v>36</v>
      </c>
      <c r="C105" s="14">
        <v>100.0</v>
      </c>
      <c r="D105" s="14">
        <v>100.0</v>
      </c>
      <c r="E105" s="15">
        <f t="shared" si="13"/>
        <v>3915.047931</v>
      </c>
      <c r="F105" s="16">
        <f>-Permintaan!$H11*$C$4</f>
        <v>0</v>
      </c>
      <c r="G105" s="16">
        <f>HLOOKUP(B105,'6'!$Q$3:$AB$104,102,FALSE)</f>
        <v>-1519.56</v>
      </c>
      <c r="H105" s="17">
        <f t="shared" si="14"/>
        <v>2395.487931</v>
      </c>
    </row>
    <row r="106" ht="15.75" customHeight="1">
      <c r="B106" s="13" t="s">
        <v>37</v>
      </c>
      <c r="C106" s="14">
        <v>100.0</v>
      </c>
      <c r="D106" s="14">
        <v>100.0</v>
      </c>
      <c r="E106" s="15">
        <f t="shared" si="13"/>
        <v>3915.047931</v>
      </c>
      <c r="F106" s="16">
        <f>-Permintaan!$H12*$C$4</f>
        <v>-1852</v>
      </c>
      <c r="G106" s="16">
        <f>HLOOKUP(B106,'6'!$Q$3:$AB$104,102,FALSE)</f>
        <v>-3207.96</v>
      </c>
      <c r="H106" s="17">
        <f t="shared" si="14"/>
        <v>-1144.912069</v>
      </c>
    </row>
    <row r="107" ht="15.75" customHeight="1">
      <c r="B107" s="13" t="s">
        <v>38</v>
      </c>
      <c r="C107" s="14">
        <v>100.0</v>
      </c>
      <c r="D107" s="14">
        <v>100.0</v>
      </c>
      <c r="E107" s="15">
        <f t="shared" si="13"/>
        <v>3915.047931</v>
      </c>
      <c r="F107" s="16">
        <f>-Permintaan!$H13*$C$4</f>
        <v>-926</v>
      </c>
      <c r="G107" s="16">
        <f>HLOOKUP(B107,'6'!$Q$3:$AB$104,102,FALSE)</f>
        <v>-2870.28</v>
      </c>
      <c r="H107" s="17">
        <f t="shared" si="14"/>
        <v>118.7679311</v>
      </c>
    </row>
    <row r="108" ht="15.75" customHeight="1">
      <c r="B108" s="13" t="s">
        <v>39</v>
      </c>
      <c r="C108" s="14">
        <v>100.0</v>
      </c>
      <c r="D108" s="14">
        <v>100.0</v>
      </c>
      <c r="E108" s="15">
        <f t="shared" si="13"/>
        <v>3915.047931</v>
      </c>
      <c r="F108" s="16">
        <f>-Permintaan!$H14*$C$4</f>
        <v>-1852</v>
      </c>
      <c r="G108" s="16">
        <f>HLOOKUP(B108,'6'!$Q$3:$AB$104,102,FALSE)</f>
        <v>-2701.44</v>
      </c>
      <c r="H108" s="17">
        <f t="shared" si="14"/>
        <v>-638.3920689</v>
      </c>
    </row>
    <row r="109" ht="15.75" customHeight="1">
      <c r="B109" s="19" t="s">
        <v>40</v>
      </c>
      <c r="C109" s="20">
        <v>100.0</v>
      </c>
      <c r="D109" s="20">
        <v>100.0</v>
      </c>
      <c r="E109" s="15">
        <f t="shared" si="13"/>
        <v>3915.047931</v>
      </c>
      <c r="F109" s="16">
        <f>-Permintaan!$H15*$C$4</f>
        <v>-1852</v>
      </c>
      <c r="G109" s="16">
        <f>HLOOKUP(B109,'6'!$Q$3:$AB$104,102,FALSE)</f>
        <v>-1519.56</v>
      </c>
      <c r="H109" s="17">
        <f t="shared" si="14"/>
        <v>543.4879311</v>
      </c>
    </row>
    <row r="110" ht="15.75" customHeight="1">
      <c r="B110" s="21"/>
      <c r="C110" s="21"/>
      <c r="D110" s="21"/>
      <c r="E110" s="21"/>
      <c r="G110" s="22" t="s">
        <v>41</v>
      </c>
      <c r="H110" s="23">
        <f>SUM(H98:H109)</f>
        <v>4464.335173</v>
      </c>
    </row>
    <row r="111" ht="15.75" customHeight="1"/>
    <row r="112" ht="15.75" customHeight="1">
      <c r="A112" s="3">
        <v>7.0</v>
      </c>
      <c r="B112" s="9" t="s">
        <v>22</v>
      </c>
      <c r="C112" s="10" t="s">
        <v>23</v>
      </c>
      <c r="D112" s="11"/>
      <c r="E112" s="25" t="s">
        <v>24</v>
      </c>
      <c r="F112" s="10" t="s">
        <v>25</v>
      </c>
      <c r="G112" s="11"/>
      <c r="H112" s="9" t="s">
        <v>26</v>
      </c>
    </row>
    <row r="113" ht="15.75" customHeight="1">
      <c r="B113" s="12"/>
      <c r="C113" s="13" t="s">
        <v>27</v>
      </c>
      <c r="D113" s="13" t="s">
        <v>28</v>
      </c>
      <c r="E113" s="12"/>
      <c r="F113" s="13" t="s">
        <v>27</v>
      </c>
      <c r="G113" s="13" t="s">
        <v>28</v>
      </c>
      <c r="H113" s="12"/>
    </row>
    <row r="114" ht="15.75" customHeight="1">
      <c r="B114" s="13" t="s">
        <v>29</v>
      </c>
      <c r="C114" s="14">
        <v>100.0</v>
      </c>
      <c r="D114" s="14">
        <v>100.0</v>
      </c>
      <c r="E114" s="15">
        <f t="shared" ref="E114:E125" si="15">$B$9*(C114+D114)</f>
        <v>3915.047931</v>
      </c>
      <c r="F114" s="16">
        <f>-Permintaan!$I4*$C$4</f>
        <v>-1852</v>
      </c>
      <c r="G114" s="16">
        <f>HLOOKUP(B114,'7'!$Q$3:$AB$104,102,FALSE)</f>
        <v>-1688.4</v>
      </c>
      <c r="H114" s="17">
        <f t="shared" ref="H114:H125" si="16">SUM(E114:G114)</f>
        <v>374.6479311</v>
      </c>
    </row>
    <row r="115" ht="15.75" customHeight="1">
      <c r="B115" s="13" t="s">
        <v>30</v>
      </c>
      <c r="C115" s="14">
        <v>100.0</v>
      </c>
      <c r="D115" s="14">
        <v>100.0</v>
      </c>
      <c r="E115" s="15">
        <f t="shared" si="15"/>
        <v>3915.047931</v>
      </c>
      <c r="F115" s="16">
        <f>-Permintaan!$I5*$C$4</f>
        <v>-1852</v>
      </c>
      <c r="G115" s="16">
        <f>HLOOKUP(B115,'7'!$Q$3:$AB$104,102,FALSE)</f>
        <v>-2701.44</v>
      </c>
      <c r="H115" s="17">
        <f t="shared" si="16"/>
        <v>-638.3920689</v>
      </c>
    </row>
    <row r="116" ht="15.75" customHeight="1">
      <c r="B116" s="13" t="s">
        <v>31</v>
      </c>
      <c r="C116" s="14">
        <v>100.0</v>
      </c>
      <c r="D116" s="14">
        <v>100.0</v>
      </c>
      <c r="E116" s="15">
        <f t="shared" si="15"/>
        <v>3915.047931</v>
      </c>
      <c r="F116" s="16">
        <f>-Permintaan!$I6*$C$4</f>
        <v>-2778</v>
      </c>
      <c r="G116" s="16">
        <f>HLOOKUP(B116,'7'!$Q$3:$AB$104,102,FALSE)</f>
        <v>-2701.44</v>
      </c>
      <c r="H116" s="17">
        <f t="shared" si="16"/>
        <v>-1564.392069</v>
      </c>
    </row>
    <row r="117" ht="15.75" customHeight="1">
      <c r="B117" s="13" t="s">
        <v>32</v>
      </c>
      <c r="C117" s="14">
        <v>100.0</v>
      </c>
      <c r="D117" s="14">
        <v>100.0</v>
      </c>
      <c r="E117" s="15">
        <f t="shared" si="15"/>
        <v>3915.047931</v>
      </c>
      <c r="F117" s="16">
        <f>-Permintaan!$I7*$C$4</f>
        <v>-926</v>
      </c>
      <c r="G117" s="16">
        <f>HLOOKUP(B117,'7'!$Q$3:$AB$104,102,FALSE)</f>
        <v>-2363.76</v>
      </c>
      <c r="H117" s="17">
        <f t="shared" si="16"/>
        <v>625.2879311</v>
      </c>
    </row>
    <row r="118" ht="15.75" customHeight="1">
      <c r="B118" s="13" t="s">
        <v>33</v>
      </c>
      <c r="C118" s="14">
        <v>100.0</v>
      </c>
      <c r="D118" s="14">
        <v>100.0</v>
      </c>
      <c r="E118" s="15">
        <f t="shared" si="15"/>
        <v>3915.047931</v>
      </c>
      <c r="F118" s="16">
        <f>-Permintaan!$I8*$C$4</f>
        <v>-1852</v>
      </c>
      <c r="G118" s="16">
        <f>HLOOKUP(B118,'7'!$Q$3:$AB$104,102,FALSE)</f>
        <v>-2194.92</v>
      </c>
      <c r="H118" s="17">
        <f t="shared" si="16"/>
        <v>-131.8720689</v>
      </c>
    </row>
    <row r="119" ht="15.75" customHeight="1">
      <c r="B119" s="13" t="s">
        <v>34</v>
      </c>
      <c r="C119" s="14">
        <v>100.0</v>
      </c>
      <c r="D119" s="14">
        <v>100.0</v>
      </c>
      <c r="E119" s="15">
        <f t="shared" si="15"/>
        <v>3915.047931</v>
      </c>
      <c r="F119" s="16">
        <f>-Permintaan!$I9*$C$4</f>
        <v>-1852</v>
      </c>
      <c r="G119" s="16">
        <f>HLOOKUP(B119,'7'!$Q$3:$AB$104,102,FALSE)</f>
        <v>-3039.12</v>
      </c>
      <c r="H119" s="17">
        <f t="shared" si="16"/>
        <v>-976.0720689</v>
      </c>
    </row>
    <row r="120" ht="15.75" customHeight="1">
      <c r="B120" s="13" t="s">
        <v>35</v>
      </c>
      <c r="C120" s="14">
        <v>100.0</v>
      </c>
      <c r="D120" s="14">
        <v>100.0</v>
      </c>
      <c r="E120" s="15">
        <f t="shared" si="15"/>
        <v>3915.047931</v>
      </c>
      <c r="F120" s="16">
        <f>-Permintaan!$I10*$C$4</f>
        <v>-2778</v>
      </c>
      <c r="G120" s="16">
        <f>HLOOKUP(B120,'7'!$Q$3:$AB$104,102,FALSE)</f>
        <v>-3039.12</v>
      </c>
      <c r="H120" s="17">
        <f t="shared" si="16"/>
        <v>-1902.072069</v>
      </c>
    </row>
    <row r="121" ht="15.75" customHeight="1">
      <c r="B121" s="13" t="s">
        <v>36</v>
      </c>
      <c r="C121" s="14">
        <v>100.0</v>
      </c>
      <c r="D121" s="14">
        <v>100.0</v>
      </c>
      <c r="E121" s="15">
        <f t="shared" si="15"/>
        <v>3915.047931</v>
      </c>
      <c r="F121" s="16">
        <f>-Permintaan!$I11*$C$4</f>
        <v>-926</v>
      </c>
      <c r="G121" s="16">
        <f>HLOOKUP(B121,'7'!$Q$3:$AB$104,102,FALSE)</f>
        <v>-4052.16</v>
      </c>
      <c r="H121" s="17">
        <f t="shared" si="16"/>
        <v>-1063.112069</v>
      </c>
    </row>
    <row r="122" ht="15.75" customHeight="1">
      <c r="B122" s="13" t="s">
        <v>37</v>
      </c>
      <c r="C122" s="14">
        <v>100.0</v>
      </c>
      <c r="D122" s="14">
        <v>100.0</v>
      </c>
      <c r="E122" s="15">
        <f t="shared" si="15"/>
        <v>3915.047931</v>
      </c>
      <c r="F122" s="16">
        <f>-Permintaan!$I12*$C$4</f>
        <v>-926</v>
      </c>
      <c r="G122" s="16">
        <f>HLOOKUP(B122,'7'!$Q$3:$AB$104,102,FALSE)</f>
        <v>-1519.56</v>
      </c>
      <c r="H122" s="17">
        <f t="shared" si="16"/>
        <v>1469.487931</v>
      </c>
    </row>
    <row r="123" ht="15.75" customHeight="1">
      <c r="B123" s="13" t="s">
        <v>38</v>
      </c>
      <c r="C123" s="14">
        <v>100.0</v>
      </c>
      <c r="D123" s="14">
        <v>100.0</v>
      </c>
      <c r="E123" s="15">
        <f t="shared" si="15"/>
        <v>3915.047931</v>
      </c>
      <c r="F123" s="16">
        <f>-Permintaan!$I13*$C$4</f>
        <v>-1852</v>
      </c>
      <c r="G123" s="16">
        <f>HLOOKUP(B123,'7'!$Q$3:$AB$104,102,FALSE)</f>
        <v>-2532.6</v>
      </c>
      <c r="H123" s="17">
        <f t="shared" si="16"/>
        <v>-469.5520689</v>
      </c>
    </row>
    <row r="124" ht="15.75" customHeight="1">
      <c r="B124" s="13" t="s">
        <v>39</v>
      </c>
      <c r="C124" s="14">
        <v>100.0</v>
      </c>
      <c r="D124" s="14">
        <v>100.0</v>
      </c>
      <c r="E124" s="15">
        <f t="shared" si="15"/>
        <v>3915.047931</v>
      </c>
      <c r="F124" s="16">
        <f>-Permintaan!$I14*$C$4</f>
        <v>0</v>
      </c>
      <c r="G124" s="16">
        <f>HLOOKUP(B124,'7'!$Q$3:$AB$104,102,FALSE)</f>
        <v>-2194.92</v>
      </c>
      <c r="H124" s="17">
        <f t="shared" si="16"/>
        <v>1720.127931</v>
      </c>
    </row>
    <row r="125" ht="15.75" customHeight="1">
      <c r="B125" s="19" t="s">
        <v>40</v>
      </c>
      <c r="C125" s="20">
        <v>100.0</v>
      </c>
      <c r="D125" s="20">
        <v>100.0</v>
      </c>
      <c r="E125" s="15">
        <f t="shared" si="15"/>
        <v>3915.047931</v>
      </c>
      <c r="F125" s="16">
        <f>-Permintaan!$I15*$C$4</f>
        <v>-1852</v>
      </c>
      <c r="G125" s="16">
        <f>HLOOKUP(B125,'7'!$Q$3:$AB$104,102,FALSE)</f>
        <v>-2026.08</v>
      </c>
      <c r="H125" s="17">
        <f t="shared" si="16"/>
        <v>36.96793109</v>
      </c>
    </row>
    <row r="126" ht="15.75" customHeight="1">
      <c r="B126" s="29"/>
      <c r="C126" s="29"/>
      <c r="D126" s="29"/>
      <c r="E126" s="29"/>
      <c r="G126" s="22" t="s">
        <v>41</v>
      </c>
      <c r="H126" s="23">
        <f>SUM(H114:H125)</f>
        <v>-2518.944827</v>
      </c>
    </row>
    <row r="127" ht="15.75" customHeight="1"/>
    <row r="128" ht="15.75" customHeight="1">
      <c r="A128" s="3">
        <v>8.0</v>
      </c>
      <c r="B128" s="9" t="s">
        <v>22</v>
      </c>
      <c r="C128" s="10" t="s">
        <v>23</v>
      </c>
      <c r="D128" s="11"/>
      <c r="E128" s="25" t="s">
        <v>24</v>
      </c>
      <c r="F128" s="10" t="s">
        <v>25</v>
      </c>
      <c r="G128" s="11"/>
      <c r="H128" s="9" t="s">
        <v>26</v>
      </c>
    </row>
    <row r="129" ht="15.75" customHeight="1">
      <c r="B129" s="12"/>
      <c r="C129" s="13" t="s">
        <v>27</v>
      </c>
      <c r="D129" s="13" t="s">
        <v>28</v>
      </c>
      <c r="E129" s="12"/>
      <c r="F129" s="13" t="s">
        <v>27</v>
      </c>
      <c r="G129" s="13" t="s">
        <v>28</v>
      </c>
      <c r="H129" s="12"/>
    </row>
    <row r="130" ht="15.75" customHeight="1">
      <c r="B130" s="13" t="s">
        <v>29</v>
      </c>
      <c r="C130" s="14">
        <v>100.0</v>
      </c>
      <c r="D130" s="14">
        <v>100.0</v>
      </c>
      <c r="E130" s="15">
        <f t="shared" ref="E130:E141" si="17">$B$9*(C130+D130)</f>
        <v>3915.047931</v>
      </c>
      <c r="F130" s="16">
        <f>-Permintaan!$J4*$C$4</f>
        <v>0</v>
      </c>
      <c r="G130" s="16">
        <f>HLOOKUP(B130,'8'!$Q$3:$AB$104,102,FALSE)</f>
        <v>-1857.24</v>
      </c>
      <c r="H130" s="17">
        <f t="shared" ref="H130:H141" si="18">SUM(E130:G130)</f>
        <v>2057.807931</v>
      </c>
    </row>
    <row r="131" ht="15.75" customHeight="1">
      <c r="B131" s="13" t="s">
        <v>30</v>
      </c>
      <c r="C131" s="14">
        <v>100.0</v>
      </c>
      <c r="D131" s="14">
        <v>100.0</v>
      </c>
      <c r="E131" s="15">
        <f t="shared" si="17"/>
        <v>3915.047931</v>
      </c>
      <c r="F131" s="16">
        <f>-Permintaan!$J5*$C$4</f>
        <v>-926</v>
      </c>
      <c r="G131" s="16">
        <f>HLOOKUP(B131,'8'!$Q$3:$AB$104,102,FALSE)</f>
        <v>-1857.24</v>
      </c>
      <c r="H131" s="17">
        <f t="shared" si="18"/>
        <v>1131.807931</v>
      </c>
    </row>
    <row r="132" ht="15.75" customHeight="1">
      <c r="B132" s="13" t="s">
        <v>31</v>
      </c>
      <c r="C132" s="14">
        <v>100.0</v>
      </c>
      <c r="D132" s="14">
        <v>100.0</v>
      </c>
      <c r="E132" s="15">
        <f t="shared" si="17"/>
        <v>3915.047931</v>
      </c>
      <c r="F132" s="16">
        <f>-Permintaan!$J6*$C$4</f>
        <v>-926</v>
      </c>
      <c r="G132" s="16">
        <f>HLOOKUP(B132,'8'!$Q$3:$AB$104,102,FALSE)</f>
        <v>-2701.44</v>
      </c>
      <c r="H132" s="17">
        <f t="shared" si="18"/>
        <v>287.6079311</v>
      </c>
    </row>
    <row r="133" ht="15.75" customHeight="1">
      <c r="B133" s="13" t="s">
        <v>32</v>
      </c>
      <c r="C133" s="14">
        <v>100.0</v>
      </c>
      <c r="D133" s="14">
        <v>100.0</v>
      </c>
      <c r="E133" s="15">
        <f t="shared" si="17"/>
        <v>3915.047931</v>
      </c>
      <c r="F133" s="16">
        <f>-Permintaan!$J7*$C$4</f>
        <v>-926</v>
      </c>
      <c r="G133" s="16">
        <f>HLOOKUP(B133,'8'!$Q$3:$AB$104,102,FALSE)</f>
        <v>-2701.44</v>
      </c>
      <c r="H133" s="17">
        <f t="shared" si="18"/>
        <v>287.6079311</v>
      </c>
    </row>
    <row r="134" ht="15.75" customHeight="1">
      <c r="B134" s="13" t="s">
        <v>33</v>
      </c>
      <c r="C134" s="14">
        <v>100.0</v>
      </c>
      <c r="D134" s="14">
        <v>100.0</v>
      </c>
      <c r="E134" s="15">
        <f t="shared" si="17"/>
        <v>3915.047931</v>
      </c>
      <c r="F134" s="16">
        <f>-Permintaan!$J8*$C$4</f>
        <v>-1852</v>
      </c>
      <c r="G134" s="16">
        <f>HLOOKUP(B134,'8'!$Q$3:$AB$104,102,FALSE)</f>
        <v>-1350.72</v>
      </c>
      <c r="H134" s="17">
        <f t="shared" si="18"/>
        <v>712.3279311</v>
      </c>
    </row>
    <row r="135" ht="15.75" customHeight="1">
      <c r="B135" s="13" t="s">
        <v>34</v>
      </c>
      <c r="C135" s="14">
        <v>100.0</v>
      </c>
      <c r="D135" s="14">
        <v>100.0</v>
      </c>
      <c r="E135" s="15">
        <f t="shared" si="17"/>
        <v>3915.047931</v>
      </c>
      <c r="F135" s="16">
        <f>-Permintaan!$J9*$C$4</f>
        <v>0</v>
      </c>
      <c r="G135" s="16">
        <f>HLOOKUP(B135,'8'!$Q$3:$AB$104,102,FALSE)</f>
        <v>-4052.16</v>
      </c>
      <c r="H135" s="17">
        <f t="shared" si="18"/>
        <v>-137.1120689</v>
      </c>
    </row>
    <row r="136" ht="15.75" customHeight="1">
      <c r="B136" s="13" t="s">
        <v>35</v>
      </c>
      <c r="C136" s="14">
        <v>100.0</v>
      </c>
      <c r="D136" s="14">
        <v>100.0</v>
      </c>
      <c r="E136" s="15">
        <f t="shared" si="17"/>
        <v>3915.047931</v>
      </c>
      <c r="F136" s="16">
        <f>-Permintaan!$J10*$C$4</f>
        <v>-926</v>
      </c>
      <c r="G136" s="16">
        <f>HLOOKUP(B136,'8'!$Q$3:$AB$104,102,FALSE)</f>
        <v>-3039.12</v>
      </c>
      <c r="H136" s="17">
        <f t="shared" si="18"/>
        <v>-50.07206891</v>
      </c>
    </row>
    <row r="137" ht="15.75" customHeight="1">
      <c r="B137" s="13" t="s">
        <v>36</v>
      </c>
      <c r="C137" s="14">
        <v>100.0</v>
      </c>
      <c r="D137" s="14">
        <v>100.0</v>
      </c>
      <c r="E137" s="15">
        <f t="shared" si="17"/>
        <v>3915.047931</v>
      </c>
      <c r="F137" s="16">
        <f>-Permintaan!$J11*$C$4</f>
        <v>0</v>
      </c>
      <c r="G137" s="16">
        <f>HLOOKUP(B137,'8'!$Q$3:$AB$104,102,FALSE)</f>
        <v>-1350.72</v>
      </c>
      <c r="H137" s="17">
        <f t="shared" si="18"/>
        <v>2564.327931</v>
      </c>
    </row>
    <row r="138" ht="15.75" customHeight="1">
      <c r="B138" s="13" t="s">
        <v>37</v>
      </c>
      <c r="C138" s="14">
        <v>100.0</v>
      </c>
      <c r="D138" s="14">
        <v>100.0</v>
      </c>
      <c r="E138" s="15">
        <f t="shared" si="17"/>
        <v>3915.047931</v>
      </c>
      <c r="F138" s="16">
        <f>-Permintaan!$J12*$C$4</f>
        <v>-2778</v>
      </c>
      <c r="G138" s="16">
        <f>HLOOKUP(B138,'8'!$Q$3:$AB$104,102,FALSE)</f>
        <v>-3039.12</v>
      </c>
      <c r="H138" s="17">
        <f t="shared" si="18"/>
        <v>-1902.072069</v>
      </c>
    </row>
    <row r="139" ht="15.75" customHeight="1">
      <c r="B139" s="13" t="s">
        <v>38</v>
      </c>
      <c r="C139" s="14">
        <v>100.0</v>
      </c>
      <c r="D139" s="14">
        <v>100.0</v>
      </c>
      <c r="E139" s="15">
        <f t="shared" si="17"/>
        <v>3915.047931</v>
      </c>
      <c r="F139" s="16">
        <f>-Permintaan!$J13*$C$4</f>
        <v>-1852</v>
      </c>
      <c r="G139" s="16">
        <f>HLOOKUP(B139,'8'!$Q$3:$AB$104,102,FALSE)</f>
        <v>-3545.64</v>
      </c>
      <c r="H139" s="17">
        <f t="shared" si="18"/>
        <v>-1482.592069</v>
      </c>
    </row>
    <row r="140" ht="15.75" customHeight="1">
      <c r="B140" s="13" t="s">
        <v>39</v>
      </c>
      <c r="C140" s="14">
        <v>100.0</v>
      </c>
      <c r="D140" s="14">
        <v>100.0</v>
      </c>
      <c r="E140" s="15">
        <f t="shared" si="17"/>
        <v>3915.047931</v>
      </c>
      <c r="F140" s="16">
        <f>-Permintaan!$J14*$C$4</f>
        <v>-1852</v>
      </c>
      <c r="G140" s="16">
        <f>HLOOKUP(B140,'8'!$Q$3:$AB$104,102,FALSE)</f>
        <v>-3207.96</v>
      </c>
      <c r="H140" s="17">
        <f t="shared" si="18"/>
        <v>-1144.912069</v>
      </c>
    </row>
    <row r="141" ht="15.75" customHeight="1">
      <c r="B141" s="19" t="s">
        <v>40</v>
      </c>
      <c r="C141" s="20">
        <v>100.0</v>
      </c>
      <c r="D141" s="20">
        <v>100.0</v>
      </c>
      <c r="E141" s="15">
        <f t="shared" si="17"/>
        <v>3915.047931</v>
      </c>
      <c r="F141" s="16">
        <f>-Permintaan!$J15*$C$4</f>
        <v>-926</v>
      </c>
      <c r="G141" s="16">
        <f>HLOOKUP(B141,'8'!$Q$3:$AB$104,102,FALSE)</f>
        <v>-1350.72</v>
      </c>
      <c r="H141" s="17">
        <f t="shared" si="18"/>
        <v>1638.327931</v>
      </c>
    </row>
    <row r="142" ht="15.75" customHeight="1">
      <c r="B142" s="29"/>
      <c r="C142" s="29"/>
      <c r="D142" s="29"/>
      <c r="E142" s="29"/>
      <c r="G142" s="22" t="s">
        <v>41</v>
      </c>
      <c r="H142" s="23">
        <f>SUM(H130:H141)</f>
        <v>3963.055173</v>
      </c>
    </row>
    <row r="143" ht="15.75" customHeight="1"/>
    <row r="144" ht="15.75" customHeight="1">
      <c r="A144" s="3">
        <v>9.0</v>
      </c>
      <c r="B144" s="9" t="s">
        <v>22</v>
      </c>
      <c r="C144" s="10" t="s">
        <v>23</v>
      </c>
      <c r="D144" s="11"/>
      <c r="E144" s="25" t="s">
        <v>24</v>
      </c>
      <c r="F144" s="10" t="s">
        <v>25</v>
      </c>
      <c r="G144" s="11"/>
      <c r="H144" s="9" t="s">
        <v>26</v>
      </c>
    </row>
    <row r="145" ht="15.75" customHeight="1">
      <c r="B145" s="12"/>
      <c r="C145" s="13" t="s">
        <v>27</v>
      </c>
      <c r="D145" s="13" t="s">
        <v>28</v>
      </c>
      <c r="E145" s="12"/>
      <c r="F145" s="13" t="s">
        <v>27</v>
      </c>
      <c r="G145" s="13" t="s">
        <v>28</v>
      </c>
      <c r="H145" s="12"/>
    </row>
    <row r="146" ht="15.75" customHeight="1">
      <c r="B146" s="13" t="s">
        <v>29</v>
      </c>
      <c r="C146" s="14">
        <v>100.0</v>
      </c>
      <c r="D146" s="14">
        <v>100.0</v>
      </c>
      <c r="E146" s="15">
        <f t="shared" ref="E146:E157" si="19">$B$9*(C146+D146)</f>
        <v>3915.047931</v>
      </c>
      <c r="F146" s="16">
        <f>-Permintaan!$K4*$C$4</f>
        <v>-1852</v>
      </c>
      <c r="G146" s="16">
        <f>HLOOKUP(B146,'9'!$Q$3:$AB$104,102,FALSE)</f>
        <v>-2532.6</v>
      </c>
      <c r="H146" s="17">
        <f t="shared" ref="H146:H157" si="20">SUM(E146:G146)</f>
        <v>-469.5520689</v>
      </c>
    </row>
    <row r="147" ht="15.75" customHeight="1">
      <c r="B147" s="13" t="s">
        <v>30</v>
      </c>
      <c r="C147" s="14">
        <v>100.0</v>
      </c>
      <c r="D147" s="14">
        <v>100.0</v>
      </c>
      <c r="E147" s="15">
        <f t="shared" si="19"/>
        <v>3915.047931</v>
      </c>
      <c r="F147" s="16">
        <f>-Permintaan!$K5*$C$4</f>
        <v>-1852</v>
      </c>
      <c r="G147" s="16">
        <f>HLOOKUP(B147,'9'!$Q$3:$AB$104,102,FALSE)</f>
        <v>-675.36</v>
      </c>
      <c r="H147" s="17">
        <f t="shared" si="20"/>
        <v>1387.687931</v>
      </c>
    </row>
    <row r="148" ht="15.75" customHeight="1">
      <c r="B148" s="13" t="s">
        <v>31</v>
      </c>
      <c r="C148" s="14">
        <v>100.0</v>
      </c>
      <c r="D148" s="14">
        <v>100.0</v>
      </c>
      <c r="E148" s="15">
        <f t="shared" si="19"/>
        <v>3915.047931</v>
      </c>
      <c r="F148" s="16">
        <f>-Permintaan!$K6*$C$4</f>
        <v>-1852</v>
      </c>
      <c r="G148" s="16">
        <f>HLOOKUP(B148,'9'!$Q$3:$AB$104,102,FALSE)</f>
        <v>-2870.28</v>
      </c>
      <c r="H148" s="17">
        <f t="shared" si="20"/>
        <v>-807.2320689</v>
      </c>
    </row>
    <row r="149" ht="15.75" customHeight="1">
      <c r="B149" s="13" t="s">
        <v>32</v>
      </c>
      <c r="C149" s="14">
        <v>100.0</v>
      </c>
      <c r="D149" s="14">
        <v>100.0</v>
      </c>
      <c r="E149" s="15">
        <f t="shared" si="19"/>
        <v>3915.047931</v>
      </c>
      <c r="F149" s="16">
        <f>-Permintaan!$K7*$C$4</f>
        <v>0</v>
      </c>
      <c r="G149" s="16">
        <f>HLOOKUP(B149,'9'!$Q$3:$AB$104,102,FALSE)</f>
        <v>-2870.28</v>
      </c>
      <c r="H149" s="17">
        <f t="shared" si="20"/>
        <v>1044.767931</v>
      </c>
    </row>
    <row r="150" ht="15.75" customHeight="1">
      <c r="B150" s="13" t="s">
        <v>33</v>
      </c>
      <c r="C150" s="14">
        <v>100.0</v>
      </c>
      <c r="D150" s="14">
        <v>100.0</v>
      </c>
      <c r="E150" s="15">
        <f t="shared" si="19"/>
        <v>3915.047931</v>
      </c>
      <c r="F150" s="16">
        <f>-Permintaan!$K8*$C$4</f>
        <v>-2778</v>
      </c>
      <c r="G150" s="16">
        <f>HLOOKUP(B150,'9'!$Q$3:$AB$104,102,FALSE)</f>
        <v>-3207.96</v>
      </c>
      <c r="H150" s="17">
        <f t="shared" si="20"/>
        <v>-2070.912069</v>
      </c>
    </row>
    <row r="151" ht="15.75" customHeight="1">
      <c r="B151" s="13" t="s">
        <v>34</v>
      </c>
      <c r="C151" s="14">
        <v>100.0</v>
      </c>
      <c r="D151" s="14">
        <v>100.0</v>
      </c>
      <c r="E151" s="15">
        <f t="shared" si="19"/>
        <v>3915.047931</v>
      </c>
      <c r="F151" s="16">
        <f>-Permintaan!$K9*$C$4</f>
        <v>-3704</v>
      </c>
      <c r="G151" s="16">
        <f>HLOOKUP(B151,'9'!$Q$3:$AB$104,102,FALSE)</f>
        <v>-1688.4</v>
      </c>
      <c r="H151" s="17">
        <f t="shared" si="20"/>
        <v>-1477.352069</v>
      </c>
    </row>
    <row r="152" ht="15.75" customHeight="1">
      <c r="B152" s="13" t="s">
        <v>35</v>
      </c>
      <c r="C152" s="14">
        <v>100.0</v>
      </c>
      <c r="D152" s="14">
        <v>100.0</v>
      </c>
      <c r="E152" s="15">
        <f t="shared" si="19"/>
        <v>3915.047931</v>
      </c>
      <c r="F152" s="16">
        <f>-Permintaan!$K10*$C$4</f>
        <v>-2778</v>
      </c>
      <c r="G152" s="16">
        <f>HLOOKUP(B152,'9'!$Q$3:$AB$104,102,FALSE)</f>
        <v>-1350.72</v>
      </c>
      <c r="H152" s="17">
        <f t="shared" si="20"/>
        <v>-213.6720689</v>
      </c>
    </row>
    <row r="153" ht="15.75" customHeight="1">
      <c r="B153" s="13" t="s">
        <v>36</v>
      </c>
      <c r="C153" s="14">
        <v>100.0</v>
      </c>
      <c r="D153" s="14">
        <v>100.0</v>
      </c>
      <c r="E153" s="15">
        <f t="shared" si="19"/>
        <v>3915.047931</v>
      </c>
      <c r="F153" s="16">
        <f>-Permintaan!$K11*$C$4</f>
        <v>0</v>
      </c>
      <c r="G153" s="16">
        <f>HLOOKUP(B153,'9'!$Q$3:$AB$104,102,FALSE)</f>
        <v>-1181.88</v>
      </c>
      <c r="H153" s="17">
        <f t="shared" si="20"/>
        <v>2733.167931</v>
      </c>
    </row>
    <row r="154" ht="15.75" customHeight="1">
      <c r="B154" s="13" t="s">
        <v>37</v>
      </c>
      <c r="C154" s="14">
        <v>100.0</v>
      </c>
      <c r="D154" s="14">
        <v>100.0</v>
      </c>
      <c r="E154" s="15">
        <f t="shared" si="19"/>
        <v>3915.047931</v>
      </c>
      <c r="F154" s="16">
        <f>-Permintaan!$K12*$C$4</f>
        <v>-3704</v>
      </c>
      <c r="G154" s="16">
        <f>HLOOKUP(B154,'9'!$Q$3:$AB$104,102,FALSE)</f>
        <v>-1350.72</v>
      </c>
      <c r="H154" s="17">
        <f t="shared" si="20"/>
        <v>-1139.672069</v>
      </c>
    </row>
    <row r="155" ht="15.75" customHeight="1">
      <c r="B155" s="13" t="s">
        <v>38</v>
      </c>
      <c r="C155" s="14">
        <v>100.0</v>
      </c>
      <c r="D155" s="14">
        <v>100.0</v>
      </c>
      <c r="E155" s="15">
        <f t="shared" si="19"/>
        <v>3915.047931</v>
      </c>
      <c r="F155" s="16">
        <f>-Permintaan!$K13*$C$4</f>
        <v>-926</v>
      </c>
      <c r="G155" s="16">
        <f>HLOOKUP(B155,'9'!$Q$3:$AB$104,102,FALSE)</f>
        <v>-1013.04</v>
      </c>
      <c r="H155" s="17">
        <f t="shared" si="20"/>
        <v>1976.007931</v>
      </c>
    </row>
    <row r="156" ht="15.75" customHeight="1">
      <c r="B156" s="13" t="s">
        <v>39</v>
      </c>
      <c r="C156" s="14">
        <v>100.0</v>
      </c>
      <c r="D156" s="14">
        <v>100.0</v>
      </c>
      <c r="E156" s="15">
        <f t="shared" si="19"/>
        <v>3915.047931</v>
      </c>
      <c r="F156" s="16">
        <f>-Permintaan!$K14*$C$4</f>
        <v>0</v>
      </c>
      <c r="G156" s="16">
        <f>HLOOKUP(B156,'9'!$Q$3:$AB$104,102,FALSE)</f>
        <v>-1688.4</v>
      </c>
      <c r="H156" s="17">
        <f t="shared" si="20"/>
        <v>2226.647931</v>
      </c>
    </row>
    <row r="157" ht="15.75" customHeight="1">
      <c r="B157" s="19" t="s">
        <v>40</v>
      </c>
      <c r="C157" s="20">
        <v>100.0</v>
      </c>
      <c r="D157" s="20">
        <v>100.0</v>
      </c>
      <c r="E157" s="15">
        <f t="shared" si="19"/>
        <v>3915.047931</v>
      </c>
      <c r="F157" s="16">
        <f>-Permintaan!$K15*$C$4</f>
        <v>0</v>
      </c>
      <c r="G157" s="16">
        <f>HLOOKUP(B157,'9'!$Q$3:$AB$104,102,FALSE)</f>
        <v>-2363.76</v>
      </c>
      <c r="H157" s="17">
        <f t="shared" si="20"/>
        <v>1551.287931</v>
      </c>
    </row>
    <row r="158" ht="15.75" customHeight="1">
      <c r="B158" s="29"/>
      <c r="C158" s="29"/>
      <c r="D158" s="29"/>
      <c r="E158" s="29"/>
      <c r="G158" s="22" t="s">
        <v>41</v>
      </c>
      <c r="H158" s="23">
        <f>SUM(H146:H157)</f>
        <v>4741.175173</v>
      </c>
    </row>
    <row r="159" ht="15.75" customHeight="1"/>
    <row r="160" ht="15.75" customHeight="1">
      <c r="A160" s="3">
        <v>10.0</v>
      </c>
      <c r="B160" s="9" t="s">
        <v>22</v>
      </c>
      <c r="C160" s="10" t="s">
        <v>23</v>
      </c>
      <c r="D160" s="11"/>
      <c r="E160" s="25" t="s">
        <v>24</v>
      </c>
      <c r="F160" s="10" t="s">
        <v>25</v>
      </c>
      <c r="G160" s="11"/>
      <c r="H160" s="9" t="s">
        <v>26</v>
      </c>
    </row>
    <row r="161" ht="15.75" customHeight="1">
      <c r="B161" s="12"/>
      <c r="C161" s="13" t="s">
        <v>27</v>
      </c>
      <c r="D161" s="13" t="s">
        <v>28</v>
      </c>
      <c r="E161" s="12"/>
      <c r="F161" s="13" t="s">
        <v>27</v>
      </c>
      <c r="G161" s="13" t="s">
        <v>28</v>
      </c>
      <c r="H161" s="12"/>
    </row>
    <row r="162" ht="15.75" customHeight="1">
      <c r="B162" s="13" t="s">
        <v>29</v>
      </c>
      <c r="C162" s="14">
        <v>100.0</v>
      </c>
      <c r="D162" s="14">
        <v>100.0</v>
      </c>
      <c r="E162" s="15">
        <f t="shared" ref="E162:E173" si="21">$B$9*(C162+D162)</f>
        <v>3915.047931</v>
      </c>
      <c r="F162" s="16">
        <f>-Permintaan!$L4*$C$4</f>
        <v>-2778</v>
      </c>
      <c r="G162" s="16">
        <f>HLOOKUP(B162,'10'!$Q$3:$AB$104,102,FALSE)</f>
        <v>-2701.44</v>
      </c>
      <c r="H162" s="17">
        <f t="shared" ref="H162:H173" si="22">SUM(E162:G162)</f>
        <v>-1564.392069</v>
      </c>
    </row>
    <row r="163" ht="15.75" customHeight="1">
      <c r="B163" s="13" t="s">
        <v>30</v>
      </c>
      <c r="C163" s="14">
        <v>100.0</v>
      </c>
      <c r="D163" s="14">
        <v>100.0</v>
      </c>
      <c r="E163" s="15">
        <f t="shared" si="21"/>
        <v>3915.047931</v>
      </c>
      <c r="F163" s="16">
        <f>-Permintaan!$L5*$C$4</f>
        <v>-3704</v>
      </c>
      <c r="G163" s="16">
        <f>HLOOKUP(B163,'10'!$Q$3:$AB$104,102,FALSE)</f>
        <v>-1013.04</v>
      </c>
      <c r="H163" s="17">
        <f t="shared" si="22"/>
        <v>-801.9920689</v>
      </c>
    </row>
    <row r="164" ht="15.75" customHeight="1">
      <c r="B164" s="13" t="s">
        <v>31</v>
      </c>
      <c r="C164" s="14">
        <v>100.0</v>
      </c>
      <c r="D164" s="14">
        <v>100.0</v>
      </c>
      <c r="E164" s="15">
        <f t="shared" si="21"/>
        <v>3915.047931</v>
      </c>
      <c r="F164" s="16">
        <f>-Permintaan!$L6*$C$4</f>
        <v>-3704</v>
      </c>
      <c r="G164" s="16">
        <f>HLOOKUP(B164,'10'!$Q$3:$AB$104,102,FALSE)</f>
        <v>-3714.48</v>
      </c>
      <c r="H164" s="17">
        <f t="shared" si="22"/>
        <v>-3503.432069</v>
      </c>
    </row>
    <row r="165" ht="15.75" customHeight="1">
      <c r="B165" s="13" t="s">
        <v>32</v>
      </c>
      <c r="C165" s="14">
        <v>100.0</v>
      </c>
      <c r="D165" s="14">
        <v>100.0</v>
      </c>
      <c r="E165" s="15">
        <f t="shared" si="21"/>
        <v>3915.047931</v>
      </c>
      <c r="F165" s="16">
        <f>-Permintaan!$L7*$C$4</f>
        <v>-926</v>
      </c>
      <c r="G165" s="16">
        <f>HLOOKUP(B165,'10'!$Q$3:$AB$104,102,FALSE)</f>
        <v>-1350.72</v>
      </c>
      <c r="H165" s="17">
        <f t="shared" si="22"/>
        <v>1638.327931</v>
      </c>
    </row>
    <row r="166" ht="15.75" customHeight="1">
      <c r="B166" s="13" t="s">
        <v>33</v>
      </c>
      <c r="C166" s="14">
        <v>100.0</v>
      </c>
      <c r="D166" s="14">
        <v>100.0</v>
      </c>
      <c r="E166" s="15">
        <f t="shared" si="21"/>
        <v>3915.047931</v>
      </c>
      <c r="F166" s="16">
        <f>-Permintaan!$L8*$C$4</f>
        <v>0</v>
      </c>
      <c r="G166" s="16">
        <f>HLOOKUP(B166,'10'!$Q$3:$AB$104,102,FALSE)</f>
        <v>-2194.92</v>
      </c>
      <c r="H166" s="17">
        <f t="shared" si="22"/>
        <v>1720.127931</v>
      </c>
    </row>
    <row r="167" ht="15.75" customHeight="1">
      <c r="B167" s="13" t="s">
        <v>34</v>
      </c>
      <c r="C167" s="14">
        <v>100.0</v>
      </c>
      <c r="D167" s="14">
        <v>100.0</v>
      </c>
      <c r="E167" s="15">
        <f t="shared" si="21"/>
        <v>3915.047931</v>
      </c>
      <c r="F167" s="16">
        <f>-Permintaan!$L9*$C$4</f>
        <v>-926</v>
      </c>
      <c r="G167" s="16">
        <f>HLOOKUP(B167,'10'!$Q$3:$AB$104,102,FALSE)</f>
        <v>-2870.28</v>
      </c>
      <c r="H167" s="17">
        <f t="shared" si="22"/>
        <v>118.7679311</v>
      </c>
    </row>
    <row r="168" ht="15.75" customHeight="1">
      <c r="B168" s="13" t="s">
        <v>35</v>
      </c>
      <c r="C168" s="14">
        <v>100.0</v>
      </c>
      <c r="D168" s="14">
        <v>100.0</v>
      </c>
      <c r="E168" s="15">
        <f t="shared" si="21"/>
        <v>3915.047931</v>
      </c>
      <c r="F168" s="16">
        <f>-Permintaan!$L10*$C$4</f>
        <v>-926</v>
      </c>
      <c r="G168" s="16">
        <f>HLOOKUP(B168,'10'!$Q$3:$AB$104,102,FALSE)</f>
        <v>-2701.44</v>
      </c>
      <c r="H168" s="17">
        <f t="shared" si="22"/>
        <v>287.6079311</v>
      </c>
    </row>
    <row r="169" ht="15.75" customHeight="1">
      <c r="B169" s="13" t="s">
        <v>36</v>
      </c>
      <c r="C169" s="14">
        <v>100.0</v>
      </c>
      <c r="D169" s="14">
        <v>100.0</v>
      </c>
      <c r="E169" s="15">
        <f t="shared" si="21"/>
        <v>3915.047931</v>
      </c>
      <c r="F169" s="16">
        <f>-Permintaan!$L11*$C$4</f>
        <v>-926</v>
      </c>
      <c r="G169" s="16">
        <f>HLOOKUP(B169,'10'!$Q$3:$AB$104,102,FALSE)</f>
        <v>-4052.16</v>
      </c>
      <c r="H169" s="17">
        <f t="shared" si="22"/>
        <v>-1063.112069</v>
      </c>
    </row>
    <row r="170" ht="15.75" customHeight="1">
      <c r="B170" s="13" t="s">
        <v>37</v>
      </c>
      <c r="C170" s="14">
        <v>100.0</v>
      </c>
      <c r="D170" s="14">
        <v>100.0</v>
      </c>
      <c r="E170" s="15">
        <f t="shared" si="21"/>
        <v>3915.047931</v>
      </c>
      <c r="F170" s="16">
        <f>-Permintaan!$L12*$C$4</f>
        <v>0</v>
      </c>
      <c r="G170" s="16">
        <f>HLOOKUP(B170,'10'!$Q$3:$AB$104,102,FALSE)</f>
        <v>-2532.6</v>
      </c>
      <c r="H170" s="17">
        <f t="shared" si="22"/>
        <v>1382.447931</v>
      </c>
    </row>
    <row r="171" ht="15.75" customHeight="1">
      <c r="B171" s="13" t="s">
        <v>38</v>
      </c>
      <c r="C171" s="14">
        <v>100.0</v>
      </c>
      <c r="D171" s="14">
        <v>100.0</v>
      </c>
      <c r="E171" s="15">
        <f t="shared" si="21"/>
        <v>3915.047931</v>
      </c>
      <c r="F171" s="16">
        <f>-Permintaan!$L13*$C$4</f>
        <v>-2778</v>
      </c>
      <c r="G171" s="16">
        <f>HLOOKUP(B171,'10'!$Q$3:$AB$104,102,FALSE)</f>
        <v>-2532.6</v>
      </c>
      <c r="H171" s="17">
        <f t="shared" si="22"/>
        <v>-1395.552069</v>
      </c>
    </row>
    <row r="172" ht="15.75" customHeight="1">
      <c r="B172" s="13" t="s">
        <v>39</v>
      </c>
      <c r="C172" s="14">
        <v>100.0</v>
      </c>
      <c r="D172" s="14">
        <v>100.0</v>
      </c>
      <c r="E172" s="15">
        <f t="shared" si="21"/>
        <v>3915.047931</v>
      </c>
      <c r="F172" s="16">
        <f>-Permintaan!$L14*$C$4</f>
        <v>0</v>
      </c>
      <c r="G172" s="16">
        <f>HLOOKUP(B172,'10'!$Q$3:$AB$104,102,FALSE)</f>
        <v>-1013.04</v>
      </c>
      <c r="H172" s="17">
        <f t="shared" si="22"/>
        <v>2902.007931</v>
      </c>
    </row>
    <row r="173" ht="15.75" customHeight="1">
      <c r="B173" s="19" t="s">
        <v>40</v>
      </c>
      <c r="C173" s="20">
        <v>100.0</v>
      </c>
      <c r="D173" s="20">
        <v>100.0</v>
      </c>
      <c r="E173" s="15">
        <f t="shared" si="21"/>
        <v>3915.047931</v>
      </c>
      <c r="F173" s="16">
        <f>-Permintaan!$L15*$C$4</f>
        <v>-1852</v>
      </c>
      <c r="G173" s="16">
        <f>HLOOKUP(B173,'10'!$Q$3:$AB$104,102,FALSE)</f>
        <v>-3039.12</v>
      </c>
      <c r="H173" s="17">
        <f t="shared" si="22"/>
        <v>-976.0720689</v>
      </c>
    </row>
    <row r="174" ht="15.75" customHeight="1">
      <c r="B174" s="29"/>
      <c r="C174" s="29"/>
      <c r="D174" s="29"/>
      <c r="E174" s="29"/>
      <c r="G174" s="22" t="s">
        <v>41</v>
      </c>
      <c r="H174" s="23">
        <f>SUM(H162:H173)</f>
        <v>-1255.264827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B64:B65"/>
    <mergeCell ref="C64:D64"/>
    <mergeCell ref="F64:G64"/>
    <mergeCell ref="H64:H65"/>
    <mergeCell ref="C80:D80"/>
    <mergeCell ref="H80:H81"/>
    <mergeCell ref="E64:E65"/>
    <mergeCell ref="C112:D112"/>
    <mergeCell ref="E112:E113"/>
    <mergeCell ref="B80:B81"/>
    <mergeCell ref="B96:B97"/>
    <mergeCell ref="C96:D96"/>
    <mergeCell ref="F96:G96"/>
    <mergeCell ref="H96:H97"/>
    <mergeCell ref="B112:B113"/>
    <mergeCell ref="E96:E97"/>
    <mergeCell ref="B2:J2"/>
    <mergeCell ref="B3:C3"/>
    <mergeCell ref="B16:B17"/>
    <mergeCell ref="C16:D16"/>
    <mergeCell ref="E16:E17"/>
    <mergeCell ref="F16:G16"/>
    <mergeCell ref="H16:H17"/>
    <mergeCell ref="F48:G48"/>
    <mergeCell ref="H48:H49"/>
    <mergeCell ref="B32:B33"/>
    <mergeCell ref="C32:D32"/>
    <mergeCell ref="E32:E33"/>
    <mergeCell ref="F32:G32"/>
    <mergeCell ref="H32:H33"/>
    <mergeCell ref="B48:B49"/>
    <mergeCell ref="C48:D48"/>
    <mergeCell ref="E48:E49"/>
    <mergeCell ref="F112:G112"/>
    <mergeCell ref="H112:H113"/>
    <mergeCell ref="B144:B145"/>
    <mergeCell ref="B160:B161"/>
    <mergeCell ref="C160:D160"/>
    <mergeCell ref="F160:G160"/>
    <mergeCell ref="H160:H161"/>
    <mergeCell ref="E144:E145"/>
    <mergeCell ref="E160:E161"/>
    <mergeCell ref="B128:B129"/>
    <mergeCell ref="C128:D128"/>
    <mergeCell ref="F128:G128"/>
    <mergeCell ref="H128:H129"/>
    <mergeCell ref="C144:D144"/>
    <mergeCell ref="F144:G144"/>
    <mergeCell ref="H144:H145"/>
    <mergeCell ref="E128:E129"/>
    <mergeCell ref="F80:G80"/>
    <mergeCell ref="E80:E8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26" width="7.63"/>
  </cols>
  <sheetData>
    <row r="2">
      <c r="B2" s="1" t="s">
        <v>42</v>
      </c>
    </row>
    <row r="3">
      <c r="B3" s="13" t="s">
        <v>43</v>
      </c>
      <c r="C3" s="13">
        <v>1.0</v>
      </c>
      <c r="D3" s="13">
        <v>2.0</v>
      </c>
      <c r="E3" s="13">
        <v>3.0</v>
      </c>
      <c r="F3" s="13">
        <v>4.0</v>
      </c>
      <c r="G3" s="13">
        <v>5.0</v>
      </c>
      <c r="H3" s="13">
        <v>6.0</v>
      </c>
      <c r="I3" s="13">
        <v>7.0</v>
      </c>
      <c r="J3" s="13">
        <v>8.0</v>
      </c>
      <c r="K3" s="13">
        <v>9.0</v>
      </c>
      <c r="L3" s="13">
        <v>10.0</v>
      </c>
    </row>
    <row r="4">
      <c r="B4" s="13" t="s">
        <v>29</v>
      </c>
      <c r="C4" s="14">
        <v>3.0</v>
      </c>
      <c r="D4" s="14">
        <v>0.0</v>
      </c>
      <c r="E4" s="14">
        <v>2.0</v>
      </c>
      <c r="F4" s="14">
        <v>0.0</v>
      </c>
      <c r="G4" s="14">
        <v>3.0</v>
      </c>
      <c r="H4" s="14">
        <v>0.0</v>
      </c>
      <c r="I4" s="14">
        <v>2.0</v>
      </c>
      <c r="J4" s="14">
        <v>0.0</v>
      </c>
      <c r="K4" s="14">
        <v>2.0</v>
      </c>
      <c r="L4" s="14">
        <v>3.0</v>
      </c>
    </row>
    <row r="5">
      <c r="B5" s="13" t="s">
        <v>30</v>
      </c>
      <c r="C5" s="14">
        <v>1.0</v>
      </c>
      <c r="D5" s="14">
        <v>0.0</v>
      </c>
      <c r="E5" s="14">
        <v>1.0</v>
      </c>
      <c r="F5" s="14">
        <v>1.0</v>
      </c>
      <c r="G5" s="14">
        <v>4.0</v>
      </c>
      <c r="H5" s="14">
        <v>2.0</v>
      </c>
      <c r="I5" s="14">
        <v>2.0</v>
      </c>
      <c r="J5" s="14">
        <v>1.0</v>
      </c>
      <c r="K5" s="14">
        <v>2.0</v>
      </c>
      <c r="L5" s="14">
        <v>4.0</v>
      </c>
    </row>
    <row r="6">
      <c r="B6" s="13" t="s">
        <v>31</v>
      </c>
      <c r="C6" s="14">
        <v>3.0</v>
      </c>
      <c r="D6" s="14">
        <v>2.0</v>
      </c>
      <c r="E6" s="14">
        <v>2.0</v>
      </c>
      <c r="F6" s="14">
        <v>2.0</v>
      </c>
      <c r="G6" s="14">
        <v>0.0</v>
      </c>
      <c r="H6" s="14">
        <v>1.0</v>
      </c>
      <c r="I6" s="14">
        <v>3.0</v>
      </c>
      <c r="J6" s="14">
        <v>1.0</v>
      </c>
      <c r="K6" s="14">
        <v>2.0</v>
      </c>
      <c r="L6" s="14">
        <v>4.0</v>
      </c>
    </row>
    <row r="7">
      <c r="B7" s="13" t="s">
        <v>32</v>
      </c>
      <c r="C7" s="14">
        <v>2.0</v>
      </c>
      <c r="D7" s="14">
        <v>0.0</v>
      </c>
      <c r="E7" s="14">
        <v>2.0</v>
      </c>
      <c r="F7" s="14">
        <v>2.0</v>
      </c>
      <c r="G7" s="14">
        <v>2.0</v>
      </c>
      <c r="H7" s="14">
        <v>0.0</v>
      </c>
      <c r="I7" s="14">
        <v>1.0</v>
      </c>
      <c r="J7" s="14">
        <v>1.0</v>
      </c>
      <c r="K7" s="14">
        <v>0.0</v>
      </c>
      <c r="L7" s="14">
        <v>1.0</v>
      </c>
    </row>
    <row r="8">
      <c r="B8" s="13" t="s">
        <v>33</v>
      </c>
      <c r="C8" s="14">
        <v>1.0</v>
      </c>
      <c r="D8" s="14">
        <v>1.0</v>
      </c>
      <c r="E8" s="14">
        <v>1.0</v>
      </c>
      <c r="F8" s="14">
        <v>2.0</v>
      </c>
      <c r="G8" s="14">
        <v>1.0</v>
      </c>
      <c r="H8" s="14">
        <v>1.0</v>
      </c>
      <c r="I8" s="14">
        <v>2.0</v>
      </c>
      <c r="J8" s="14">
        <v>2.0</v>
      </c>
      <c r="K8" s="14">
        <v>3.0</v>
      </c>
      <c r="L8" s="14">
        <v>0.0</v>
      </c>
    </row>
    <row r="9">
      <c r="B9" s="13" t="s">
        <v>34</v>
      </c>
      <c r="C9" s="14">
        <v>3.0</v>
      </c>
      <c r="D9" s="14">
        <v>0.0</v>
      </c>
      <c r="E9" s="14">
        <v>1.0</v>
      </c>
      <c r="F9" s="14">
        <v>0.0</v>
      </c>
      <c r="G9" s="14">
        <v>0.0</v>
      </c>
      <c r="H9" s="14">
        <v>1.0</v>
      </c>
      <c r="I9" s="14">
        <v>2.0</v>
      </c>
      <c r="J9" s="14">
        <v>0.0</v>
      </c>
      <c r="K9" s="14">
        <v>4.0</v>
      </c>
      <c r="L9" s="14">
        <v>1.0</v>
      </c>
    </row>
    <row r="10">
      <c r="B10" s="13" t="s">
        <v>35</v>
      </c>
      <c r="C10" s="14">
        <v>1.0</v>
      </c>
      <c r="D10" s="14">
        <v>3.0</v>
      </c>
      <c r="E10" s="14">
        <v>2.0</v>
      </c>
      <c r="F10" s="14">
        <v>3.0</v>
      </c>
      <c r="G10" s="14">
        <v>3.0</v>
      </c>
      <c r="H10" s="14">
        <v>0.0</v>
      </c>
      <c r="I10" s="14">
        <v>3.0</v>
      </c>
      <c r="J10" s="14">
        <v>1.0</v>
      </c>
      <c r="K10" s="14">
        <v>3.0</v>
      </c>
      <c r="L10" s="14">
        <v>1.0</v>
      </c>
    </row>
    <row r="11">
      <c r="B11" s="13" t="s">
        <v>36</v>
      </c>
      <c r="C11" s="14">
        <v>1.0</v>
      </c>
      <c r="D11" s="14">
        <v>0.0</v>
      </c>
      <c r="E11" s="14">
        <v>3.0</v>
      </c>
      <c r="F11" s="14">
        <v>1.0</v>
      </c>
      <c r="G11" s="14">
        <v>1.0</v>
      </c>
      <c r="H11" s="14">
        <v>0.0</v>
      </c>
      <c r="I11" s="14">
        <v>1.0</v>
      </c>
      <c r="J11" s="14">
        <v>0.0</v>
      </c>
      <c r="K11" s="14">
        <v>0.0</v>
      </c>
      <c r="L11" s="14">
        <v>1.0</v>
      </c>
    </row>
    <row r="12">
      <c r="B12" s="13" t="s">
        <v>37</v>
      </c>
      <c r="C12" s="14">
        <v>2.0</v>
      </c>
      <c r="D12" s="14">
        <v>1.0</v>
      </c>
      <c r="E12" s="14">
        <v>3.0</v>
      </c>
      <c r="F12" s="14">
        <v>2.0</v>
      </c>
      <c r="G12" s="14">
        <v>0.0</v>
      </c>
      <c r="H12" s="14">
        <v>2.0</v>
      </c>
      <c r="I12" s="14">
        <v>1.0</v>
      </c>
      <c r="J12" s="14">
        <v>3.0</v>
      </c>
      <c r="K12" s="14">
        <v>4.0</v>
      </c>
      <c r="L12" s="14">
        <v>0.0</v>
      </c>
    </row>
    <row r="13">
      <c r="B13" s="13" t="s">
        <v>38</v>
      </c>
      <c r="C13" s="14">
        <v>0.0</v>
      </c>
      <c r="D13" s="14">
        <v>0.0</v>
      </c>
      <c r="E13" s="14">
        <v>1.0</v>
      </c>
      <c r="F13" s="14">
        <v>1.0</v>
      </c>
      <c r="G13" s="14">
        <v>1.0</v>
      </c>
      <c r="H13" s="14">
        <v>1.0</v>
      </c>
      <c r="I13" s="14">
        <v>2.0</v>
      </c>
      <c r="J13" s="14">
        <v>2.0</v>
      </c>
      <c r="K13" s="14">
        <v>1.0</v>
      </c>
      <c r="L13" s="14">
        <v>3.0</v>
      </c>
    </row>
    <row r="14">
      <c r="B14" s="13" t="s">
        <v>39</v>
      </c>
      <c r="C14" s="14">
        <v>6.0</v>
      </c>
      <c r="D14" s="14">
        <v>1.0</v>
      </c>
      <c r="E14" s="14">
        <v>3.0</v>
      </c>
      <c r="F14" s="14">
        <v>2.0</v>
      </c>
      <c r="G14" s="14">
        <v>3.0</v>
      </c>
      <c r="H14" s="14">
        <v>2.0</v>
      </c>
      <c r="I14" s="14">
        <v>0.0</v>
      </c>
      <c r="J14" s="14">
        <v>2.0</v>
      </c>
      <c r="K14" s="14">
        <v>0.0</v>
      </c>
      <c r="L14" s="14">
        <v>0.0</v>
      </c>
    </row>
    <row r="15">
      <c r="B15" s="13" t="s">
        <v>40</v>
      </c>
      <c r="C15" s="14">
        <v>2.0</v>
      </c>
      <c r="D15" s="14">
        <v>1.0</v>
      </c>
      <c r="E15" s="14">
        <v>1.0</v>
      </c>
      <c r="F15" s="14">
        <v>2.0</v>
      </c>
      <c r="G15" s="14">
        <v>0.0</v>
      </c>
      <c r="H15" s="14">
        <v>2.0</v>
      </c>
      <c r="I15" s="14">
        <v>2.0</v>
      </c>
      <c r="J15" s="14">
        <v>1.0</v>
      </c>
      <c r="K15" s="14">
        <v>0.0</v>
      </c>
      <c r="L15" s="14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7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14">
        <v>26.2071555840517</v>
      </c>
      <c r="D4" s="14">
        <v>3.60583284106106</v>
      </c>
      <c r="E4" s="14">
        <v>17.6730625370602</v>
      </c>
      <c r="F4" s="14">
        <v>3.73501785057597</v>
      </c>
      <c r="G4" s="14">
        <v>28.8253158846667</v>
      </c>
      <c r="H4" s="14">
        <v>7.80114246227228</v>
      </c>
      <c r="I4" s="14">
        <v>34.7144611880437</v>
      </c>
      <c r="J4" s="14">
        <v>38.4315325968306</v>
      </c>
      <c r="K4" s="14">
        <v>10.9384604935597</v>
      </c>
      <c r="L4" s="14">
        <v>8.96115585146472</v>
      </c>
      <c r="M4" s="14">
        <v>0.818189321830869</v>
      </c>
      <c r="N4" s="14">
        <v>6.10125738545321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-168.84</v>
      </c>
      <c r="X4" s="16">
        <f>VLOOKUP(IF(J4&gt;240,5,IF(J4&gt;180,4,IF(J4&gt;120,3,IF(J4&gt;60,2,IF(J4&gt;30,1,0))))),Trial!$E$8:$H$13,4)</f>
        <v>-168.84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6.98560171690769</v>
      </c>
      <c r="D5" s="14">
        <v>9.23225425016982</v>
      </c>
      <c r="E5" s="14">
        <v>11.0110702096271</v>
      </c>
      <c r="F5" s="14">
        <v>6.66515736780129</v>
      </c>
      <c r="G5" s="14">
        <v>48.9807651613029</v>
      </c>
      <c r="H5" s="14">
        <v>3.3646086351946</v>
      </c>
      <c r="I5" s="14">
        <v>5.82313762553968</v>
      </c>
      <c r="J5" s="14">
        <v>3.22635303731076</v>
      </c>
      <c r="K5" s="14">
        <v>29.6311838589863</v>
      </c>
      <c r="L5" s="14">
        <v>0.682193029066548</v>
      </c>
      <c r="M5" s="14">
        <v>35.8534690551714</v>
      </c>
      <c r="N5" s="14">
        <v>10.2451450578014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-168.84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-168.84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5.71955684791319</v>
      </c>
      <c r="D6" s="14">
        <v>16.0505546267229</v>
      </c>
      <c r="E6" s="14">
        <v>7.18558760788292</v>
      </c>
      <c r="F6" s="14">
        <v>2.04320507491939</v>
      </c>
      <c r="G6" s="14">
        <v>26.6523002833297</v>
      </c>
      <c r="H6" s="14">
        <v>0.450174634569533</v>
      </c>
      <c r="I6" s="14">
        <v>3.54823151146598</v>
      </c>
      <c r="J6" s="14">
        <v>0.174757831729949</v>
      </c>
      <c r="K6" s="14">
        <v>5.13615036867559</v>
      </c>
      <c r="L6" s="14">
        <v>8.69831275991164</v>
      </c>
      <c r="M6" s="14">
        <v>12.8721457157369</v>
      </c>
      <c r="N6" s="14">
        <v>13.6643881900321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1.81500936785851</v>
      </c>
      <c r="D7" s="14">
        <v>12.2441022577237</v>
      </c>
      <c r="E7" s="14">
        <v>1.46523646322008</v>
      </c>
      <c r="F7" s="14">
        <v>12.2271144444766</v>
      </c>
      <c r="G7" s="14">
        <v>4.2968004419934</v>
      </c>
      <c r="H7" s="14">
        <v>5.29098261622712</v>
      </c>
      <c r="I7" s="14">
        <v>6.99332942152396</v>
      </c>
      <c r="J7" s="14">
        <v>1.71108781406656</v>
      </c>
      <c r="K7" s="14">
        <v>45.721829304514</v>
      </c>
      <c r="L7" s="14">
        <v>3.01997803095728</v>
      </c>
      <c r="M7" s="14">
        <v>5.9170658165589</v>
      </c>
      <c r="N7" s="14">
        <v>21.3591699583625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-168.84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52.510098413615</v>
      </c>
      <c r="D8" s="14">
        <v>13.5938467118974</v>
      </c>
      <c r="E8" s="14">
        <v>8.35083644799888</v>
      </c>
      <c r="F8" s="14">
        <v>14.0450374418662</v>
      </c>
      <c r="G8" s="14">
        <v>9.8086183292876</v>
      </c>
      <c r="H8" s="14">
        <v>1.96880495706573</v>
      </c>
      <c r="I8" s="14">
        <v>11.0290784791479</v>
      </c>
      <c r="J8" s="14">
        <v>8.52198874186724</v>
      </c>
      <c r="K8" s="14">
        <v>5.67916192857916</v>
      </c>
      <c r="L8" s="14">
        <v>23.4320377035236</v>
      </c>
      <c r="M8" s="14">
        <v>30.0844707892698</v>
      </c>
      <c r="N8" s="14">
        <v>12.7330431895415</v>
      </c>
      <c r="O8" s="30"/>
      <c r="P8" s="13">
        <v>5.0</v>
      </c>
      <c r="Q8" s="16">
        <f>VLOOKUP(IF(C8&gt;240,5,IF(C8&gt;180,4,IF(C8&gt;120,3,IF(C8&gt;60,2,IF(C8&gt;30,1,0))))),Trial!$E$8:$H$13,4)</f>
        <v>-168.84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-168.84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35.4088888440535</v>
      </c>
      <c r="D9" s="14">
        <v>17.0568317341703</v>
      </c>
      <c r="E9" s="14">
        <v>11.569193446179</v>
      </c>
      <c r="F9" s="14">
        <v>7.2116166673135</v>
      </c>
      <c r="G9" s="14">
        <v>1.98320615698127</v>
      </c>
      <c r="H9" s="14">
        <v>2.39848165898584</v>
      </c>
      <c r="I9" s="14">
        <v>5.5741898143664</v>
      </c>
      <c r="J9" s="14">
        <v>3.63735496294685</v>
      </c>
      <c r="K9" s="14">
        <v>17.5286451829682</v>
      </c>
      <c r="L9" s="14">
        <v>17.0303376898254</v>
      </c>
      <c r="M9" s="14">
        <v>9.17768484029549</v>
      </c>
      <c r="N9" s="14">
        <v>0.894599200002577</v>
      </c>
      <c r="O9" s="30"/>
      <c r="P9" s="13">
        <v>6.0</v>
      </c>
      <c r="Q9" s="16">
        <f>VLOOKUP(IF(C9&gt;240,5,IF(C9&gt;180,4,IF(C9&gt;120,3,IF(C9&gt;60,2,IF(C9&gt;30,1,0))))),Trial!$E$8:$H$13,4)</f>
        <v>-168.84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3.43031972986646</v>
      </c>
      <c r="D10" s="14">
        <v>22.0073408601975</v>
      </c>
      <c r="E10" s="14">
        <v>10.9494047110985</v>
      </c>
      <c r="F10" s="14">
        <v>31.6344510532237</v>
      </c>
      <c r="G10" s="14">
        <v>0.975043161828699</v>
      </c>
      <c r="H10" s="14">
        <v>18.5734430127015</v>
      </c>
      <c r="I10" s="14">
        <v>16.3655495905402</v>
      </c>
      <c r="J10" s="14">
        <v>8.18745416947641</v>
      </c>
      <c r="K10" s="14">
        <v>45.7321293881341</v>
      </c>
      <c r="L10" s="14">
        <v>6.06808185102418</v>
      </c>
      <c r="M10" s="14">
        <v>0.91026534480749</v>
      </c>
      <c r="N10" s="14">
        <v>25.5605768770149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-168.84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-168.84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49.6385838110424</v>
      </c>
      <c r="D11" s="14">
        <v>5.94434627913902</v>
      </c>
      <c r="E11" s="14">
        <v>18.427181847783</v>
      </c>
      <c r="F11" s="14">
        <v>6.25203749001957</v>
      </c>
      <c r="G11" s="14">
        <v>59.6647948764773</v>
      </c>
      <c r="H11" s="14">
        <v>19.5332448005089</v>
      </c>
      <c r="I11" s="14">
        <v>2.19517320450395</v>
      </c>
      <c r="J11" s="14">
        <v>26.5627467448061</v>
      </c>
      <c r="K11" s="14">
        <v>9.07112078503705</v>
      </c>
      <c r="L11" s="14">
        <v>17.643016489883</v>
      </c>
      <c r="M11" s="14">
        <v>10.9199747803706</v>
      </c>
      <c r="N11" s="14">
        <v>9.51431316585196</v>
      </c>
      <c r="O11" s="30"/>
      <c r="P11" s="13">
        <v>8.0</v>
      </c>
      <c r="Q11" s="16">
        <f>VLOOKUP(IF(C11&gt;240,5,IF(C11&gt;180,4,IF(C11&gt;120,3,IF(C11&gt;60,2,IF(C11&gt;30,1,0))))),Trial!$E$8:$H$13,4)</f>
        <v>-168.84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-168.84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29.591731275271</v>
      </c>
      <c r="D12" s="14">
        <v>7.08247999548912</v>
      </c>
      <c r="E12" s="14">
        <v>12.1692837915468</v>
      </c>
      <c r="F12" s="14">
        <v>6.12252310221083</v>
      </c>
      <c r="G12" s="14">
        <v>58.3481475603055</v>
      </c>
      <c r="H12" s="14">
        <v>31.2684045181552</v>
      </c>
      <c r="I12" s="14">
        <v>1.4669255507197</v>
      </c>
      <c r="J12" s="14">
        <v>4.28663799157366</v>
      </c>
      <c r="K12" s="14">
        <v>24.8591408902949</v>
      </c>
      <c r="L12" s="14">
        <v>2.0463156150654</v>
      </c>
      <c r="M12" s="14">
        <v>1.58733648404117</v>
      </c>
      <c r="N12" s="14">
        <v>22.8340889485931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-168.84</v>
      </c>
      <c r="V12" s="16">
        <f>VLOOKUP(IF(H12&gt;240,5,IF(H12&gt;180,4,IF(H12&gt;120,3,IF(H12&gt;60,2,IF(H12&gt;30,1,0))))),Trial!$E$8:$H$13,4)</f>
        <v>-168.84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24.7297881080007</v>
      </c>
      <c r="D13" s="14">
        <v>18.5333434457129</v>
      </c>
      <c r="E13" s="14">
        <v>1.74602346508764</v>
      </c>
      <c r="F13" s="14">
        <v>18.8030627597855</v>
      </c>
      <c r="G13" s="14">
        <v>11.1723621256734</v>
      </c>
      <c r="H13" s="14">
        <v>0.573483454110101</v>
      </c>
      <c r="I13" s="14">
        <v>21.4923757255247</v>
      </c>
      <c r="J13" s="14">
        <v>8.59229408879764</v>
      </c>
      <c r="K13" s="14">
        <v>3.23516162978485</v>
      </c>
      <c r="L13" s="14">
        <v>10.7466395977309</v>
      </c>
      <c r="M13" s="14">
        <v>11.3377978844345</v>
      </c>
      <c r="N13" s="14">
        <v>36.3857388384979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-168.84</v>
      </c>
    </row>
    <row r="14">
      <c r="B14" s="13">
        <v>11.0</v>
      </c>
      <c r="C14" s="14">
        <v>19.7734809840267</v>
      </c>
      <c r="D14" s="14">
        <v>2.80375952056042</v>
      </c>
      <c r="E14" s="14">
        <v>1.71983263544241</v>
      </c>
      <c r="F14" s="14">
        <v>25.6998781823221</v>
      </c>
      <c r="G14" s="14">
        <v>15.3557292644951</v>
      </c>
      <c r="H14" s="14">
        <v>19.7852470753695</v>
      </c>
      <c r="I14" s="14">
        <v>2.42300312416628</v>
      </c>
      <c r="J14" s="14">
        <v>16.9466256550598</v>
      </c>
      <c r="K14" s="14">
        <v>0.871516799092246</v>
      </c>
      <c r="L14" s="14">
        <v>6.77939242757857</v>
      </c>
      <c r="M14" s="14">
        <v>2.95604742742144</v>
      </c>
      <c r="N14" s="14">
        <v>3.49349041781388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35.697740535091</v>
      </c>
      <c r="D15" s="14">
        <v>7.26572675895877</v>
      </c>
      <c r="E15" s="14">
        <v>14.7643540388058</v>
      </c>
      <c r="F15" s="14">
        <v>0.92247302322146</v>
      </c>
      <c r="G15" s="14">
        <v>15.0570725132796</v>
      </c>
      <c r="H15" s="14">
        <v>5.80066983508877</v>
      </c>
      <c r="I15" s="14">
        <v>8.35055745095015</v>
      </c>
      <c r="J15" s="14">
        <v>6.04284848911824</v>
      </c>
      <c r="K15" s="14">
        <v>44.4043210342865</v>
      </c>
      <c r="L15" s="14">
        <v>17.3469393755394</v>
      </c>
      <c r="M15" s="14">
        <v>18.3611587846821</v>
      </c>
      <c r="N15" s="14">
        <v>9.67681638879592</v>
      </c>
      <c r="O15" s="30"/>
      <c r="P15" s="13">
        <v>12.0</v>
      </c>
      <c r="Q15" s="16">
        <f>VLOOKUP(IF(C15&gt;240,5,IF(C15&gt;180,4,IF(C15&gt;120,3,IF(C15&gt;60,2,IF(C15&gt;30,1,0))))),Trial!$E$8:$H$13,4)</f>
        <v>-168.84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-168.84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1.70295018460602</v>
      </c>
      <c r="D16" s="14">
        <v>18.697462910617</v>
      </c>
      <c r="E16" s="14">
        <v>9.39701401131328</v>
      </c>
      <c r="F16" s="14">
        <v>14.3789731510068</v>
      </c>
      <c r="G16" s="14">
        <v>3.06994323274121</v>
      </c>
      <c r="H16" s="14">
        <v>8.08367380672134</v>
      </c>
      <c r="I16" s="14">
        <v>23.3731023952534</v>
      </c>
      <c r="J16" s="14">
        <v>3.12634454555809</v>
      </c>
      <c r="K16" s="14">
        <v>5.40075085004792</v>
      </c>
      <c r="L16" s="14">
        <v>1.01685932837427</v>
      </c>
      <c r="M16" s="14">
        <v>46.9682009164668</v>
      </c>
      <c r="N16" s="14">
        <v>0.327899608248845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-168.84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1.3301128054969</v>
      </c>
      <c r="D17" s="14">
        <v>0.0666384841315448</v>
      </c>
      <c r="E17" s="14">
        <v>62.1363680951806</v>
      </c>
      <c r="F17" s="14">
        <v>5.30031031426042</v>
      </c>
      <c r="G17" s="14">
        <v>3.36171178375371</v>
      </c>
      <c r="H17" s="14">
        <v>0.909060031920671</v>
      </c>
      <c r="I17" s="14">
        <v>25.7172773192907</v>
      </c>
      <c r="J17" s="14">
        <v>14.1950023049743</v>
      </c>
      <c r="K17" s="14">
        <v>30.5383617710576</v>
      </c>
      <c r="L17" s="14">
        <v>31.5827614264912</v>
      </c>
      <c r="M17" s="14">
        <v>25.0881356604567</v>
      </c>
      <c r="N17" s="14">
        <v>3.60127240810543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-844.2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-168.84</v>
      </c>
      <c r="Z17" s="16">
        <f>VLOOKUP(IF(L17&gt;240,5,IF(L17&gt;180,4,IF(L17&gt;120,3,IF(L17&gt;60,2,IF(L17&gt;30,1,0))))),Trial!$E$8:$H$13,4)</f>
        <v>-168.84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3.15696907727979</v>
      </c>
      <c r="D18" s="14">
        <v>2.75895552081056</v>
      </c>
      <c r="E18" s="14">
        <v>4.04645912791602</v>
      </c>
      <c r="F18" s="14">
        <v>2.48755097878166</v>
      </c>
      <c r="G18" s="14">
        <v>8.99558732402511</v>
      </c>
      <c r="H18" s="14">
        <v>1.48129910770804</v>
      </c>
      <c r="I18" s="14">
        <v>18.1652522007173</v>
      </c>
      <c r="J18" s="14">
        <v>22.612909572411</v>
      </c>
      <c r="K18" s="14">
        <v>12.3997240807014</v>
      </c>
      <c r="L18" s="14">
        <v>5.97166307331063</v>
      </c>
      <c r="M18" s="14">
        <v>42.5996783286672</v>
      </c>
      <c r="N18" s="14">
        <v>2.89998559476808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-168.84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28.0970377232835</v>
      </c>
      <c r="D19" s="14">
        <v>37.8100525915962</v>
      </c>
      <c r="E19" s="14">
        <v>11.8298733406785</v>
      </c>
      <c r="F19" s="14">
        <v>5.9528165103402</v>
      </c>
      <c r="G19" s="14">
        <v>20.7937549639663</v>
      </c>
      <c r="H19" s="14">
        <v>1.82216019387452</v>
      </c>
      <c r="I19" s="14">
        <v>25.5161656905135</v>
      </c>
      <c r="J19" s="14">
        <v>6.87923318925314</v>
      </c>
      <c r="K19" s="14">
        <v>6.76140379806073</v>
      </c>
      <c r="L19" s="14">
        <v>4.92156818490475</v>
      </c>
      <c r="M19" s="14">
        <v>17.1501365800473</v>
      </c>
      <c r="N19" s="14">
        <v>5.32945019068317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-168.84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12.6304205888967</v>
      </c>
      <c r="D20" s="14">
        <v>15.2997658579695</v>
      </c>
      <c r="E20" s="14">
        <v>2.05949130886025</v>
      </c>
      <c r="F20" s="14">
        <v>30.8230213325725</v>
      </c>
      <c r="G20" s="14">
        <v>42.664632667635</v>
      </c>
      <c r="H20" s="14">
        <v>1.25099739603552</v>
      </c>
      <c r="I20" s="14">
        <v>6.84894370897673</v>
      </c>
      <c r="J20" s="14">
        <v>0.354832059098408</v>
      </c>
      <c r="K20" s="14">
        <v>4.38300960282795</v>
      </c>
      <c r="L20" s="14">
        <v>11.4091399127882</v>
      </c>
      <c r="M20" s="14">
        <v>0.106385327503085</v>
      </c>
      <c r="N20" s="14">
        <v>17.4655397301625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-168.84</v>
      </c>
      <c r="U20" s="16">
        <f>VLOOKUP(IF(G20&gt;240,5,IF(G20&gt;180,4,IF(G20&gt;120,3,IF(G20&gt;60,2,IF(G20&gt;30,1,0))))),Trial!$E$8:$H$13,4)</f>
        <v>-168.84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1.53831646377221</v>
      </c>
      <c r="D21" s="14">
        <v>16.8105762969787</v>
      </c>
      <c r="E21" s="14">
        <v>1.23594407509799</v>
      </c>
      <c r="F21" s="14">
        <v>12.1678356494839</v>
      </c>
      <c r="G21" s="14">
        <v>1.12978015980611</v>
      </c>
      <c r="H21" s="14">
        <v>29.2149023033933</v>
      </c>
      <c r="I21" s="14">
        <v>2.83784038970776</v>
      </c>
      <c r="J21" s="14">
        <v>2.4473065817263</v>
      </c>
      <c r="K21" s="14">
        <v>0.359567327579994</v>
      </c>
      <c r="L21" s="14">
        <v>14.4220235375772</v>
      </c>
      <c r="M21" s="14">
        <v>0.22599687448267</v>
      </c>
      <c r="N21" s="14">
        <v>9.99576986197057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2.74838174771441</v>
      </c>
      <c r="D22" s="14">
        <v>33.3104445800439</v>
      </c>
      <c r="E22" s="14">
        <v>13.829017384545</v>
      </c>
      <c r="F22" s="14">
        <v>13.3106318071335</v>
      </c>
      <c r="G22" s="14">
        <v>3.54861380783454</v>
      </c>
      <c r="H22" s="14">
        <v>19.0422794455262</v>
      </c>
      <c r="I22" s="14">
        <v>19.5217812244385</v>
      </c>
      <c r="J22" s="14">
        <v>6.43148539536633</v>
      </c>
      <c r="K22" s="14">
        <v>48.367244848867</v>
      </c>
      <c r="L22" s="14">
        <v>4.71178538536014</v>
      </c>
      <c r="M22" s="14">
        <v>12.4522888546894</v>
      </c>
      <c r="N22" s="14">
        <v>14.3574946361679</v>
      </c>
      <c r="O22" s="30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-168.84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-168.84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17.8892243824053</v>
      </c>
      <c r="D23" s="14">
        <v>15.0036669904451</v>
      </c>
      <c r="E23" s="14">
        <v>13.0492214385505</v>
      </c>
      <c r="F23" s="14">
        <v>17.5200796148825</v>
      </c>
      <c r="G23" s="14">
        <v>5.41791125480086</v>
      </c>
      <c r="H23" s="14">
        <v>21.8611088784581</v>
      </c>
      <c r="I23" s="14">
        <v>6.73377350643277</v>
      </c>
      <c r="J23" s="14">
        <v>9.21130351280132</v>
      </c>
      <c r="K23" s="14">
        <v>21.9178226753183</v>
      </c>
      <c r="L23" s="14">
        <v>17.5763560329649</v>
      </c>
      <c r="M23" s="14">
        <v>41.3553185016256</v>
      </c>
      <c r="N23" s="14">
        <v>13.7654833464968</v>
      </c>
      <c r="O23" s="30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-168.84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9.41163970204918</v>
      </c>
      <c r="D24" s="14">
        <v>38.8165507861711</v>
      </c>
      <c r="E24" s="14">
        <v>19.2114026811143</v>
      </c>
      <c r="F24" s="14">
        <v>7.15194724104367</v>
      </c>
      <c r="G24" s="14">
        <v>6.94750600461848</v>
      </c>
      <c r="H24" s="14">
        <v>42.0729135513645</v>
      </c>
      <c r="I24" s="14">
        <v>10.601673674685</v>
      </c>
      <c r="J24" s="14">
        <v>15.0789571891624</v>
      </c>
      <c r="K24" s="14">
        <v>10.828767951307</v>
      </c>
      <c r="L24" s="14">
        <v>12.7267154940252</v>
      </c>
      <c r="M24" s="14">
        <v>7.85413178484887</v>
      </c>
      <c r="N24" s="14">
        <v>8.9172651918605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-168.84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-168.84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6.41711593838721</v>
      </c>
      <c r="D25" s="14">
        <v>4.39583408501931</v>
      </c>
      <c r="E25" s="14">
        <v>5.93507498577237</v>
      </c>
      <c r="F25" s="14">
        <v>3.82893513645894</v>
      </c>
      <c r="G25" s="14">
        <v>10.1451982898722</v>
      </c>
      <c r="H25" s="14">
        <v>2.79714178391732</v>
      </c>
      <c r="I25" s="14">
        <v>16.151543274344</v>
      </c>
      <c r="J25" s="14">
        <v>15.1067446998405</v>
      </c>
      <c r="K25" s="14">
        <v>1.47684782496653</v>
      </c>
      <c r="L25" s="14">
        <v>0.263836963417868</v>
      </c>
      <c r="M25" s="14">
        <v>2.46438011860703</v>
      </c>
      <c r="N25" s="14">
        <v>5.24271878582913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12.0559408210345</v>
      </c>
      <c r="D26" s="14">
        <v>9.52735483824191</v>
      </c>
      <c r="E26" s="14">
        <v>10.9923798338595</v>
      </c>
      <c r="F26" s="14">
        <v>10.164591686322</v>
      </c>
      <c r="G26" s="14">
        <v>10.1250487509642</v>
      </c>
      <c r="H26" s="14">
        <v>4.9832816476468</v>
      </c>
      <c r="I26" s="14">
        <v>8.74337570611388</v>
      </c>
      <c r="J26" s="14">
        <v>1.07536003664136</v>
      </c>
      <c r="K26" s="14">
        <v>11.9577710049011</v>
      </c>
      <c r="L26" s="14">
        <v>20.0520621724596</v>
      </c>
      <c r="M26" s="14">
        <v>14.8519131656821</v>
      </c>
      <c r="N26" s="14">
        <v>32.1395925451324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-168.84</v>
      </c>
    </row>
    <row r="27" ht="15.75" customHeight="1">
      <c r="B27" s="13">
        <v>24.0</v>
      </c>
      <c r="C27" s="14">
        <v>5.33691222670843</v>
      </c>
      <c r="D27" s="14">
        <v>30.7214259017513</v>
      </c>
      <c r="E27" s="14">
        <v>3.20107510313392</v>
      </c>
      <c r="F27" s="14">
        <v>11.289599301302</v>
      </c>
      <c r="G27" s="14">
        <v>24.3972938504216</v>
      </c>
      <c r="H27" s="14">
        <v>7.57547396006994</v>
      </c>
      <c r="I27" s="14">
        <v>31.904273443322</v>
      </c>
      <c r="J27" s="14">
        <v>25.254152622772</v>
      </c>
      <c r="K27" s="14">
        <v>2.65709273767635</v>
      </c>
      <c r="L27" s="14">
        <v>25.6312956014818</v>
      </c>
      <c r="M27" s="14">
        <v>1.24823548011482</v>
      </c>
      <c r="N27" s="14">
        <v>11.0668383485722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-168.84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-168.84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42.5150699351842</v>
      </c>
      <c r="D28" s="14">
        <v>19.9195906518208</v>
      </c>
      <c r="E28" s="14">
        <v>4.65116286785342</v>
      </c>
      <c r="F28" s="14">
        <v>15.8610536163758</v>
      </c>
      <c r="G28" s="14">
        <v>13.4334134900096</v>
      </c>
      <c r="H28" s="14">
        <v>26.1271076155996</v>
      </c>
      <c r="I28" s="14">
        <v>12.7627451873413</v>
      </c>
      <c r="J28" s="14">
        <v>54.119300033567</v>
      </c>
      <c r="K28" s="14">
        <v>19.3647320698972</v>
      </c>
      <c r="L28" s="14">
        <v>38.0945680916648</v>
      </c>
      <c r="M28" s="14">
        <v>3.82600404823295</v>
      </c>
      <c r="N28" s="14">
        <v>10.8302024947137</v>
      </c>
      <c r="O28" s="30"/>
      <c r="P28" s="13">
        <v>25.0</v>
      </c>
      <c r="Q28" s="16">
        <f>VLOOKUP(IF(C28&gt;240,5,IF(C28&gt;180,4,IF(C28&gt;120,3,IF(C28&gt;60,2,IF(C28&gt;30,1,0))))),Trial!$E$8:$H$13,4)</f>
        <v>-168.84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-168.84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-168.84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9.42601350597482</v>
      </c>
      <c r="D29" s="14">
        <v>5.12287668269128</v>
      </c>
      <c r="E29" s="14">
        <v>26.1181418646296</v>
      </c>
      <c r="F29" s="14">
        <v>2.40467394040897</v>
      </c>
      <c r="G29" s="14">
        <v>2.45445587499999</v>
      </c>
      <c r="H29" s="14">
        <v>7.77589845275506</v>
      </c>
      <c r="I29" s="14">
        <v>8.50100218076259</v>
      </c>
      <c r="J29" s="14">
        <v>10.5267902226272</v>
      </c>
      <c r="K29" s="14">
        <v>2.50793166561052</v>
      </c>
      <c r="L29" s="14">
        <v>26.2887366524136</v>
      </c>
      <c r="M29" s="14">
        <v>3.9914160407614</v>
      </c>
      <c r="N29" s="14">
        <v>0.570534562179819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8.63567368895747</v>
      </c>
      <c r="D30" s="14">
        <v>0.986747332336381</v>
      </c>
      <c r="E30" s="14">
        <v>10.5891954153776</v>
      </c>
      <c r="F30" s="14">
        <v>4.89102388142503</v>
      </c>
      <c r="G30" s="14">
        <v>23.3451157836854</v>
      </c>
      <c r="H30" s="14">
        <v>5.68801632183604</v>
      </c>
      <c r="I30" s="14">
        <v>3.02245700904168</v>
      </c>
      <c r="J30" s="14">
        <v>1.73565805436855</v>
      </c>
      <c r="K30" s="14">
        <v>4.33706993600279</v>
      </c>
      <c r="L30" s="14">
        <v>12.7937654677911</v>
      </c>
      <c r="M30" s="14">
        <v>7.74661268107593</v>
      </c>
      <c r="N30" s="14">
        <v>2.31393825977002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10.1061116086404</v>
      </c>
      <c r="D31" s="14">
        <v>9.1173266938041</v>
      </c>
      <c r="E31" s="14">
        <v>21.7170720037242</v>
      </c>
      <c r="F31" s="14">
        <v>4.26933297635987</v>
      </c>
      <c r="G31" s="14">
        <v>1.42362691775685</v>
      </c>
      <c r="H31" s="14">
        <v>20.1867536464876</v>
      </c>
      <c r="I31" s="14">
        <v>0.119177323677679</v>
      </c>
      <c r="J31" s="14">
        <v>22.6220728333017</v>
      </c>
      <c r="K31" s="14">
        <v>0.354813668314213</v>
      </c>
      <c r="L31" s="14">
        <v>25.7089476978576</v>
      </c>
      <c r="M31" s="14">
        <v>0.324663347989724</v>
      </c>
      <c r="N31" s="14">
        <v>2.79648679234721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13.1150671943176</v>
      </c>
      <c r="D32" s="14">
        <v>9.92328042442901</v>
      </c>
      <c r="E32" s="14">
        <v>8.95209839674644</v>
      </c>
      <c r="F32" s="14">
        <v>0.913269266299903</v>
      </c>
      <c r="G32" s="14">
        <v>15.3201530902731</v>
      </c>
      <c r="H32" s="14">
        <v>8.80729879424907</v>
      </c>
      <c r="I32" s="14">
        <v>1.12457927390933</v>
      </c>
      <c r="J32" s="14">
        <v>14.2195459313775</v>
      </c>
      <c r="K32" s="14">
        <v>8.4854754423257</v>
      </c>
      <c r="L32" s="14">
        <v>1.34389321980998</v>
      </c>
      <c r="M32" s="14">
        <v>4.10214223195799</v>
      </c>
      <c r="N32" s="14">
        <v>5.08636575611308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9.03978707278147</v>
      </c>
      <c r="D33" s="14">
        <v>24.1542219057849</v>
      </c>
      <c r="E33" s="14">
        <v>12.9408336526656</v>
      </c>
      <c r="F33" s="14">
        <v>24.9421069605445</v>
      </c>
      <c r="G33" s="14">
        <v>0.616383200124594</v>
      </c>
      <c r="H33" s="14">
        <v>28.7610997196541</v>
      </c>
      <c r="I33" s="14">
        <v>23.9932735251432</v>
      </c>
      <c r="J33" s="14">
        <v>10.428414213759</v>
      </c>
      <c r="K33" s="14">
        <v>28.0746596849387</v>
      </c>
      <c r="L33" s="14">
        <v>19.408484275862</v>
      </c>
      <c r="M33" s="14">
        <v>8.08974144961685</v>
      </c>
      <c r="N33" s="14">
        <v>38.3087683063872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-168.84</v>
      </c>
    </row>
    <row r="34" ht="15.75" customHeight="1">
      <c r="B34" s="13">
        <v>31.0</v>
      </c>
      <c r="C34" s="14">
        <v>15.8253569273363</v>
      </c>
      <c r="D34" s="14">
        <v>8.42907538614236</v>
      </c>
      <c r="E34" s="14">
        <v>5.18920667548664</v>
      </c>
      <c r="F34" s="14">
        <v>1.98616347070783</v>
      </c>
      <c r="G34" s="14">
        <v>31.2710220270113</v>
      </c>
      <c r="H34" s="14">
        <v>10.4914923988367</v>
      </c>
      <c r="I34" s="14">
        <v>35.0196880098686</v>
      </c>
      <c r="J34" s="14">
        <v>1.0569253871683</v>
      </c>
      <c r="K34" s="14">
        <v>12.8098255978982</v>
      </c>
      <c r="L34" s="14">
        <v>0.355176230287179</v>
      </c>
      <c r="M34" s="14">
        <v>17.5112295474011</v>
      </c>
      <c r="N34" s="14">
        <v>0.0259218490682542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-168.84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-168.84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0.887321685341673</v>
      </c>
      <c r="D35" s="14">
        <v>2.23404996944591</v>
      </c>
      <c r="E35" s="14">
        <v>2.61975085958838</v>
      </c>
      <c r="F35" s="14">
        <v>11.7693448406729</v>
      </c>
      <c r="G35" s="14">
        <v>30.8185752898709</v>
      </c>
      <c r="H35" s="14">
        <v>6.41351290033199</v>
      </c>
      <c r="I35" s="14">
        <v>14.1493258464235</v>
      </c>
      <c r="J35" s="14">
        <v>18.5814020242579</v>
      </c>
      <c r="K35" s="14">
        <v>2.99337384207174</v>
      </c>
      <c r="L35" s="14">
        <v>50.4634931210852</v>
      </c>
      <c r="M35" s="14">
        <v>7.69916505920701</v>
      </c>
      <c r="N35" s="14">
        <v>4.38336906712502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-168.84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-168.84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13.3332367618653</v>
      </c>
      <c r="D36" s="14">
        <v>5.10334071591496</v>
      </c>
      <c r="E36" s="14">
        <v>32.0275103487329</v>
      </c>
      <c r="F36" s="14">
        <v>10.1641276038539</v>
      </c>
      <c r="G36" s="14">
        <v>10.9438373529673</v>
      </c>
      <c r="H36" s="14">
        <v>0.319020242428759</v>
      </c>
      <c r="I36" s="14">
        <v>27.5712329423298</v>
      </c>
      <c r="J36" s="14">
        <v>1.84886805675924</v>
      </c>
      <c r="K36" s="14">
        <v>37.7624246672135</v>
      </c>
      <c r="L36" s="14">
        <v>1.66089633894153</v>
      </c>
      <c r="M36" s="14">
        <v>5.77418097671885</v>
      </c>
      <c r="N36" s="14">
        <v>8.46641745991074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-168.84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-168.84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19.8138070730755</v>
      </c>
      <c r="D37" s="14">
        <v>2.04701480963267</v>
      </c>
      <c r="E37" s="14">
        <v>24.3989246685227</v>
      </c>
      <c r="F37" s="14">
        <v>4.54704489984741</v>
      </c>
      <c r="G37" s="14">
        <v>11.3504459731192</v>
      </c>
      <c r="H37" s="14">
        <v>12.6478985396412</v>
      </c>
      <c r="I37" s="14">
        <v>4.63709494066425</v>
      </c>
      <c r="J37" s="14">
        <v>11.9291950347515</v>
      </c>
      <c r="K37" s="14">
        <v>1.38777589170902</v>
      </c>
      <c r="L37" s="14">
        <v>0.331373237310366</v>
      </c>
      <c r="M37" s="14">
        <v>9.36272314945798</v>
      </c>
      <c r="N37" s="14">
        <v>2.53077536383245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5.25295628287711</v>
      </c>
      <c r="D38" s="14">
        <v>7.76477033435367</v>
      </c>
      <c r="E38" s="14">
        <v>13.1127980970561</v>
      </c>
      <c r="F38" s="14">
        <v>16.5341292139227</v>
      </c>
      <c r="G38" s="14">
        <v>1.88859179834356</v>
      </c>
      <c r="H38" s="14">
        <v>7.22886728127487</v>
      </c>
      <c r="I38" s="14">
        <v>7.71041278960183</v>
      </c>
      <c r="J38" s="14">
        <v>4.35915235998109</v>
      </c>
      <c r="K38" s="14">
        <v>1.01340981075074</v>
      </c>
      <c r="L38" s="14">
        <v>2.07369787362404</v>
      </c>
      <c r="M38" s="14">
        <v>1.4236332686795</v>
      </c>
      <c r="N38" s="14">
        <v>0.830148941231892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11.0718582457948</v>
      </c>
      <c r="D39" s="14">
        <v>6.54297541578156</v>
      </c>
      <c r="E39" s="14">
        <v>33.6583141755567</v>
      </c>
      <c r="F39" s="14">
        <v>30.1886218656109</v>
      </c>
      <c r="G39" s="14">
        <v>3.92990493262187</v>
      </c>
      <c r="H39" s="14">
        <v>2.50937618575482</v>
      </c>
      <c r="I39" s="14">
        <v>28.5996956568465</v>
      </c>
      <c r="J39" s="14">
        <v>13.0329139825927</v>
      </c>
      <c r="K39" s="14">
        <v>0.331646932195872</v>
      </c>
      <c r="L39" s="14">
        <v>3.54245974475318</v>
      </c>
      <c r="M39" s="14">
        <v>12.8420186949979</v>
      </c>
      <c r="N39" s="14">
        <v>0.97979697965613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-168.84</v>
      </c>
      <c r="T39" s="16">
        <f>VLOOKUP(IF(F39&gt;240,5,IF(F39&gt;180,4,IF(F39&gt;120,3,IF(F39&gt;60,2,IF(F39&gt;30,1,0))))),Trial!$E$8:$H$13,4)</f>
        <v>-168.84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1.10900978553109</v>
      </c>
      <c r="D40" s="14">
        <v>23.9368804719469</v>
      </c>
      <c r="E40" s="14">
        <v>50.0451802600599</v>
      </c>
      <c r="F40" s="14">
        <v>35.9172526508824</v>
      </c>
      <c r="G40" s="14">
        <v>6.43939725835331</v>
      </c>
      <c r="H40" s="14">
        <v>3.48238496566217</v>
      </c>
      <c r="I40" s="14">
        <v>1.14591350159608</v>
      </c>
      <c r="J40" s="14">
        <v>28.3298399217681</v>
      </c>
      <c r="K40" s="14">
        <v>11.19424020118</v>
      </c>
      <c r="L40" s="14">
        <v>5.58381130688594</v>
      </c>
      <c r="M40" s="14">
        <v>28.7254301641391</v>
      </c>
      <c r="N40" s="14">
        <v>28.3138896708306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-168.84</v>
      </c>
      <c r="T40" s="16">
        <f>VLOOKUP(IF(F40&gt;240,5,IF(F40&gt;180,4,IF(F40&gt;120,3,IF(F40&gt;60,2,IF(F40&gt;30,1,0))))),Trial!$E$8:$H$13,4)</f>
        <v>-168.84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45.5104359198785</v>
      </c>
      <c r="D41" s="14">
        <v>5.07041577637343</v>
      </c>
      <c r="E41" s="14">
        <v>1.04692877123387</v>
      </c>
      <c r="F41" s="14">
        <v>7.00894256876782</v>
      </c>
      <c r="G41" s="14">
        <v>0.881132100222207</v>
      </c>
      <c r="H41" s="14">
        <v>9.0470678367652</v>
      </c>
      <c r="I41" s="14">
        <v>19.2823865543018</v>
      </c>
      <c r="J41" s="14">
        <v>1.36692802649923</v>
      </c>
      <c r="K41" s="14">
        <v>11.4383141713302</v>
      </c>
      <c r="L41" s="14">
        <v>15.925881848181</v>
      </c>
      <c r="M41" s="14">
        <v>11.9768112454648</v>
      </c>
      <c r="N41" s="14">
        <v>5.75264511341229</v>
      </c>
      <c r="O41" s="30"/>
      <c r="P41" s="13">
        <v>38.0</v>
      </c>
      <c r="Q41" s="16">
        <f>VLOOKUP(IF(C41&gt;240,5,IF(C41&gt;180,4,IF(C41&gt;120,3,IF(C41&gt;60,2,IF(C41&gt;30,1,0))))),Trial!$E$8:$H$13,4)</f>
        <v>-168.84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12.1629551409828</v>
      </c>
      <c r="D42" s="14">
        <v>23.3019229376858</v>
      </c>
      <c r="E42" s="14">
        <v>6.83713637404144</v>
      </c>
      <c r="F42" s="14">
        <v>40.4902505994182</v>
      </c>
      <c r="G42" s="14">
        <v>10.9722654618408</v>
      </c>
      <c r="H42" s="14">
        <v>4.35289027461363</v>
      </c>
      <c r="I42" s="14">
        <v>40.9163027614694</v>
      </c>
      <c r="J42" s="14">
        <v>1.33187195826322</v>
      </c>
      <c r="K42" s="14">
        <v>1.48346033440903</v>
      </c>
      <c r="L42" s="14">
        <v>23.518695128726</v>
      </c>
      <c r="M42" s="14">
        <v>3.06655218270607</v>
      </c>
      <c r="N42" s="14">
        <v>1.77557506356388</v>
      </c>
      <c r="O42" s="30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-168.84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-168.84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22.2459039310163</v>
      </c>
      <c r="D43" s="14">
        <v>5.95740596787073</v>
      </c>
      <c r="E43" s="14">
        <v>13.4930560511622</v>
      </c>
      <c r="F43" s="14">
        <v>18.0323919961314</v>
      </c>
      <c r="G43" s="14">
        <v>48.4731835160828</v>
      </c>
      <c r="H43" s="14">
        <v>4.51600888373931</v>
      </c>
      <c r="I43" s="14">
        <v>23.5741438523104</v>
      </c>
      <c r="J43" s="14">
        <v>8.76913375970907</v>
      </c>
      <c r="K43" s="14">
        <v>3.24808550192974</v>
      </c>
      <c r="L43" s="14">
        <v>4.80130517599173</v>
      </c>
      <c r="M43" s="14">
        <v>3.75571245788597</v>
      </c>
      <c r="N43" s="14">
        <v>20.0900516146377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-168.84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9.62033587252197</v>
      </c>
      <c r="D44" s="14">
        <v>19.2624114458947</v>
      </c>
      <c r="E44" s="14">
        <v>10.079293218636</v>
      </c>
      <c r="F44" s="14">
        <v>6.22576292416363</v>
      </c>
      <c r="G44" s="14">
        <v>6.51449147658423</v>
      </c>
      <c r="H44" s="14">
        <v>8.79065118138678</v>
      </c>
      <c r="I44" s="14">
        <v>7.37356614568271</v>
      </c>
      <c r="J44" s="14">
        <v>21.84912876861</v>
      </c>
      <c r="K44" s="14">
        <v>37.636979844455</v>
      </c>
      <c r="L44" s="14">
        <v>3.80232809684239</v>
      </c>
      <c r="M44" s="14">
        <v>32.5984735524126</v>
      </c>
      <c r="N44" s="14">
        <v>27.7070433282161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-168.84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-168.84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31.2842933461324</v>
      </c>
      <c r="D45" s="14">
        <v>13.5952579235743</v>
      </c>
      <c r="E45" s="14">
        <v>14.2014018387618</v>
      </c>
      <c r="F45" s="14">
        <v>14.8247343414548</v>
      </c>
      <c r="G45" s="14">
        <v>12.731414372855</v>
      </c>
      <c r="H45" s="14">
        <v>18.1062998247418</v>
      </c>
      <c r="I45" s="14">
        <v>1.100356783811</v>
      </c>
      <c r="J45" s="14">
        <v>0.652022276259959</v>
      </c>
      <c r="K45" s="14">
        <v>17.7223617962646</v>
      </c>
      <c r="L45" s="14">
        <v>11.7087228495712</v>
      </c>
      <c r="M45" s="14">
        <v>13.4781345403838</v>
      </c>
      <c r="N45" s="14">
        <v>34.3370266407982</v>
      </c>
      <c r="O45" s="30"/>
      <c r="P45" s="13">
        <v>42.0</v>
      </c>
      <c r="Q45" s="16">
        <f>VLOOKUP(IF(C45&gt;240,5,IF(C45&gt;180,4,IF(C45&gt;120,3,IF(C45&gt;60,2,IF(C45&gt;30,1,0))))),Trial!$E$8:$H$13,4)</f>
        <v>-168.84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-168.84</v>
      </c>
    </row>
    <row r="46" ht="15.75" customHeight="1">
      <c r="B46" s="13">
        <v>43.0</v>
      </c>
      <c r="C46" s="14">
        <v>0.323756385917506</v>
      </c>
      <c r="D46" s="14">
        <v>3.21507424839606</v>
      </c>
      <c r="E46" s="14">
        <v>16.0844785718332</v>
      </c>
      <c r="F46" s="14">
        <v>41.6756964199584</v>
      </c>
      <c r="G46" s="14">
        <v>15.0885108128275</v>
      </c>
      <c r="H46" s="14">
        <v>13.1193499478596</v>
      </c>
      <c r="I46" s="14">
        <v>1.84914004439162</v>
      </c>
      <c r="J46" s="14">
        <v>16.1716101138937</v>
      </c>
      <c r="K46" s="14">
        <v>4.48986100717448</v>
      </c>
      <c r="L46" s="14">
        <v>14.9908726064573</v>
      </c>
      <c r="M46" s="14">
        <v>39.7365925580602</v>
      </c>
      <c r="N46" s="14">
        <v>20.0809762138148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-168.84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-168.84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6.99816120192409</v>
      </c>
      <c r="D47" s="14">
        <v>13.4345007220368</v>
      </c>
      <c r="E47" s="14">
        <v>16.7174081069502</v>
      </c>
      <c r="F47" s="14">
        <v>2.41984084853902</v>
      </c>
      <c r="G47" s="14">
        <v>24.1325869705697</v>
      </c>
      <c r="H47" s="14">
        <v>4.29617889639921</v>
      </c>
      <c r="I47" s="14">
        <v>5.39861222445033</v>
      </c>
      <c r="J47" s="14">
        <v>31.4262023620562</v>
      </c>
      <c r="K47" s="14">
        <v>49.3386959613993</v>
      </c>
      <c r="L47" s="14">
        <v>2.51038476680405</v>
      </c>
      <c r="M47" s="14">
        <v>7.46378925028257</v>
      </c>
      <c r="N47" s="14">
        <v>24.2679683486169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-168.84</v>
      </c>
      <c r="Y47" s="16">
        <f>VLOOKUP(IF(K47&gt;240,5,IF(K47&gt;180,4,IF(K47&gt;120,3,IF(K47&gt;60,2,IF(K47&gt;30,1,0))))),Trial!$E$8:$H$13,4)</f>
        <v>-168.84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7.6386181794107</v>
      </c>
      <c r="D48" s="14">
        <v>17.5610868495042</v>
      </c>
      <c r="E48" s="14">
        <v>5.66976390252821</v>
      </c>
      <c r="F48" s="14">
        <v>10.9822257955643</v>
      </c>
      <c r="G48" s="14">
        <v>16.3668099451895</v>
      </c>
      <c r="H48" s="14">
        <v>20.7230449595269</v>
      </c>
      <c r="I48" s="14">
        <v>8.23940316862427</v>
      </c>
      <c r="J48" s="14">
        <v>28.9052367494924</v>
      </c>
      <c r="K48" s="14">
        <v>17.925564870433</v>
      </c>
      <c r="L48" s="14">
        <v>36.0422790512697</v>
      </c>
      <c r="M48" s="14">
        <v>6.06795727959834</v>
      </c>
      <c r="N48" s="14">
        <v>9.11199130835859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-168.84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8.7317112125922</v>
      </c>
      <c r="D49" s="14">
        <v>25.4093969311735</v>
      </c>
      <c r="E49" s="14">
        <v>14.2449156648974</v>
      </c>
      <c r="F49" s="14">
        <v>1.01544679942562</v>
      </c>
      <c r="G49" s="14">
        <v>8.17287747040391</v>
      </c>
      <c r="H49" s="14">
        <v>18.9292902735707</v>
      </c>
      <c r="I49" s="14">
        <v>7.09247856503352</v>
      </c>
      <c r="J49" s="14">
        <v>1.85181709782551</v>
      </c>
      <c r="K49" s="14">
        <v>0.282595861679684</v>
      </c>
      <c r="L49" s="14">
        <v>0.539511970557501</v>
      </c>
      <c r="M49" s="14">
        <v>4.95342044150457</v>
      </c>
      <c r="N49" s="14">
        <v>20.6621623384229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4.52099638483487</v>
      </c>
      <c r="D50" s="14">
        <v>5.96224801484495</v>
      </c>
      <c r="E50" s="14">
        <v>2.1053218944332</v>
      </c>
      <c r="F50" s="14">
        <v>5.81350711542182</v>
      </c>
      <c r="G50" s="14">
        <v>8.66894852183759</v>
      </c>
      <c r="H50" s="14">
        <v>34.068955862175</v>
      </c>
      <c r="I50" s="14">
        <v>35.885774590473</v>
      </c>
      <c r="J50" s="14">
        <v>36.2389490340159</v>
      </c>
      <c r="K50" s="14">
        <v>0.15750437235595</v>
      </c>
      <c r="L50" s="14">
        <v>3.84671751059522</v>
      </c>
      <c r="M50" s="14">
        <v>1.88891072752886</v>
      </c>
      <c r="N50" s="14">
        <v>1.6870253068395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-168.84</v>
      </c>
      <c r="W50" s="16">
        <f>VLOOKUP(IF(I50&gt;240,5,IF(I50&gt;180,4,IF(I50&gt;120,3,IF(I50&gt;60,2,IF(I50&gt;30,1,0))))),Trial!$E$8:$H$13,4)</f>
        <v>-168.84</v>
      </c>
      <c r="X50" s="16">
        <f>VLOOKUP(IF(J50&gt;240,5,IF(J50&gt;180,4,IF(J50&gt;120,3,IF(J50&gt;60,2,IF(J50&gt;30,1,0))))),Trial!$E$8:$H$13,4)</f>
        <v>-168.84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42.1072084717791</v>
      </c>
      <c r="D51" s="14">
        <v>0.163587837447876</v>
      </c>
      <c r="E51" s="14">
        <v>4.64460332002491</v>
      </c>
      <c r="F51" s="14">
        <v>0.14527723737034</v>
      </c>
      <c r="G51" s="14">
        <v>0.451796862389892</v>
      </c>
      <c r="H51" s="14">
        <v>1.68168252676743</v>
      </c>
      <c r="I51" s="14">
        <v>8.78443241305649</v>
      </c>
      <c r="J51" s="14">
        <v>37.1668052862367</v>
      </c>
      <c r="K51" s="14">
        <v>3.64115564501844</v>
      </c>
      <c r="L51" s="14">
        <v>1.52998740510084</v>
      </c>
      <c r="M51" s="14">
        <v>9.53418850731029</v>
      </c>
      <c r="N51" s="14">
        <v>23.0246718531644</v>
      </c>
      <c r="O51" s="30"/>
      <c r="P51" s="13">
        <v>48.0</v>
      </c>
      <c r="Q51" s="16">
        <f>VLOOKUP(IF(C51&gt;240,5,IF(C51&gt;180,4,IF(C51&gt;120,3,IF(C51&gt;60,2,IF(C51&gt;30,1,0))))),Trial!$E$8:$H$13,4)</f>
        <v>-168.84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-168.84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4.8468925958965</v>
      </c>
      <c r="D52" s="14">
        <v>10.6767165714174</v>
      </c>
      <c r="E52" s="14">
        <v>14.1395984779197</v>
      </c>
      <c r="F52" s="14">
        <v>18.3732383027842</v>
      </c>
      <c r="G52" s="14">
        <v>7.86981134203696</v>
      </c>
      <c r="H52" s="14">
        <v>15.8515670335005</v>
      </c>
      <c r="I52" s="14">
        <v>0.512811188545932</v>
      </c>
      <c r="J52" s="14">
        <v>7.85596242157298</v>
      </c>
      <c r="K52" s="14">
        <v>24.3047311997211</v>
      </c>
      <c r="L52" s="14">
        <v>7.45789166162722</v>
      </c>
      <c r="M52" s="14">
        <v>3.77996788886376</v>
      </c>
      <c r="N52" s="14">
        <v>34.3447606712834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-168.84</v>
      </c>
    </row>
    <row r="53" ht="15.75" customHeight="1">
      <c r="B53" s="13">
        <v>50.0</v>
      </c>
      <c r="C53" s="14">
        <v>32.2020898849026</v>
      </c>
      <c r="D53" s="14">
        <v>2.13446324295364</v>
      </c>
      <c r="E53" s="14">
        <v>4.41891729951677</v>
      </c>
      <c r="F53" s="14">
        <v>2.16869468507357</v>
      </c>
      <c r="G53" s="14">
        <v>16.9631328543733</v>
      </c>
      <c r="H53" s="14">
        <v>2.22927386523224</v>
      </c>
      <c r="I53" s="14">
        <v>5.34522394677624</v>
      </c>
      <c r="J53" s="14">
        <v>23.7314458803116</v>
      </c>
      <c r="K53" s="14">
        <v>10.5196734675887</v>
      </c>
      <c r="L53" s="14">
        <v>7.69333384642377</v>
      </c>
      <c r="M53" s="14">
        <v>20.2849705154853</v>
      </c>
      <c r="N53" s="14">
        <v>0.261783529864624</v>
      </c>
      <c r="O53" s="30"/>
      <c r="P53" s="13">
        <v>50.0</v>
      </c>
      <c r="Q53" s="16">
        <f>VLOOKUP(IF(C53&gt;240,5,IF(C53&gt;180,4,IF(C53&gt;120,3,IF(C53&gt;60,2,IF(C53&gt;30,1,0))))),Trial!$E$8:$H$13,4)</f>
        <v>-168.84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9.90765967071904</v>
      </c>
      <c r="D54" s="14">
        <v>21.3766329677945</v>
      </c>
      <c r="E54" s="14">
        <v>4.77758713276125</v>
      </c>
      <c r="F54" s="14">
        <v>37.1255336985331</v>
      </c>
      <c r="G54" s="14">
        <v>0.0380669864292861</v>
      </c>
      <c r="H54" s="14">
        <v>23.4158512141725</v>
      </c>
      <c r="I54" s="14">
        <v>29.3325238868848</v>
      </c>
      <c r="J54" s="14">
        <v>5.20250498172827</v>
      </c>
      <c r="K54" s="14">
        <v>12.2080065395768</v>
      </c>
      <c r="L54" s="14">
        <v>17.8751779399897</v>
      </c>
      <c r="M54" s="14">
        <v>0.617359357420355</v>
      </c>
      <c r="N54" s="14">
        <v>15.0803342643279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-168.84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4.95816740524024</v>
      </c>
      <c r="D55" s="14">
        <v>3.59156000940129</v>
      </c>
      <c r="E55" s="14">
        <v>4.89559667441063</v>
      </c>
      <c r="F55" s="14">
        <v>4.02422138680704</v>
      </c>
      <c r="G55" s="14">
        <v>2.54974569877032</v>
      </c>
      <c r="H55" s="14">
        <v>76.372319486805</v>
      </c>
      <c r="I55" s="14">
        <v>16.9168176850389</v>
      </c>
      <c r="J55" s="14">
        <v>38.7292582485479</v>
      </c>
      <c r="K55" s="14">
        <v>6.20048074354418</v>
      </c>
      <c r="L55" s="14">
        <v>8.40221378258429</v>
      </c>
      <c r="M55" s="14">
        <v>6.44088422414533</v>
      </c>
      <c r="N55" s="14">
        <v>28.1633261185394</v>
      </c>
      <c r="O55" s="30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-844.2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-168.84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12.4542720054361</v>
      </c>
      <c r="D56" s="14">
        <v>13.1603339408609</v>
      </c>
      <c r="E56" s="14">
        <v>6.34076423686929</v>
      </c>
      <c r="F56" s="14">
        <v>0.795805341517553</v>
      </c>
      <c r="G56" s="14">
        <v>11.4430746451756</v>
      </c>
      <c r="H56" s="14">
        <v>17.119681699955</v>
      </c>
      <c r="I56" s="14">
        <v>19.4753340356221</v>
      </c>
      <c r="J56" s="14">
        <v>9.48370940518481</v>
      </c>
      <c r="K56" s="14">
        <v>5.12936403624549</v>
      </c>
      <c r="L56" s="14">
        <v>5.07323943786323</v>
      </c>
      <c r="M56" s="14">
        <v>4.0381858125329E-4</v>
      </c>
      <c r="N56" s="14">
        <v>2.81697638416663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22.5752916678956</v>
      </c>
      <c r="D57" s="14">
        <v>15.0776510473871</v>
      </c>
      <c r="E57" s="14">
        <v>4.17948792935349</v>
      </c>
      <c r="F57" s="14">
        <v>9.64486509376122</v>
      </c>
      <c r="G57" s="14">
        <v>44.6567519225519</v>
      </c>
      <c r="H57" s="14">
        <v>9.58375481172028</v>
      </c>
      <c r="I57" s="14">
        <v>11.0542855432342</v>
      </c>
      <c r="J57" s="14">
        <v>1.06437804116816</v>
      </c>
      <c r="K57" s="14">
        <v>6.02344401297159</v>
      </c>
      <c r="L57" s="14">
        <v>25.3519400875688</v>
      </c>
      <c r="M57" s="14">
        <v>5.64482602253008</v>
      </c>
      <c r="N57" s="14">
        <v>30.7323287244489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-168.84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-168.84</v>
      </c>
    </row>
    <row r="58" ht="15.75" customHeight="1">
      <c r="B58" s="13">
        <v>55.0</v>
      </c>
      <c r="C58" s="14">
        <v>7.3711617603898</v>
      </c>
      <c r="D58" s="14">
        <v>21.327463263849</v>
      </c>
      <c r="E58" s="14">
        <v>27.9759342814656</v>
      </c>
      <c r="F58" s="14">
        <v>4.30546485101804</v>
      </c>
      <c r="G58" s="14">
        <v>23.4568377436121</v>
      </c>
      <c r="H58" s="14">
        <v>0.337856569515929</v>
      </c>
      <c r="I58" s="14">
        <v>2.53822256694381</v>
      </c>
      <c r="J58" s="14">
        <v>18.083346912739</v>
      </c>
      <c r="K58" s="14">
        <v>0.374479140341282</v>
      </c>
      <c r="L58" s="14">
        <v>22.5726521497977</v>
      </c>
      <c r="M58" s="14">
        <v>19.6036351270349</v>
      </c>
      <c r="N58" s="14">
        <v>27.1632800351998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0.00663122474215925</v>
      </c>
      <c r="D59" s="14">
        <v>8.97662221658975</v>
      </c>
      <c r="E59" s="14">
        <v>6.10286307397826</v>
      </c>
      <c r="F59" s="14">
        <v>22.5823395032605</v>
      </c>
      <c r="G59" s="14">
        <v>10.3390038553736</v>
      </c>
      <c r="H59" s="14">
        <v>1.65141757647507</v>
      </c>
      <c r="I59" s="14">
        <v>6.99106635870412</v>
      </c>
      <c r="J59" s="14">
        <v>9.03352433447726</v>
      </c>
      <c r="K59" s="14">
        <v>29.8398266557858</v>
      </c>
      <c r="L59" s="14">
        <v>9.88664764753459</v>
      </c>
      <c r="M59" s="14">
        <v>35.7966068964403</v>
      </c>
      <c r="N59" s="14">
        <v>10.4414061210203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-168.84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1.5562350136836</v>
      </c>
      <c r="D60" s="14">
        <v>15.9868348997171</v>
      </c>
      <c r="E60" s="14">
        <v>3.04474244122393</v>
      </c>
      <c r="F60" s="14">
        <v>11.9174975844743</v>
      </c>
      <c r="G60" s="14">
        <v>4.41604527272284</v>
      </c>
      <c r="H60" s="14">
        <v>18.1685279637745</v>
      </c>
      <c r="I60" s="14">
        <v>3.96282921354286</v>
      </c>
      <c r="J60" s="14">
        <v>9.7723645698495</v>
      </c>
      <c r="K60" s="14">
        <v>3.58589516635984</v>
      </c>
      <c r="L60" s="14">
        <v>19.5624098343944</v>
      </c>
      <c r="M60" s="14">
        <v>8.80918170101941</v>
      </c>
      <c r="N60" s="14">
        <v>5.3698446738068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14.1706418773244</v>
      </c>
      <c r="D61" s="14">
        <v>6.71951199057512</v>
      </c>
      <c r="E61" s="14">
        <v>3.37311801468022</v>
      </c>
      <c r="F61" s="14">
        <v>4.20189793906175</v>
      </c>
      <c r="G61" s="14">
        <v>1.44921942483634</v>
      </c>
      <c r="H61" s="14">
        <v>6.91532146604732</v>
      </c>
      <c r="I61" s="14">
        <v>4.67150392192416</v>
      </c>
      <c r="J61" s="14">
        <v>4.78417231957428</v>
      </c>
      <c r="K61" s="14">
        <v>5.22811524057761</v>
      </c>
      <c r="L61" s="14">
        <v>35.9989675045268</v>
      </c>
      <c r="M61" s="14">
        <v>5.08917669999607</v>
      </c>
      <c r="N61" s="14">
        <v>1.74470150607587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-168.84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6.42853561281227</v>
      </c>
      <c r="D62" s="14">
        <v>1.8632687844336</v>
      </c>
      <c r="E62" s="14">
        <v>21.4080594452267</v>
      </c>
      <c r="F62" s="14">
        <v>9.12299539626086</v>
      </c>
      <c r="G62" s="14">
        <v>8.71003200239502</v>
      </c>
      <c r="H62" s="14">
        <v>3.2534560975153</v>
      </c>
      <c r="I62" s="14">
        <v>25.559827388549</v>
      </c>
      <c r="J62" s="14">
        <v>31.99776372539</v>
      </c>
      <c r="K62" s="14">
        <v>15.791334500981</v>
      </c>
      <c r="L62" s="14">
        <v>28.7606299583123</v>
      </c>
      <c r="M62" s="14">
        <v>7.40731277799351</v>
      </c>
      <c r="N62" s="14">
        <v>31.6846914928661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-168.84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-168.84</v>
      </c>
    </row>
    <row r="63" ht="15.75" customHeight="1">
      <c r="B63" s="13">
        <v>60.0</v>
      </c>
      <c r="C63" s="14">
        <v>1.00132701438852</v>
      </c>
      <c r="D63" s="14">
        <v>1.84035846887858</v>
      </c>
      <c r="E63" s="14">
        <v>8.76330512729473</v>
      </c>
      <c r="F63" s="14">
        <v>25.7549849925732</v>
      </c>
      <c r="G63" s="14">
        <v>12.0003602309238</v>
      </c>
      <c r="H63" s="14">
        <v>13.3569409577261</v>
      </c>
      <c r="I63" s="14">
        <v>6.44660583245568</v>
      </c>
      <c r="J63" s="14">
        <v>19.6991349319166</v>
      </c>
      <c r="K63" s="14">
        <v>24.0973841019144</v>
      </c>
      <c r="L63" s="14">
        <v>14.5134387482042</v>
      </c>
      <c r="M63" s="14">
        <v>32.5861566756175</v>
      </c>
      <c r="N63" s="14">
        <v>8.06833650884218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-168.84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4.01454860581133</v>
      </c>
      <c r="D64" s="14">
        <v>9.17310555820269</v>
      </c>
      <c r="E64" s="14">
        <v>3.83139947829768</v>
      </c>
      <c r="F64" s="14">
        <v>29.0984896745787</v>
      </c>
      <c r="G64" s="14">
        <v>19.5491950515827</v>
      </c>
      <c r="H64" s="14">
        <v>2.12210588619183</v>
      </c>
      <c r="I64" s="14">
        <v>11.8266631055708</v>
      </c>
      <c r="J64" s="14">
        <v>45.7113251168704</v>
      </c>
      <c r="K64" s="14">
        <v>6.32842651107349</v>
      </c>
      <c r="L64" s="14">
        <v>10.2432393779132</v>
      </c>
      <c r="M64" s="14">
        <v>4.60679759727791</v>
      </c>
      <c r="N64" s="14">
        <v>0.42730092404746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-168.84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6.85259589478374</v>
      </c>
      <c r="D65" s="14">
        <v>3.08704434529808</v>
      </c>
      <c r="E65" s="14">
        <v>6.1744498601649</v>
      </c>
      <c r="F65" s="14">
        <v>17.4743278931911</v>
      </c>
      <c r="G65" s="14">
        <v>67.9216055852023</v>
      </c>
      <c r="H65" s="14">
        <v>26.8073877738958</v>
      </c>
      <c r="I65" s="14">
        <v>5.09838188035897</v>
      </c>
      <c r="J65" s="14">
        <v>20.5656970080158</v>
      </c>
      <c r="K65" s="14">
        <v>15.2226092656228</v>
      </c>
      <c r="L65" s="14">
        <v>4.15707075204569</v>
      </c>
      <c r="M65" s="14">
        <v>1.08971995422617</v>
      </c>
      <c r="N65" s="14">
        <v>4.65252190915445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-844.2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11.736940970746</v>
      </c>
      <c r="D66" s="14">
        <v>13.071254653399</v>
      </c>
      <c r="E66" s="14">
        <v>2.31436576293781</v>
      </c>
      <c r="F66" s="14">
        <v>15.5734776279974</v>
      </c>
      <c r="G66" s="14">
        <v>32.7005184784786</v>
      </c>
      <c r="H66" s="14">
        <v>20.5254935186526</v>
      </c>
      <c r="I66" s="14">
        <v>4.3320866815807</v>
      </c>
      <c r="J66" s="14">
        <v>4.40348250673126</v>
      </c>
      <c r="K66" s="14">
        <v>1.75088529489003</v>
      </c>
      <c r="L66" s="14">
        <v>23.7759316032922</v>
      </c>
      <c r="M66" s="14">
        <v>12.5531067099507</v>
      </c>
      <c r="N66" s="14">
        <v>5.05882768719457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-168.84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29.4094459645704</v>
      </c>
      <c r="D67" s="14">
        <v>7.19441074314527</v>
      </c>
      <c r="E67" s="14">
        <v>9.22012169725178</v>
      </c>
      <c r="F67" s="14">
        <v>3.54076677761041</v>
      </c>
      <c r="G67" s="14">
        <v>2.15429818481207</v>
      </c>
      <c r="H67" s="14">
        <v>11.4097127037208</v>
      </c>
      <c r="I67" s="14">
        <v>8.28242992316373</v>
      </c>
      <c r="J67" s="14">
        <v>24.6871579223645</v>
      </c>
      <c r="K67" s="14">
        <v>6.44071699868585</v>
      </c>
      <c r="L67" s="14">
        <v>3.63293274579612</v>
      </c>
      <c r="M67" s="14">
        <v>13.0781944304789</v>
      </c>
      <c r="N67" s="14">
        <v>24.431359039264</v>
      </c>
      <c r="O67" s="30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11.8420890671091</v>
      </c>
      <c r="D68" s="14">
        <v>17.2915056583556</v>
      </c>
      <c r="E68" s="14">
        <v>10.9806696684184</v>
      </c>
      <c r="F68" s="14">
        <v>5.93308297148906</v>
      </c>
      <c r="G68" s="14">
        <v>2.98770003179088</v>
      </c>
      <c r="H68" s="14">
        <v>8.20013350439258</v>
      </c>
      <c r="I68" s="14">
        <v>12.668442330611</v>
      </c>
      <c r="J68" s="14">
        <v>2.93221731601529</v>
      </c>
      <c r="K68" s="14">
        <v>16.042435712562</v>
      </c>
      <c r="L68" s="14">
        <v>40.5336583823305</v>
      </c>
      <c r="M68" s="14">
        <v>21.5948374444761</v>
      </c>
      <c r="N68" s="14">
        <v>3.04783253317871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-168.84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8.49110203124583</v>
      </c>
      <c r="D69" s="14">
        <v>5.80766727561606</v>
      </c>
      <c r="E69" s="14">
        <v>8.46218770458363</v>
      </c>
      <c r="F69" s="14">
        <v>36.22370062771</v>
      </c>
      <c r="G69" s="14">
        <v>13.0351954926821</v>
      </c>
      <c r="H69" s="14">
        <v>79.4632800132714</v>
      </c>
      <c r="I69" s="14">
        <v>7.42462608879432</v>
      </c>
      <c r="J69" s="14">
        <v>34.6650467943654</v>
      </c>
      <c r="K69" s="14">
        <v>4.75862632594071</v>
      </c>
      <c r="L69" s="14">
        <v>51.729769027648</v>
      </c>
      <c r="M69" s="14">
        <v>18.4186677040702</v>
      </c>
      <c r="N69" s="14">
        <v>14.60200016844</v>
      </c>
      <c r="O69" s="30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-168.84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-844.2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-168.84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-168.84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8.69726603296585</v>
      </c>
      <c r="D70" s="14">
        <v>0.722756279375523</v>
      </c>
      <c r="E70" s="14">
        <v>12.4249786939557</v>
      </c>
      <c r="F70" s="14">
        <v>0.0273603833746165</v>
      </c>
      <c r="G70" s="14">
        <v>24.7772512791848</v>
      </c>
      <c r="H70" s="14">
        <v>17.0901203107174</v>
      </c>
      <c r="I70" s="14">
        <v>3.03925358254223</v>
      </c>
      <c r="J70" s="14">
        <v>12.7817027002658</v>
      </c>
      <c r="K70" s="14">
        <v>13.8584099578756</v>
      </c>
      <c r="L70" s="14">
        <v>10.4538660484579</v>
      </c>
      <c r="M70" s="14">
        <v>9.05609585819766</v>
      </c>
      <c r="N70" s="14">
        <v>12.9745704514991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10.9870335291225</v>
      </c>
      <c r="D71" s="14">
        <v>1.9980900821276</v>
      </c>
      <c r="E71" s="14">
        <v>2.71632522805594</v>
      </c>
      <c r="F71" s="14">
        <v>1.88147596493363</v>
      </c>
      <c r="G71" s="14">
        <v>29.0791905929209</v>
      </c>
      <c r="H71" s="14">
        <v>2.58370880982839</v>
      </c>
      <c r="I71" s="14">
        <v>3.37733787618699</v>
      </c>
      <c r="J71" s="14">
        <v>14.021505961855</v>
      </c>
      <c r="K71" s="14">
        <v>2.25159037774429</v>
      </c>
      <c r="L71" s="14">
        <v>9.28936319407923</v>
      </c>
      <c r="M71" s="14">
        <v>15.5500172190453</v>
      </c>
      <c r="N71" s="14">
        <v>0.494759432963904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9.35265540947122</v>
      </c>
      <c r="D72" s="14">
        <v>23.2961264409294</v>
      </c>
      <c r="E72" s="14">
        <v>3.83253119271249</v>
      </c>
      <c r="F72" s="14">
        <v>1.11784472540423</v>
      </c>
      <c r="G72" s="14">
        <v>0.872431196648812</v>
      </c>
      <c r="H72" s="14">
        <v>12.393555178115</v>
      </c>
      <c r="I72" s="14">
        <v>0.854733137141843</v>
      </c>
      <c r="J72" s="14">
        <v>21.9665938881862</v>
      </c>
      <c r="K72" s="14">
        <v>2.54749034533232</v>
      </c>
      <c r="L72" s="14">
        <v>11.2756402796666</v>
      </c>
      <c r="M72" s="14">
        <v>1.86948331925087</v>
      </c>
      <c r="N72" s="14">
        <v>3.46780143636279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24.4039851928299</v>
      </c>
      <c r="D73" s="14">
        <v>19.8078403953632</v>
      </c>
      <c r="E73" s="14">
        <v>69.4511755211328</v>
      </c>
      <c r="F73" s="14">
        <v>1.5682015240549</v>
      </c>
      <c r="G73" s="14">
        <v>30.5980129935376</v>
      </c>
      <c r="H73" s="14">
        <v>6.61269163605757</v>
      </c>
      <c r="I73" s="14">
        <v>12.6623409599151</v>
      </c>
      <c r="J73" s="14">
        <v>9.67206761102108</v>
      </c>
      <c r="K73" s="14">
        <v>1.84092628872113</v>
      </c>
      <c r="L73" s="14">
        <v>5.73850624132901</v>
      </c>
      <c r="M73" s="14">
        <v>4.20921380948275</v>
      </c>
      <c r="N73" s="14">
        <v>7.73840959372083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-844.2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-168.84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8.41729373899288</v>
      </c>
      <c r="D74" s="14">
        <v>8.38913971832953</v>
      </c>
      <c r="E74" s="14">
        <v>9.09251834406433</v>
      </c>
      <c r="F74" s="14">
        <v>2.74438467179425</v>
      </c>
      <c r="G74" s="14">
        <v>4.58286998732331</v>
      </c>
      <c r="H74" s="14">
        <v>0.411062115870098</v>
      </c>
      <c r="I74" s="14">
        <v>10.7238173211078</v>
      </c>
      <c r="J74" s="14">
        <v>11.7305742185648</v>
      </c>
      <c r="K74" s="14">
        <v>5.57395115159452</v>
      </c>
      <c r="L74" s="14">
        <v>20.2244812505489</v>
      </c>
      <c r="M74" s="14">
        <v>16.4982411017726</v>
      </c>
      <c r="N74" s="14">
        <v>35.8095354870216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-168.84</v>
      </c>
    </row>
    <row r="75" ht="15.75" customHeight="1">
      <c r="B75" s="13">
        <v>72.0</v>
      </c>
      <c r="C75" s="14">
        <v>5.22537060634682</v>
      </c>
      <c r="D75" s="14">
        <v>1.27393323946903</v>
      </c>
      <c r="E75" s="14">
        <v>7.92841279702261</v>
      </c>
      <c r="F75" s="14">
        <v>14.0653905823906</v>
      </c>
      <c r="G75" s="14">
        <v>9.74052598114042</v>
      </c>
      <c r="H75" s="14">
        <v>3.84808635180816</v>
      </c>
      <c r="I75" s="14">
        <v>1.38407357229812</v>
      </c>
      <c r="J75" s="14">
        <v>0.0211615850716531</v>
      </c>
      <c r="K75" s="14">
        <v>19.5966128902895</v>
      </c>
      <c r="L75" s="14">
        <v>6.12704888624139</v>
      </c>
      <c r="M75" s="14">
        <v>9.6567287392999</v>
      </c>
      <c r="N75" s="14">
        <v>17.6161819977145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2.5643864646554</v>
      </c>
      <c r="D76" s="14">
        <v>1.90884931115434</v>
      </c>
      <c r="E76" s="14">
        <v>11.2906873490468</v>
      </c>
      <c r="F76" s="14">
        <v>10.3007648775439</v>
      </c>
      <c r="G76" s="14">
        <v>8.14693610691465</v>
      </c>
      <c r="H76" s="14">
        <v>13.3970227801231</v>
      </c>
      <c r="I76" s="14">
        <v>10.6393563815477</v>
      </c>
      <c r="J76" s="14">
        <v>25.8970335070213</v>
      </c>
      <c r="K76" s="14">
        <v>6.0919350433629</v>
      </c>
      <c r="L76" s="14">
        <v>9.84864473443602</v>
      </c>
      <c r="M76" s="14">
        <v>12.8660187487575</v>
      </c>
      <c r="N76" s="14">
        <v>11.4038366852413</v>
      </c>
      <c r="O76" s="30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23.2037109622084</v>
      </c>
      <c r="D77" s="14">
        <v>0.139731550589204</v>
      </c>
      <c r="E77" s="14">
        <v>20.1355234783312</v>
      </c>
      <c r="F77" s="14">
        <v>16.949915241086</v>
      </c>
      <c r="G77" s="14">
        <v>20.3335164888</v>
      </c>
      <c r="H77" s="14">
        <v>23.486384444887</v>
      </c>
      <c r="I77" s="14">
        <v>6.96839354787953</v>
      </c>
      <c r="J77" s="14">
        <v>5.71606352915763</v>
      </c>
      <c r="K77" s="14">
        <v>9.36026915694503</v>
      </c>
      <c r="L77" s="14">
        <v>12.9960480757142</v>
      </c>
      <c r="M77" s="14">
        <v>7.70419024527073</v>
      </c>
      <c r="N77" s="14">
        <v>25.9098843489855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26.2979507776147</v>
      </c>
      <c r="D78" s="14">
        <v>9.24537914098156</v>
      </c>
      <c r="E78" s="14">
        <v>0.234085923386738</v>
      </c>
      <c r="F78" s="14">
        <v>1.19442705982365</v>
      </c>
      <c r="G78" s="14">
        <v>15.0831225999716</v>
      </c>
      <c r="H78" s="14">
        <v>5.50628001969308</v>
      </c>
      <c r="I78" s="14">
        <v>9.51322084628893</v>
      </c>
      <c r="J78" s="14">
        <v>4.55434407196008</v>
      </c>
      <c r="K78" s="14">
        <v>24.0683442766016</v>
      </c>
      <c r="L78" s="14">
        <v>2.37744399071671</v>
      </c>
      <c r="M78" s="14">
        <v>16.1489818281579</v>
      </c>
      <c r="N78" s="14">
        <v>10.2662699205886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0.504464692529291</v>
      </c>
      <c r="D79" s="14">
        <v>1.02434996846918</v>
      </c>
      <c r="E79" s="14">
        <v>14.9663452058184</v>
      </c>
      <c r="F79" s="14">
        <v>8.09339839965105</v>
      </c>
      <c r="G79" s="14">
        <v>14.673046602105</v>
      </c>
      <c r="H79" s="14">
        <v>11.3237353612754</v>
      </c>
      <c r="I79" s="14">
        <v>15.452831473955</v>
      </c>
      <c r="J79" s="14">
        <v>5.95731464843266</v>
      </c>
      <c r="K79" s="14">
        <v>6.93799874371148</v>
      </c>
      <c r="L79" s="14">
        <v>12.6930408469486</v>
      </c>
      <c r="M79" s="14">
        <v>40.6835456927434</v>
      </c>
      <c r="N79" s="14">
        <v>2.61494804241311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-168.84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15.6363788107495</v>
      </c>
      <c r="D80" s="14">
        <v>10.1502025609921</v>
      </c>
      <c r="E80" s="14">
        <v>14.2770034263927</v>
      </c>
      <c r="F80" s="14">
        <v>0.827239980967715</v>
      </c>
      <c r="G80" s="14">
        <v>7.54727928462129</v>
      </c>
      <c r="H80" s="14">
        <v>1.97950829062611</v>
      </c>
      <c r="I80" s="14">
        <v>5.8643099412625</v>
      </c>
      <c r="J80" s="14">
        <v>1.4947643998079</v>
      </c>
      <c r="K80" s="14">
        <v>4.8054832263384</v>
      </c>
      <c r="L80" s="14">
        <v>5.62896337544248</v>
      </c>
      <c r="M80" s="14">
        <v>20.0604312242637</v>
      </c>
      <c r="N80" s="14">
        <v>3.18241885271838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13.9224385501509</v>
      </c>
      <c r="D81" s="14">
        <v>1.60896559553997</v>
      </c>
      <c r="E81" s="14">
        <v>25.3664051305672</v>
      </c>
      <c r="F81" s="14">
        <v>1.50347937485808</v>
      </c>
      <c r="G81" s="14">
        <v>4.24029010096565</v>
      </c>
      <c r="H81" s="14">
        <v>8.21208990290761</v>
      </c>
      <c r="I81" s="14">
        <v>22.161258635849</v>
      </c>
      <c r="J81" s="14">
        <v>4.78872935473919</v>
      </c>
      <c r="K81" s="14">
        <v>56.6930653028698</v>
      </c>
      <c r="L81" s="14">
        <v>3.75662488364615</v>
      </c>
      <c r="M81" s="14">
        <v>31.1880054863585</v>
      </c>
      <c r="N81" s="14">
        <v>1.91403662124649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-168.84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-168.84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9.34383776551019</v>
      </c>
      <c r="D82" s="14">
        <v>17.0248162975724</v>
      </c>
      <c r="E82" s="14">
        <v>5.3340577267576</v>
      </c>
      <c r="F82" s="14">
        <v>23.0795544580859</v>
      </c>
      <c r="G82" s="14">
        <v>1.17309935931116</v>
      </c>
      <c r="H82" s="14">
        <v>17.0688286804679</v>
      </c>
      <c r="I82" s="14">
        <v>28.0775890615092</v>
      </c>
      <c r="J82" s="14">
        <v>8.66378888208419</v>
      </c>
      <c r="K82" s="14">
        <v>11.6009520408782</v>
      </c>
      <c r="L82" s="14">
        <v>5.95166134079918</v>
      </c>
      <c r="M82" s="14">
        <v>21.3985335041007</v>
      </c>
      <c r="N82" s="14">
        <v>27.2021616680717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27.0288589447906</v>
      </c>
      <c r="D83" s="14">
        <v>1.3570434262976</v>
      </c>
      <c r="E83" s="14">
        <v>33.4229401234792</v>
      </c>
      <c r="F83" s="14">
        <v>8.37871384457685</v>
      </c>
      <c r="G83" s="14">
        <v>27.4575768960114</v>
      </c>
      <c r="H83" s="14">
        <v>7.53475817292929</v>
      </c>
      <c r="I83" s="14">
        <v>0.442707780384244</v>
      </c>
      <c r="J83" s="14">
        <v>2.63291272227894</v>
      </c>
      <c r="K83" s="14">
        <v>3.58572214744054</v>
      </c>
      <c r="L83" s="14">
        <v>8.44866705350578</v>
      </c>
      <c r="M83" s="14">
        <v>18.0349368132736</v>
      </c>
      <c r="N83" s="14">
        <v>3.97969969585538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-168.84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3.97895407120411</v>
      </c>
      <c r="D84" s="14">
        <v>24.2019966976887</v>
      </c>
      <c r="E84" s="14">
        <v>3.79690175699607</v>
      </c>
      <c r="F84" s="14">
        <v>4.26389559009112</v>
      </c>
      <c r="G84" s="14">
        <v>4.03077957429923</v>
      </c>
      <c r="H84" s="14">
        <v>4.68144005323247</v>
      </c>
      <c r="I84" s="14">
        <v>0.136578183682873</v>
      </c>
      <c r="J84" s="14">
        <v>9.85426520137964</v>
      </c>
      <c r="K84" s="14">
        <v>20.1799550637772</v>
      </c>
      <c r="L84" s="14">
        <v>10.9210297880235</v>
      </c>
      <c r="M84" s="14">
        <v>0.219793461402878</v>
      </c>
      <c r="N84" s="14">
        <v>13.9333680482981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23.3073662350124</v>
      </c>
      <c r="D85" s="14">
        <v>33.1401299361394</v>
      </c>
      <c r="E85" s="14">
        <v>1.39123575417325</v>
      </c>
      <c r="F85" s="14">
        <v>0.500642831307224</v>
      </c>
      <c r="G85" s="14">
        <v>19.8194598297556</v>
      </c>
      <c r="H85" s="14">
        <v>7.85175467338413</v>
      </c>
      <c r="I85" s="14">
        <v>11.3410429522132</v>
      </c>
      <c r="J85" s="14">
        <v>1.48916699406691</v>
      </c>
      <c r="K85" s="14">
        <v>0.260923456507733</v>
      </c>
      <c r="L85" s="14">
        <v>8.79390188497491</v>
      </c>
      <c r="M85" s="14">
        <v>6.09091872572899</v>
      </c>
      <c r="N85" s="14">
        <v>14.0099666619758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-168.84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0.786006326600909</v>
      </c>
      <c r="D86" s="14">
        <v>5.94609532039613</v>
      </c>
      <c r="E86" s="14">
        <v>58.8394160979004</v>
      </c>
      <c r="F86" s="14">
        <v>5.03114377558231</v>
      </c>
      <c r="G86" s="14">
        <v>1.22700829097992</v>
      </c>
      <c r="H86" s="14">
        <v>19.8132022433152</v>
      </c>
      <c r="I86" s="14">
        <v>15.2097388492051</v>
      </c>
      <c r="J86" s="14">
        <v>10.6918285115401</v>
      </c>
      <c r="K86" s="14">
        <v>10.9621779397215</v>
      </c>
      <c r="L86" s="14">
        <v>30.5314539816109</v>
      </c>
      <c r="M86" s="14">
        <v>19.2677083437188</v>
      </c>
      <c r="N86" s="14">
        <v>2.89128517340861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-168.84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-168.84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2.60854753227904</v>
      </c>
      <c r="D87" s="14">
        <v>10.5159362899845</v>
      </c>
      <c r="E87" s="14">
        <v>7.53849727995694</v>
      </c>
      <c r="F87" s="14">
        <v>13.9475821214449</v>
      </c>
      <c r="G87" s="14">
        <v>0.177101685431234</v>
      </c>
      <c r="H87" s="14">
        <v>7.96386447302066</v>
      </c>
      <c r="I87" s="14">
        <v>40.0192148603838</v>
      </c>
      <c r="J87" s="14">
        <v>18.1482977868143</v>
      </c>
      <c r="K87" s="14">
        <v>5.37794992970303</v>
      </c>
      <c r="L87" s="14">
        <v>2.8095063233269</v>
      </c>
      <c r="M87" s="14">
        <v>11.1615535862468</v>
      </c>
      <c r="N87" s="14">
        <v>12.5271908878433</v>
      </c>
      <c r="O87" s="30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-168.84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22.7340614770119</v>
      </c>
      <c r="D88" s="14">
        <v>17.0652892927724</v>
      </c>
      <c r="E88" s="14">
        <v>0.226081343445324</v>
      </c>
      <c r="F88" s="14">
        <v>5.84625319838524</v>
      </c>
      <c r="G88" s="14">
        <v>15.3584385908294</v>
      </c>
      <c r="H88" s="14">
        <v>5.68546010958962</v>
      </c>
      <c r="I88" s="14">
        <v>20.0168802151626</v>
      </c>
      <c r="J88" s="14">
        <v>7.36624644783292</v>
      </c>
      <c r="K88" s="14">
        <v>0.447507927811905</v>
      </c>
      <c r="L88" s="14">
        <v>12.8336590950093</v>
      </c>
      <c r="M88" s="14">
        <v>0.912899199705213</v>
      </c>
      <c r="N88" s="14">
        <v>6.83219055719674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2.24083484403226</v>
      </c>
      <c r="D89" s="14">
        <v>2.33589603151629</v>
      </c>
      <c r="E89" s="14">
        <v>65.7456477336215</v>
      </c>
      <c r="F89" s="14">
        <v>8.66225115912966</v>
      </c>
      <c r="G89" s="14">
        <v>5.78948007454164</v>
      </c>
      <c r="H89" s="14">
        <v>6.8730536876712</v>
      </c>
      <c r="I89" s="14">
        <v>2.09385356204584</v>
      </c>
      <c r="J89" s="14">
        <v>2.0694172449492</v>
      </c>
      <c r="K89" s="14">
        <v>11.7419381753626</v>
      </c>
      <c r="L89" s="14">
        <v>34.9441020630554</v>
      </c>
      <c r="M89" s="14">
        <v>2.08665272938084</v>
      </c>
      <c r="N89" s="14">
        <v>14.6299391217615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-844.2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-168.84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2.50783381006536</v>
      </c>
      <c r="D90" s="14">
        <v>2.19590673688799</v>
      </c>
      <c r="E90" s="14">
        <v>0.649340013043966</v>
      </c>
      <c r="F90" s="14">
        <v>77.1980094224892</v>
      </c>
      <c r="G90" s="14">
        <v>6.15692788870207</v>
      </c>
      <c r="H90" s="14">
        <v>2.57511800898776</v>
      </c>
      <c r="I90" s="14">
        <v>12.1377543433654</v>
      </c>
      <c r="J90" s="14">
        <v>9.68950508517129</v>
      </c>
      <c r="K90" s="14">
        <v>22.994694042409</v>
      </c>
      <c r="L90" s="14">
        <v>10.3525645551535</v>
      </c>
      <c r="M90" s="14">
        <v>0.543641027996472</v>
      </c>
      <c r="N90" s="14">
        <v>10.9452004910531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-844.2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5.88459197640013</v>
      </c>
      <c r="D91" s="14">
        <v>2.92981984429061</v>
      </c>
      <c r="E91" s="14">
        <v>4.31120186508633</v>
      </c>
      <c r="F91" s="14">
        <v>24.5067205976864</v>
      </c>
      <c r="G91" s="14">
        <v>20.6143865840558</v>
      </c>
      <c r="H91" s="14">
        <v>10.5342682028621</v>
      </c>
      <c r="I91" s="14">
        <v>20.4414406937862</v>
      </c>
      <c r="J91" s="14">
        <v>19.2300219398161</v>
      </c>
      <c r="K91" s="14">
        <v>0.0977855409154431</v>
      </c>
      <c r="L91" s="14">
        <v>1.82251964770257</v>
      </c>
      <c r="M91" s="14">
        <v>0.860550780408084</v>
      </c>
      <c r="N91" s="14">
        <v>11.7298766893419</v>
      </c>
      <c r="O91" s="30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24.0426493169909</v>
      </c>
      <c r="D92" s="14">
        <v>2.38759258766659</v>
      </c>
      <c r="E92" s="14">
        <v>5.12560430951416</v>
      </c>
      <c r="F92" s="14">
        <v>2.33133009015582</v>
      </c>
      <c r="G92" s="14">
        <v>3.81722903177142</v>
      </c>
      <c r="H92" s="14">
        <v>4.58075042036362</v>
      </c>
      <c r="I92" s="14">
        <v>3.07823383334082</v>
      </c>
      <c r="J92" s="14">
        <v>6.38129323092289</v>
      </c>
      <c r="K92" s="14">
        <v>5.56237726379186</v>
      </c>
      <c r="L92" s="14">
        <v>24.2302699277347</v>
      </c>
      <c r="M92" s="14">
        <v>4.61499749720097</v>
      </c>
      <c r="N92" s="14">
        <v>37.9247251123529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-168.84</v>
      </c>
    </row>
    <row r="93" ht="15.75" customHeight="1">
      <c r="B93" s="13">
        <v>90.0</v>
      </c>
      <c r="C93" s="14">
        <v>0.851747739082202</v>
      </c>
      <c r="D93" s="14">
        <v>2.21643695435578</v>
      </c>
      <c r="E93" s="14">
        <v>12.5596354092556</v>
      </c>
      <c r="F93" s="14">
        <v>21.4547800801864</v>
      </c>
      <c r="G93" s="14">
        <v>0.492184842068812</v>
      </c>
      <c r="H93" s="14">
        <v>11.475902196523</v>
      </c>
      <c r="I93" s="14">
        <v>2.12591687818058</v>
      </c>
      <c r="J93" s="14">
        <v>2.54885902469978</v>
      </c>
      <c r="K93" s="14">
        <v>0.897484381170943</v>
      </c>
      <c r="L93" s="14">
        <v>2.78928418432434</v>
      </c>
      <c r="M93" s="14">
        <v>4.86724324552342</v>
      </c>
      <c r="N93" s="14">
        <v>40.6846182830971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-168.84</v>
      </c>
    </row>
    <row r="94" ht="15.75" customHeight="1">
      <c r="B94" s="13">
        <v>91.0</v>
      </c>
      <c r="C94" s="14">
        <v>28.3986613735811</v>
      </c>
      <c r="D94" s="14">
        <v>14.7609979366037</v>
      </c>
      <c r="E94" s="14">
        <v>4.41463100486435</v>
      </c>
      <c r="F94" s="14">
        <v>17.2044996942478</v>
      </c>
      <c r="G94" s="14">
        <v>29.1467809062705</v>
      </c>
      <c r="H94" s="14">
        <v>7.90306072756648</v>
      </c>
      <c r="I94" s="14">
        <v>0.104125569329258</v>
      </c>
      <c r="J94" s="14">
        <v>2.84913747604478</v>
      </c>
      <c r="K94" s="14">
        <v>22.7492511347106</v>
      </c>
      <c r="L94" s="14">
        <v>1.78290414083749</v>
      </c>
      <c r="M94" s="14">
        <v>2.16742738738603</v>
      </c>
      <c r="N94" s="14">
        <v>41.4133838090177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-168.84</v>
      </c>
    </row>
    <row r="95" ht="15.75" customHeight="1">
      <c r="B95" s="13">
        <v>92.0</v>
      </c>
      <c r="C95" s="14">
        <v>3.95574605823494</v>
      </c>
      <c r="D95" s="14">
        <v>3.80717794308687</v>
      </c>
      <c r="E95" s="14">
        <v>2.38994884206604</v>
      </c>
      <c r="F95" s="14">
        <v>41.9664280347865</v>
      </c>
      <c r="G95" s="14">
        <v>3.89335886910558</v>
      </c>
      <c r="H95" s="14">
        <v>20.7580371439626</v>
      </c>
      <c r="I95" s="14">
        <v>20.4292800658994</v>
      </c>
      <c r="J95" s="14">
        <v>4.74098039092496</v>
      </c>
      <c r="K95" s="14">
        <v>4.95012456344084</v>
      </c>
      <c r="L95" s="14">
        <v>0.770861482759938</v>
      </c>
      <c r="M95" s="14">
        <v>0.456159021751955</v>
      </c>
      <c r="N95" s="14">
        <v>0.270718712426503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-168.84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6.89243158092722</v>
      </c>
      <c r="D96" s="14">
        <v>13.3811891434751</v>
      </c>
      <c r="E96" s="14">
        <v>8.72042396534234</v>
      </c>
      <c r="F96" s="14">
        <v>7.45317955422215</v>
      </c>
      <c r="G96" s="14">
        <v>15.4018925397742</v>
      </c>
      <c r="H96" s="14">
        <v>11.4149240240539</v>
      </c>
      <c r="I96" s="14">
        <v>37.9656346589666</v>
      </c>
      <c r="J96" s="14">
        <v>5.56454850086011</v>
      </c>
      <c r="K96" s="14">
        <v>14.3714738791893</v>
      </c>
      <c r="L96" s="14">
        <v>9.87335313559426</v>
      </c>
      <c r="M96" s="14">
        <v>6.34709930573165</v>
      </c>
      <c r="N96" s="14">
        <v>23.19389508033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-168.84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9.04419177467935</v>
      </c>
      <c r="D97" s="14">
        <v>0.486115061026067</v>
      </c>
      <c r="E97" s="14">
        <v>9.72095878153024</v>
      </c>
      <c r="F97" s="14">
        <v>25.7658793710342</v>
      </c>
      <c r="G97" s="14">
        <v>4.92575387875549</v>
      </c>
      <c r="H97" s="14">
        <v>37.7681033820253</v>
      </c>
      <c r="I97" s="14">
        <v>22.3658814188213</v>
      </c>
      <c r="J97" s="14">
        <v>36.3216550171714</v>
      </c>
      <c r="K97" s="14">
        <v>1.58389458092861</v>
      </c>
      <c r="L97" s="14">
        <v>23.0142784826408</v>
      </c>
      <c r="M97" s="14">
        <v>18.8891218535772</v>
      </c>
      <c r="N97" s="14">
        <v>16.0275695180605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-168.84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-168.84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19.600094371306</v>
      </c>
      <c r="D98" s="14">
        <v>1.02402173699811</v>
      </c>
      <c r="E98" s="14">
        <v>11.8635217658329</v>
      </c>
      <c r="F98" s="14">
        <v>10.2259467948313</v>
      </c>
      <c r="G98" s="14">
        <v>32.1633601330366</v>
      </c>
      <c r="H98" s="14">
        <v>9.47196190674705</v>
      </c>
      <c r="I98" s="14">
        <v>24.8881190390191</v>
      </c>
      <c r="J98" s="14">
        <v>10.4198885255663</v>
      </c>
      <c r="K98" s="14">
        <v>18.6141868056899</v>
      </c>
      <c r="L98" s="14">
        <v>7.88443775996566</v>
      </c>
      <c r="M98" s="14">
        <v>0.0199818642809987</v>
      </c>
      <c r="N98" s="14">
        <v>45.6795361433602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-168.84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-168.84</v>
      </c>
    </row>
    <row r="99" ht="15.75" customHeight="1">
      <c r="B99" s="13">
        <v>96.0</v>
      </c>
      <c r="C99" s="14">
        <v>0.8761307232605</v>
      </c>
      <c r="D99" s="14">
        <v>12.4049858156452</v>
      </c>
      <c r="E99" s="14">
        <v>10.3957064947198</v>
      </c>
      <c r="F99" s="14">
        <v>1.63383278119162</v>
      </c>
      <c r="G99" s="14">
        <v>31.4398909811185</v>
      </c>
      <c r="H99" s="14">
        <v>8.11198648652062</v>
      </c>
      <c r="I99" s="14">
        <v>27.4730751853385</v>
      </c>
      <c r="J99" s="14">
        <v>29.8175725296394</v>
      </c>
      <c r="K99" s="14">
        <v>3.52767127738334</v>
      </c>
      <c r="L99" s="14">
        <v>44.7617880404334</v>
      </c>
      <c r="M99" s="14">
        <v>1.1493603864219</v>
      </c>
      <c r="N99" s="14">
        <v>12.2455242858353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-168.84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-168.84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7.16001290078275</v>
      </c>
      <c r="D100" s="14">
        <v>37.4878989890557</v>
      </c>
      <c r="E100" s="14">
        <v>2.66523605906405</v>
      </c>
      <c r="F100" s="14">
        <v>4.1378610889893</v>
      </c>
      <c r="G100" s="14">
        <v>3.23645166124442</v>
      </c>
      <c r="H100" s="14">
        <v>27.2090886958113</v>
      </c>
      <c r="I100" s="14">
        <v>14.3224181872877</v>
      </c>
      <c r="J100" s="14">
        <v>9.16426038302843</v>
      </c>
      <c r="K100" s="14">
        <v>24.2025491772389</v>
      </c>
      <c r="L100" s="14">
        <v>4.78829900654964</v>
      </c>
      <c r="M100" s="14">
        <v>5.97322996724397</v>
      </c>
      <c r="N100" s="14">
        <v>33.4866591062651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-168.84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-168.84</v>
      </c>
    </row>
    <row r="101" ht="15.75" customHeight="1">
      <c r="B101" s="13">
        <v>98.0</v>
      </c>
      <c r="C101" s="14">
        <v>28.3411454756067</v>
      </c>
      <c r="D101" s="14">
        <v>2.54829477183521</v>
      </c>
      <c r="E101" s="14">
        <v>3.1977410835214</v>
      </c>
      <c r="F101" s="14">
        <v>18.7686104765331</v>
      </c>
      <c r="G101" s="14">
        <v>6.19862403087318</v>
      </c>
      <c r="H101" s="14">
        <v>27.7275409270332</v>
      </c>
      <c r="I101" s="14">
        <v>5.03532121202128</v>
      </c>
      <c r="J101" s="14">
        <v>34.8927697293715</v>
      </c>
      <c r="K101" s="14">
        <v>0.0624424745157308</v>
      </c>
      <c r="L101" s="14">
        <v>2.05820728718225</v>
      </c>
      <c r="M101" s="14">
        <v>14.1646931671862</v>
      </c>
      <c r="N101" s="14">
        <v>25.9143223446032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-168.84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5.96723701474257</v>
      </c>
      <c r="D102" s="14">
        <v>7.29372670780867</v>
      </c>
      <c r="E102" s="14">
        <v>2.72155935689807</v>
      </c>
      <c r="F102" s="14">
        <v>3.65689794491045</v>
      </c>
      <c r="G102" s="14">
        <v>4.21086005004494</v>
      </c>
      <c r="H102" s="14">
        <v>16.9382542307573</v>
      </c>
      <c r="I102" s="14">
        <v>4.80273827006821</v>
      </c>
      <c r="J102" s="14">
        <v>19.5992490107363</v>
      </c>
      <c r="K102" s="14">
        <v>13.2156765430606</v>
      </c>
      <c r="L102" s="14">
        <v>3.85025048218667</v>
      </c>
      <c r="M102" s="14">
        <v>10.6238847336817</v>
      </c>
      <c r="N102" s="14">
        <v>12.2763354398395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2.26316926100985</v>
      </c>
      <c r="D103" s="14">
        <v>3.83521433104761</v>
      </c>
      <c r="E103" s="14">
        <v>1.12936328431273</v>
      </c>
      <c r="F103" s="14">
        <v>19.1150728376752</v>
      </c>
      <c r="G103" s="14">
        <v>8.01541133113205</v>
      </c>
      <c r="H103" s="14">
        <v>10.3900937237188</v>
      </c>
      <c r="I103" s="14">
        <v>3.30581050738692</v>
      </c>
      <c r="J103" s="14">
        <v>5.18281999407336</v>
      </c>
      <c r="K103" s="14">
        <v>15.0874982467937</v>
      </c>
      <c r="L103" s="14">
        <v>19.2963356146758</v>
      </c>
      <c r="M103" s="14">
        <v>18.8181315742603</v>
      </c>
      <c r="N103" s="14">
        <v>8.62712758649141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-1519.56</v>
      </c>
      <c r="R104" s="33">
        <f t="shared" si="1"/>
        <v>-1013.04</v>
      </c>
      <c r="S104" s="33">
        <f t="shared" si="1"/>
        <v>-3376.8</v>
      </c>
      <c r="T104" s="33">
        <f t="shared" si="1"/>
        <v>-2363.76</v>
      </c>
      <c r="U104" s="33">
        <f t="shared" si="1"/>
        <v>-2870.28</v>
      </c>
      <c r="V104" s="33">
        <f t="shared" si="1"/>
        <v>-2363.76</v>
      </c>
      <c r="W104" s="33">
        <f t="shared" si="1"/>
        <v>-1181.88</v>
      </c>
      <c r="X104" s="33">
        <f t="shared" si="1"/>
        <v>-1857.24</v>
      </c>
      <c r="Y104" s="33">
        <f t="shared" si="1"/>
        <v>-1519.56</v>
      </c>
      <c r="Z104" s="33">
        <f t="shared" si="1"/>
        <v>-1688.4</v>
      </c>
      <c r="AA104" s="33">
        <f t="shared" si="1"/>
        <v>-1857.24</v>
      </c>
      <c r="AB104" s="33">
        <f t="shared" si="1"/>
        <v>-2194.92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0.88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14">
        <v>9.96118005432118</v>
      </c>
      <c r="D4" s="14">
        <v>21.5004740720185</v>
      </c>
      <c r="E4" s="14">
        <v>2.89605071521364</v>
      </c>
      <c r="F4" s="14">
        <v>0.475885697919875</v>
      </c>
      <c r="G4" s="14">
        <v>5.07195770174781</v>
      </c>
      <c r="H4" s="14">
        <v>13.3538819456558</v>
      </c>
      <c r="I4" s="14">
        <v>28.4493815253877</v>
      </c>
      <c r="J4" s="14">
        <v>7.00641671093181</v>
      </c>
      <c r="K4" s="14">
        <v>5.34825849719346</v>
      </c>
      <c r="L4" s="14">
        <v>11.2272987893867</v>
      </c>
      <c r="M4" s="14">
        <v>21.8498599341309</v>
      </c>
      <c r="N4" s="14">
        <v>2.76471101227216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18.6267666055955</v>
      </c>
      <c r="D5" s="14">
        <v>0.788248357437566</v>
      </c>
      <c r="E5" s="14">
        <v>7.3406528389547</v>
      </c>
      <c r="F5" s="14">
        <v>2.11681398944929</v>
      </c>
      <c r="G5" s="14">
        <v>0.90633041545476</v>
      </c>
      <c r="H5" s="14">
        <v>0.593364807381488</v>
      </c>
      <c r="I5" s="14">
        <v>4.05859312657267</v>
      </c>
      <c r="J5" s="14">
        <v>13.6091836770008</v>
      </c>
      <c r="K5" s="14">
        <v>20.5528871475591</v>
      </c>
      <c r="L5" s="14">
        <v>17.6796414895068</v>
      </c>
      <c r="M5" s="14">
        <v>5.13063066680916</v>
      </c>
      <c r="N5" s="14">
        <v>12.4714792716402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45.1848063230853</v>
      </c>
      <c r="D6" s="14">
        <v>28.5820792149896</v>
      </c>
      <c r="E6" s="14">
        <v>13.6783213094028</v>
      </c>
      <c r="F6" s="14">
        <v>5.68547260882333</v>
      </c>
      <c r="G6" s="14">
        <v>19.4724446927738</v>
      </c>
      <c r="H6" s="14">
        <v>35.4236444060014</v>
      </c>
      <c r="I6" s="14">
        <v>26.1283412881365</v>
      </c>
      <c r="J6" s="14">
        <v>4.17529112710618</v>
      </c>
      <c r="K6" s="14">
        <v>37.2254203029316</v>
      </c>
      <c r="L6" s="14">
        <v>37.7503304827203</v>
      </c>
      <c r="M6" s="14">
        <v>21.7973110571673</v>
      </c>
      <c r="N6" s="14">
        <v>27.6830846969292</v>
      </c>
      <c r="O6" s="30"/>
      <c r="P6" s="13">
        <v>3.0</v>
      </c>
      <c r="Q6" s="16">
        <f>VLOOKUP(IF(C6&gt;240,5,IF(C6&gt;180,4,IF(C6&gt;120,3,IF(C6&gt;60,2,IF(C6&gt;30,1,0))))),Trial!$E$8:$H$13,4)</f>
        <v>-168.84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-168.84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-168.84</v>
      </c>
      <c r="Z6" s="16">
        <f>VLOOKUP(IF(L6&gt;240,5,IF(L6&gt;180,4,IF(L6&gt;120,3,IF(L6&gt;60,2,IF(L6&gt;30,1,0))))),Trial!$E$8:$H$13,4)</f>
        <v>-168.84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4.48543464969844</v>
      </c>
      <c r="D7" s="14">
        <v>48.6202423382974</v>
      </c>
      <c r="E7" s="14">
        <v>76.8062872201882</v>
      </c>
      <c r="F7" s="14">
        <v>0.590323203802109</v>
      </c>
      <c r="G7" s="14">
        <v>1.03302670936114</v>
      </c>
      <c r="H7" s="14">
        <v>17.8074362170036</v>
      </c>
      <c r="I7" s="14">
        <v>0.0873623914299923</v>
      </c>
      <c r="J7" s="14">
        <v>23.9762806430628</v>
      </c>
      <c r="K7" s="14">
        <v>4.22106678583659</v>
      </c>
      <c r="L7" s="14">
        <v>9.38423726781925</v>
      </c>
      <c r="M7" s="14">
        <v>19.5061507094936</v>
      </c>
      <c r="N7" s="14">
        <v>6.32952739526518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-168.84</v>
      </c>
      <c r="S7" s="16">
        <f>VLOOKUP(IF(E7&gt;240,5,IF(E7&gt;180,4,IF(E7&gt;120,3,IF(E7&gt;60,2,IF(E7&gt;30,1,0))))),Trial!$E$8:$H$13,4)</f>
        <v>-844.2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2.39695311677642</v>
      </c>
      <c r="D8" s="14">
        <v>2.05113707398996</v>
      </c>
      <c r="E8" s="14">
        <v>19.8474950408732</v>
      </c>
      <c r="F8" s="14">
        <v>24.8201646804979</v>
      </c>
      <c r="G8" s="14">
        <v>53.4398818526841</v>
      </c>
      <c r="H8" s="14">
        <v>0.638525670824258</v>
      </c>
      <c r="I8" s="14">
        <v>12.9761872874658</v>
      </c>
      <c r="J8" s="14">
        <v>9.00418137987144</v>
      </c>
      <c r="K8" s="14">
        <v>48.9316135146373</v>
      </c>
      <c r="L8" s="14">
        <v>6.55322203118155</v>
      </c>
      <c r="M8" s="14">
        <v>20.4883893756365</v>
      </c>
      <c r="N8" s="14">
        <v>1.95766584752349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-168.84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-168.84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10.9278657169433</v>
      </c>
      <c r="D9" s="14">
        <v>15.9258757282133</v>
      </c>
      <c r="E9" s="14">
        <v>26.8715341096913</v>
      </c>
      <c r="F9" s="14">
        <v>23.7698630880734</v>
      </c>
      <c r="G9" s="14">
        <v>15.2608501007865</v>
      </c>
      <c r="H9" s="14">
        <v>30.0009081607847</v>
      </c>
      <c r="I9" s="14">
        <v>3.21610863120295</v>
      </c>
      <c r="J9" s="14">
        <v>38.5630850002509</v>
      </c>
      <c r="K9" s="14">
        <v>8.16538984379731</v>
      </c>
      <c r="L9" s="14">
        <v>7.04482363064456</v>
      </c>
      <c r="M9" s="14">
        <v>7.17455353662622</v>
      </c>
      <c r="N9" s="14">
        <v>3.09490066495271</v>
      </c>
      <c r="O9" s="30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-168.84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-168.84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21.4258149656409</v>
      </c>
      <c r="D10" s="14">
        <v>0.579560100845993</v>
      </c>
      <c r="E10" s="14">
        <v>5.24896874492988</v>
      </c>
      <c r="F10" s="14">
        <v>6.03142144605517</v>
      </c>
      <c r="G10" s="14">
        <v>24.3963308792731</v>
      </c>
      <c r="H10" s="14">
        <v>0.567536155227572</v>
      </c>
      <c r="I10" s="14">
        <v>17.9040566600013</v>
      </c>
      <c r="J10" s="14">
        <v>25.8382262777707</v>
      </c>
      <c r="K10" s="14">
        <v>18.047100806431</v>
      </c>
      <c r="L10" s="14">
        <v>15.2657788436365</v>
      </c>
      <c r="M10" s="14">
        <v>6.68144748671912</v>
      </c>
      <c r="N10" s="14">
        <v>6.99913110341877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25.9633900050243</v>
      </c>
      <c r="D11" s="14">
        <v>16.3008126876849</v>
      </c>
      <c r="E11" s="14">
        <v>24.6125417577272</v>
      </c>
      <c r="F11" s="14">
        <v>4.94105203798972</v>
      </c>
      <c r="G11" s="14">
        <v>1.80397264542989</v>
      </c>
      <c r="H11" s="14">
        <v>17.9220588018271</v>
      </c>
      <c r="I11" s="14">
        <v>11.6040959062139</v>
      </c>
      <c r="J11" s="14">
        <v>2.8327505086083</v>
      </c>
      <c r="K11" s="14">
        <v>8.17695111646317</v>
      </c>
      <c r="L11" s="14">
        <v>5.99212880861014</v>
      </c>
      <c r="M11" s="14">
        <v>48.672249118733</v>
      </c>
      <c r="N11" s="14">
        <v>0.19346632361412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-168.84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1.80061531032467</v>
      </c>
      <c r="D12" s="14">
        <v>38.745710992847</v>
      </c>
      <c r="E12" s="14">
        <v>20.6365372809339</v>
      </c>
      <c r="F12" s="14">
        <v>6.71657106545754</v>
      </c>
      <c r="G12" s="14">
        <v>37.1747775316577</v>
      </c>
      <c r="H12" s="14">
        <v>21.8929695898836</v>
      </c>
      <c r="I12" s="14">
        <v>13.4483097849976</v>
      </c>
      <c r="J12" s="14">
        <v>10.0206343203618</v>
      </c>
      <c r="K12" s="14">
        <v>0.288379406351905</v>
      </c>
      <c r="L12" s="14">
        <v>12.0267970657992</v>
      </c>
      <c r="M12" s="14">
        <v>38.2848614521664</v>
      </c>
      <c r="N12" s="14">
        <v>0.101341102004759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-168.84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-168.84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-168.84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37.5989840284329</v>
      </c>
      <c r="D13" s="14">
        <v>10.2364567799637</v>
      </c>
      <c r="E13" s="14">
        <v>47.9391592521644</v>
      </c>
      <c r="F13" s="14">
        <v>35.832081054549</v>
      </c>
      <c r="G13" s="14">
        <v>1.40687371077947</v>
      </c>
      <c r="H13" s="14">
        <v>1.71891666548327</v>
      </c>
      <c r="I13" s="14">
        <v>3.6546291357372</v>
      </c>
      <c r="J13" s="14">
        <v>21.7070092374639</v>
      </c>
      <c r="K13" s="14">
        <v>7.08272466692142</v>
      </c>
      <c r="L13" s="14">
        <v>8.30938498648758</v>
      </c>
      <c r="M13" s="14">
        <v>3.35788896419108</v>
      </c>
      <c r="N13" s="14">
        <v>9.55176967867566</v>
      </c>
      <c r="O13" s="30"/>
      <c r="P13" s="13">
        <v>10.0</v>
      </c>
      <c r="Q13" s="16">
        <f>VLOOKUP(IF(C13&gt;240,5,IF(C13&gt;180,4,IF(C13&gt;120,3,IF(C13&gt;60,2,IF(C13&gt;30,1,0))))),Trial!$E$8:$H$13,4)</f>
        <v>-168.84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-168.84</v>
      </c>
      <c r="T13" s="16">
        <f>VLOOKUP(IF(F13&gt;240,5,IF(F13&gt;180,4,IF(F13&gt;120,3,IF(F13&gt;60,2,IF(F13&gt;30,1,0))))),Trial!$E$8:$H$13,4)</f>
        <v>-168.84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8.6171759149991</v>
      </c>
      <c r="D14" s="14">
        <v>90.1095645327884</v>
      </c>
      <c r="E14" s="14">
        <v>39.0752070442181</v>
      </c>
      <c r="F14" s="14">
        <v>7.68637143163942</v>
      </c>
      <c r="G14" s="14">
        <v>15.9850835307586</v>
      </c>
      <c r="H14" s="14">
        <v>8.75269837151282</v>
      </c>
      <c r="I14" s="14">
        <v>12.2077288235622</v>
      </c>
      <c r="J14" s="14">
        <v>3.60255353380926</v>
      </c>
      <c r="K14" s="14">
        <v>16.1162589441138</v>
      </c>
      <c r="L14" s="14">
        <v>14.4277980070647</v>
      </c>
      <c r="M14" s="14">
        <v>23.6780887730589</v>
      </c>
      <c r="N14" s="14">
        <v>4.97135671377182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-844.2</v>
      </c>
      <c r="S14" s="16">
        <f>VLOOKUP(IF(E14&gt;240,5,IF(E14&gt;180,4,IF(E14&gt;120,3,IF(E14&gt;60,2,IF(E14&gt;30,1,0))))),Trial!$E$8:$H$13,4)</f>
        <v>-168.84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9.68047456887152</v>
      </c>
      <c r="D15" s="14">
        <v>11.47805945306</v>
      </c>
      <c r="E15" s="14">
        <v>2.55335741289891</v>
      </c>
      <c r="F15" s="14">
        <v>0.343441353086382</v>
      </c>
      <c r="G15" s="14">
        <v>23.9238178027963</v>
      </c>
      <c r="H15" s="14">
        <v>9.54410406761719</v>
      </c>
      <c r="I15" s="14">
        <v>1.99813106302172</v>
      </c>
      <c r="J15" s="14">
        <v>11.9086741831238</v>
      </c>
      <c r="K15" s="14">
        <v>1.43146638316102</v>
      </c>
      <c r="L15" s="14">
        <v>17.8917320495556</v>
      </c>
      <c r="M15" s="14">
        <v>17.5439389012839</v>
      </c>
      <c r="N15" s="14">
        <v>1.40196744064483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10.5276154359047</v>
      </c>
      <c r="D16" s="14">
        <v>14.3394599804739</v>
      </c>
      <c r="E16" s="14">
        <v>9.20299701125</v>
      </c>
      <c r="F16" s="14">
        <v>10.9008260153319</v>
      </c>
      <c r="G16" s="14">
        <v>3.18228575359099</v>
      </c>
      <c r="H16" s="14">
        <v>9.62080954071982</v>
      </c>
      <c r="I16" s="14">
        <v>79.1053954631768</v>
      </c>
      <c r="J16" s="14">
        <v>10.2985375006768</v>
      </c>
      <c r="K16" s="14">
        <v>48.9483223710633</v>
      </c>
      <c r="L16" s="14">
        <v>5.71866354006343</v>
      </c>
      <c r="M16" s="14">
        <v>16.4346826386723</v>
      </c>
      <c r="N16" s="14">
        <v>34.9068069361404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-844.2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-168.84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-168.84</v>
      </c>
    </row>
    <row r="17">
      <c r="B17" s="13">
        <v>14.0</v>
      </c>
      <c r="C17" s="14">
        <v>5.16589073669165</v>
      </c>
      <c r="D17" s="14">
        <v>2.1740525434746</v>
      </c>
      <c r="E17" s="14">
        <v>3.77325046882033</v>
      </c>
      <c r="F17" s="14">
        <v>5.63467253264971</v>
      </c>
      <c r="G17" s="14">
        <v>23.247699752727</v>
      </c>
      <c r="H17" s="14">
        <v>25.5834668597376</v>
      </c>
      <c r="I17" s="14">
        <v>4.06131231077015</v>
      </c>
      <c r="J17" s="14">
        <v>5.92728939671069</v>
      </c>
      <c r="K17" s="14">
        <v>9.37413027641279</v>
      </c>
      <c r="L17" s="14">
        <v>15.0862416254441</v>
      </c>
      <c r="M17" s="14">
        <v>35.9978885077194</v>
      </c>
      <c r="N17" s="14">
        <v>2.44805263429788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-168.84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23.5704861946573</v>
      </c>
      <c r="D18" s="14">
        <v>13.9238816882568</v>
      </c>
      <c r="E18" s="14">
        <v>42.1148919441145</v>
      </c>
      <c r="F18" s="14">
        <v>17.1678811851974</v>
      </c>
      <c r="G18" s="14">
        <v>21.430701980943</v>
      </c>
      <c r="H18" s="14">
        <v>10.4910376520438</v>
      </c>
      <c r="I18" s="14">
        <v>12.078547458768501</v>
      </c>
      <c r="J18" s="14">
        <v>6.14714069375768</v>
      </c>
      <c r="K18" s="14">
        <v>3.91746954321861</v>
      </c>
      <c r="L18" s="14">
        <v>11.3220060871067</v>
      </c>
      <c r="M18" s="14">
        <v>22.5272531293502</v>
      </c>
      <c r="N18" s="14">
        <v>1.71303218839173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-168.84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15.4091531000185</v>
      </c>
      <c r="D19" s="14">
        <v>4.79253250860611</v>
      </c>
      <c r="E19" s="14">
        <v>12.2229398756155</v>
      </c>
      <c r="F19" s="14">
        <v>2.75348620877658</v>
      </c>
      <c r="G19" s="14">
        <v>18.4212622741407</v>
      </c>
      <c r="H19" s="14">
        <v>13.5645870520214</v>
      </c>
      <c r="I19" s="14">
        <v>24.2372144995427</v>
      </c>
      <c r="J19" s="14">
        <v>0.998746419791132</v>
      </c>
      <c r="K19" s="14">
        <v>20.195691361109</v>
      </c>
      <c r="L19" s="14">
        <v>3.13108272505924</v>
      </c>
      <c r="M19" s="14">
        <v>7.79769507278688</v>
      </c>
      <c r="N19" s="14">
        <v>4.62297819387168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11.8117684477094</v>
      </c>
      <c r="D20" s="14">
        <v>7.15172629924491</v>
      </c>
      <c r="E20" s="14">
        <v>37.1957818076353</v>
      </c>
      <c r="F20" s="14">
        <v>7.28556108540705</v>
      </c>
      <c r="G20" s="14">
        <v>4.71970453569666</v>
      </c>
      <c r="H20" s="14">
        <v>2.90708313579929</v>
      </c>
      <c r="I20" s="14">
        <v>35.1712482154624</v>
      </c>
      <c r="J20" s="14">
        <v>20.9127564774996</v>
      </c>
      <c r="K20" s="14">
        <v>1.43258178574033</v>
      </c>
      <c r="L20" s="14">
        <v>7.02470878739841</v>
      </c>
      <c r="M20" s="14">
        <v>8.13135315547697</v>
      </c>
      <c r="N20" s="14">
        <v>2.53673733475917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-168.84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-168.84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6.44475913625211</v>
      </c>
      <c r="D21" s="14">
        <v>0.127666880283505</v>
      </c>
      <c r="E21" s="14">
        <v>0.566994594968855</v>
      </c>
      <c r="F21" s="14">
        <v>7.07411131015979</v>
      </c>
      <c r="G21" s="14">
        <v>16.0738867370497</v>
      </c>
      <c r="H21" s="14">
        <v>9.61904508766103</v>
      </c>
      <c r="I21" s="14">
        <v>21.6372280212289</v>
      </c>
      <c r="J21" s="14">
        <v>7.55261840056628</v>
      </c>
      <c r="K21" s="14">
        <v>2.91390109108761</v>
      </c>
      <c r="L21" s="14">
        <v>4.84046000465751</v>
      </c>
      <c r="M21" s="14">
        <v>0.0126122270245105</v>
      </c>
      <c r="N21" s="14">
        <v>10.1130568939844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66.5675730487136</v>
      </c>
      <c r="D22" s="14">
        <v>38.2568839321209</v>
      </c>
      <c r="E22" s="14">
        <v>0.80355403679423</v>
      </c>
      <c r="F22" s="14">
        <v>0.651639509340748</v>
      </c>
      <c r="G22" s="14">
        <v>3.06818366102718</v>
      </c>
      <c r="H22" s="14">
        <v>18.0677602524023</v>
      </c>
      <c r="I22" s="14">
        <v>2.28784624667589</v>
      </c>
      <c r="J22" s="14">
        <v>12.8287505357611</v>
      </c>
      <c r="K22" s="14">
        <v>0.403783383313566</v>
      </c>
      <c r="L22" s="14">
        <v>0.80674341334064</v>
      </c>
      <c r="M22" s="14">
        <v>3.28405916886404</v>
      </c>
      <c r="N22" s="14">
        <v>16.8514326013709</v>
      </c>
      <c r="O22" s="30"/>
      <c r="P22" s="13">
        <v>19.0</v>
      </c>
      <c r="Q22" s="16">
        <f>VLOOKUP(IF(C22&gt;240,5,IF(C22&gt;180,4,IF(C22&gt;120,3,IF(C22&gt;60,2,IF(C22&gt;30,1,0))))),Trial!$E$8:$H$13,4)</f>
        <v>-844.2</v>
      </c>
      <c r="R22" s="16">
        <f>VLOOKUP(IF(D22&gt;240,5,IF(D22&gt;180,4,IF(D22&gt;120,3,IF(D22&gt;60,2,IF(D22&gt;30,1,0))))),Trial!$E$8:$H$13,4)</f>
        <v>-168.84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47.5436139557934</v>
      </c>
      <c r="D23" s="14">
        <v>2.11018161787651</v>
      </c>
      <c r="E23" s="14">
        <v>0.106092446483672</v>
      </c>
      <c r="F23" s="14">
        <v>5.73648520247079</v>
      </c>
      <c r="G23" s="14">
        <v>0.289709901392693</v>
      </c>
      <c r="H23" s="14">
        <v>10.3754548279686</v>
      </c>
      <c r="I23" s="14">
        <v>4.50555681162514</v>
      </c>
      <c r="J23" s="14">
        <v>2.21195177590557</v>
      </c>
      <c r="K23" s="14">
        <v>0.543201977247372</v>
      </c>
      <c r="L23" s="14">
        <v>5.21237281868234</v>
      </c>
      <c r="M23" s="14">
        <v>15.7152282235574</v>
      </c>
      <c r="N23" s="14">
        <v>5.85041149640456</v>
      </c>
      <c r="O23" s="30"/>
      <c r="P23" s="13">
        <v>20.0</v>
      </c>
      <c r="Q23" s="16">
        <f>VLOOKUP(IF(C23&gt;240,5,IF(C23&gt;180,4,IF(C23&gt;120,3,IF(C23&gt;60,2,IF(C23&gt;30,1,0))))),Trial!$E$8:$H$13,4)</f>
        <v>-168.84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4.31393399992958</v>
      </c>
      <c r="D24" s="14">
        <v>15.2676840888421</v>
      </c>
      <c r="E24" s="14">
        <v>1.12838876652061</v>
      </c>
      <c r="F24" s="14">
        <v>6.61046474720351</v>
      </c>
      <c r="G24" s="14">
        <v>8.02868970814161</v>
      </c>
      <c r="H24" s="14">
        <v>20.5340964228027</v>
      </c>
      <c r="I24" s="14">
        <v>18.6596895797348</v>
      </c>
      <c r="J24" s="14">
        <v>6.77821238157339</v>
      </c>
      <c r="K24" s="14">
        <v>33.0873509366319</v>
      </c>
      <c r="L24" s="14">
        <v>7.04908613356891</v>
      </c>
      <c r="M24" s="14">
        <v>3.76360963903899</v>
      </c>
      <c r="N24" s="14">
        <v>6.75360362614375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-168.84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13.5665163474242</v>
      </c>
      <c r="D25" s="14">
        <v>2.61049806253524</v>
      </c>
      <c r="E25" s="14">
        <v>8.1921508800704</v>
      </c>
      <c r="F25" s="14">
        <v>22.476767547073</v>
      </c>
      <c r="G25" s="14">
        <v>55.8760668570691</v>
      </c>
      <c r="H25" s="14">
        <v>7.8269731765613</v>
      </c>
      <c r="I25" s="14">
        <v>11.9034752583216</v>
      </c>
      <c r="J25" s="14">
        <v>27.3580075365236</v>
      </c>
      <c r="K25" s="14">
        <v>12.4882545849939</v>
      </c>
      <c r="L25" s="14">
        <v>4.99737904472277</v>
      </c>
      <c r="M25" s="14">
        <v>27.2416235004265</v>
      </c>
      <c r="N25" s="14">
        <v>1.75373579729348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-168.84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13.8916270893152</v>
      </c>
      <c r="D26" s="14">
        <v>21.6628274278885</v>
      </c>
      <c r="E26" s="14">
        <v>3.02193159110218</v>
      </c>
      <c r="F26" s="14">
        <v>15.7259434759702</v>
      </c>
      <c r="G26" s="14">
        <v>23.7188281007281</v>
      </c>
      <c r="H26" s="14">
        <v>1.34684654655866</v>
      </c>
      <c r="I26" s="14">
        <v>45.0460533850234</v>
      </c>
      <c r="J26" s="14">
        <v>4.76588721471573</v>
      </c>
      <c r="K26" s="14">
        <v>1.00415941760875</v>
      </c>
      <c r="L26" s="14">
        <v>23.7854300936853</v>
      </c>
      <c r="M26" s="14">
        <v>6.52634028652683</v>
      </c>
      <c r="N26" s="14">
        <v>6.72827702788636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-168.84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13.3262483420867</v>
      </c>
      <c r="D27" s="14">
        <v>14.1330371581099</v>
      </c>
      <c r="E27" s="14">
        <v>3.23296647827238</v>
      </c>
      <c r="F27" s="14">
        <v>22.5969781616872</v>
      </c>
      <c r="G27" s="14">
        <v>8.74530025869608</v>
      </c>
      <c r="H27" s="14">
        <v>0.642690362351569</v>
      </c>
      <c r="I27" s="14">
        <v>12.8009316824461</v>
      </c>
      <c r="J27" s="14">
        <v>0.240294351940975</v>
      </c>
      <c r="K27" s="14">
        <v>17.8754678929309</v>
      </c>
      <c r="L27" s="14">
        <v>10.6012733586488</v>
      </c>
      <c r="M27" s="14">
        <v>5.20622201836668</v>
      </c>
      <c r="N27" s="14">
        <v>11.5357847481534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17.0400280913423</v>
      </c>
      <c r="D28" s="14">
        <v>1.19009575599</v>
      </c>
      <c r="E28" s="14">
        <v>24.2655910632976</v>
      </c>
      <c r="F28" s="14">
        <v>8.60693075247109</v>
      </c>
      <c r="G28" s="14">
        <v>9.4819408936717</v>
      </c>
      <c r="H28" s="14">
        <v>29.1833396215246</v>
      </c>
      <c r="I28" s="14">
        <v>3.09402994795972</v>
      </c>
      <c r="J28" s="14">
        <v>19.2581825178714</v>
      </c>
      <c r="K28" s="14">
        <v>7.08745828986562</v>
      </c>
      <c r="L28" s="14">
        <v>9.14948082306338</v>
      </c>
      <c r="M28" s="14">
        <v>19.3728551283034</v>
      </c>
      <c r="N28" s="14">
        <v>37.2745523867587</v>
      </c>
      <c r="O28" s="30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-168.84</v>
      </c>
    </row>
    <row r="29" ht="15.75" customHeight="1">
      <c r="B29" s="13">
        <v>26.0</v>
      </c>
      <c r="C29" s="14">
        <v>9.48560762127737</v>
      </c>
      <c r="D29" s="14">
        <v>43.3718690552156</v>
      </c>
      <c r="E29" s="14">
        <v>13.9920234843242</v>
      </c>
      <c r="F29" s="14">
        <v>1.18092726679312</v>
      </c>
      <c r="G29" s="14">
        <v>26.7401665656066</v>
      </c>
      <c r="H29" s="14">
        <v>12.2829134406607</v>
      </c>
      <c r="I29" s="14">
        <v>7.24623587238602</v>
      </c>
      <c r="J29" s="14">
        <v>51.7842894528485</v>
      </c>
      <c r="K29" s="14">
        <v>0.555002467799932</v>
      </c>
      <c r="L29" s="14">
        <v>31.1444208821729</v>
      </c>
      <c r="M29" s="14">
        <v>9.83662698306991</v>
      </c>
      <c r="N29" s="14">
        <v>5.97344244201668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-168.84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-168.84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-168.84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39.3241506959561</v>
      </c>
      <c r="D30" s="14">
        <v>10.8368604117535</v>
      </c>
      <c r="E30" s="14">
        <v>5.37752106995322</v>
      </c>
      <c r="F30" s="14">
        <v>2.30839142438685</v>
      </c>
      <c r="G30" s="14">
        <v>1.65092624495737</v>
      </c>
      <c r="H30" s="14">
        <v>3.72719647185877</v>
      </c>
      <c r="I30" s="14">
        <v>0.174263358628377</v>
      </c>
      <c r="J30" s="14">
        <v>11.3628768610853</v>
      </c>
      <c r="K30" s="14">
        <v>6.26989356816341</v>
      </c>
      <c r="L30" s="14">
        <v>11.8857105226341</v>
      </c>
      <c r="M30" s="14">
        <v>5.46670721396804</v>
      </c>
      <c r="N30" s="14">
        <v>1.70756728287063</v>
      </c>
      <c r="O30" s="30"/>
      <c r="P30" s="13">
        <v>27.0</v>
      </c>
      <c r="Q30" s="16">
        <f>VLOOKUP(IF(C30&gt;240,5,IF(C30&gt;180,4,IF(C30&gt;120,3,IF(C30&gt;60,2,IF(C30&gt;30,1,0))))),Trial!$E$8:$H$13,4)</f>
        <v>-168.84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13.547820812286</v>
      </c>
      <c r="D31" s="14">
        <v>1.49224606201704</v>
      </c>
      <c r="E31" s="14">
        <v>7.80509432023391</v>
      </c>
      <c r="F31" s="14">
        <v>12.2966364158402</v>
      </c>
      <c r="G31" s="14">
        <v>20.6919392164614</v>
      </c>
      <c r="H31" s="14">
        <v>14.8515229641954</v>
      </c>
      <c r="I31" s="14">
        <v>9.05406177109107</v>
      </c>
      <c r="J31" s="14">
        <v>1.15674221180379</v>
      </c>
      <c r="K31" s="14">
        <v>3.36231955518015</v>
      </c>
      <c r="L31" s="14">
        <v>2.09721772256307</v>
      </c>
      <c r="M31" s="14">
        <v>22.590720517019</v>
      </c>
      <c r="N31" s="14">
        <v>30.7958840992556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-168.84</v>
      </c>
    </row>
    <row r="32" ht="15.75" customHeight="1">
      <c r="B32" s="13">
        <v>29.0</v>
      </c>
      <c r="C32" s="14">
        <v>5.95181713285856</v>
      </c>
      <c r="D32" s="14">
        <v>1.60597709729336</v>
      </c>
      <c r="E32" s="14">
        <v>14.1784914071182</v>
      </c>
      <c r="F32" s="14">
        <v>32.6050117422149</v>
      </c>
      <c r="G32" s="14">
        <v>23.8758946793323</v>
      </c>
      <c r="H32" s="14">
        <v>10.4237965396073</v>
      </c>
      <c r="I32" s="14">
        <v>6.73352649253793</v>
      </c>
      <c r="J32" s="14">
        <v>5.61379433483817</v>
      </c>
      <c r="K32" s="14">
        <v>1.66530105913989</v>
      </c>
      <c r="L32" s="14">
        <v>4.73467654972337</v>
      </c>
      <c r="M32" s="14">
        <v>25.6348373316398</v>
      </c>
      <c r="N32" s="14">
        <v>3.03925594864413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-168.84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2.10931421253277</v>
      </c>
      <c r="D33" s="14">
        <v>6.45215621204115</v>
      </c>
      <c r="E33" s="14">
        <v>1.36067406022921</v>
      </c>
      <c r="F33" s="14">
        <v>14.2177456757138</v>
      </c>
      <c r="G33" s="14">
        <v>39.6635052867573</v>
      </c>
      <c r="H33" s="14">
        <v>22.2480544695871</v>
      </c>
      <c r="I33" s="14">
        <v>3.69096149834804</v>
      </c>
      <c r="J33" s="14">
        <v>0.735977143482864</v>
      </c>
      <c r="K33" s="14">
        <v>1.53501891723053</v>
      </c>
      <c r="L33" s="14">
        <v>2.04282922558486</v>
      </c>
      <c r="M33" s="14">
        <v>0.534913063747808</v>
      </c>
      <c r="N33" s="14">
        <v>13.0149733673866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-168.84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13.1928127500412</v>
      </c>
      <c r="D34" s="14">
        <v>1.06971888053231</v>
      </c>
      <c r="E34" s="14">
        <v>18.1818394631539</v>
      </c>
      <c r="F34" s="14">
        <v>0.752928071469068</v>
      </c>
      <c r="G34" s="14">
        <v>14.8206816372546</v>
      </c>
      <c r="H34" s="14">
        <v>5.14663329115137</v>
      </c>
      <c r="I34" s="14">
        <v>26.4203307077458</v>
      </c>
      <c r="J34" s="14">
        <v>16.1330451404761</v>
      </c>
      <c r="K34" s="14">
        <v>19.0748714223674</v>
      </c>
      <c r="L34" s="14">
        <v>2.73699538591318</v>
      </c>
      <c r="M34" s="14">
        <v>5.85974550810643</v>
      </c>
      <c r="N34" s="14">
        <v>21.1413787717169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11.4177243961692</v>
      </c>
      <c r="D35" s="14">
        <v>25.0693246022992</v>
      </c>
      <c r="E35" s="14">
        <v>6.30981600610539</v>
      </c>
      <c r="F35" s="14">
        <v>6.18789007449523</v>
      </c>
      <c r="G35" s="14">
        <v>8.81518726255745</v>
      </c>
      <c r="H35" s="14">
        <v>2.05566114997491</v>
      </c>
      <c r="I35" s="14">
        <v>21.5703379950052</v>
      </c>
      <c r="J35" s="14">
        <v>29.5748953683332</v>
      </c>
      <c r="K35" s="14">
        <v>38.237249046598</v>
      </c>
      <c r="L35" s="14">
        <v>22.9546194268285</v>
      </c>
      <c r="M35" s="14">
        <v>12.9214295415292</v>
      </c>
      <c r="N35" s="14">
        <v>64.4858283263293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-168.84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-844.2</v>
      </c>
    </row>
    <row r="36" ht="15.75" customHeight="1">
      <c r="B36" s="13">
        <v>33.0</v>
      </c>
      <c r="C36" s="14">
        <v>11.7246899770658</v>
      </c>
      <c r="D36" s="14">
        <v>8.57170186052099</v>
      </c>
      <c r="E36" s="14">
        <v>20.1337603260845</v>
      </c>
      <c r="F36" s="14">
        <v>0.472210414419712</v>
      </c>
      <c r="G36" s="14">
        <v>3.12853032541461</v>
      </c>
      <c r="H36" s="14">
        <v>5.53563361353302</v>
      </c>
      <c r="I36" s="14">
        <v>3.75540231950581</v>
      </c>
      <c r="J36" s="14">
        <v>12.6271381278607</v>
      </c>
      <c r="K36" s="14">
        <v>14.9527204310606</v>
      </c>
      <c r="L36" s="14">
        <v>14.9000487193994</v>
      </c>
      <c r="M36" s="14">
        <v>7.47920061023906</v>
      </c>
      <c r="N36" s="14">
        <v>10.1028239868666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7.34811078216881</v>
      </c>
      <c r="D37" s="14">
        <v>6.51782883298583</v>
      </c>
      <c r="E37" s="14">
        <v>8.5782280465588</v>
      </c>
      <c r="F37" s="14">
        <v>5.00110843015119</v>
      </c>
      <c r="G37" s="14">
        <v>12.1029138517586</v>
      </c>
      <c r="H37" s="14">
        <v>3.22394705377519</v>
      </c>
      <c r="I37" s="14">
        <v>25.4856524806639</v>
      </c>
      <c r="J37" s="14">
        <v>1.95442890021543</v>
      </c>
      <c r="K37" s="14">
        <v>21.861986496689</v>
      </c>
      <c r="L37" s="14">
        <v>12.2315002310174</v>
      </c>
      <c r="M37" s="14">
        <v>12.5412808122198</v>
      </c>
      <c r="N37" s="14">
        <v>1.67088637262615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8.95296505908482</v>
      </c>
      <c r="D38" s="14">
        <v>15.5462852581047</v>
      </c>
      <c r="E38" s="14">
        <v>41.7030811734836</v>
      </c>
      <c r="F38" s="14">
        <v>3.92337774957304</v>
      </c>
      <c r="G38" s="14">
        <v>8.01217975765467</v>
      </c>
      <c r="H38" s="14">
        <v>11.2770297449167</v>
      </c>
      <c r="I38" s="14">
        <v>35.4362627636895</v>
      </c>
      <c r="J38" s="14">
        <v>8.7343556209933</v>
      </c>
      <c r="K38" s="14">
        <v>29.6412206498158</v>
      </c>
      <c r="L38" s="14">
        <v>6.07167908656411</v>
      </c>
      <c r="M38" s="14">
        <v>24.2080027211663</v>
      </c>
      <c r="N38" s="14">
        <v>0.853398711560294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-168.84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-168.84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0.611830785917118</v>
      </c>
      <c r="D39" s="14">
        <v>37.9632227462698</v>
      </c>
      <c r="E39" s="14">
        <v>28.3979960368147</v>
      </c>
      <c r="F39" s="14">
        <v>9.93239880801094</v>
      </c>
      <c r="G39" s="14">
        <v>4.91678867680021</v>
      </c>
      <c r="H39" s="14">
        <v>39.3333780347812</v>
      </c>
      <c r="I39" s="14">
        <v>10.9714026913232</v>
      </c>
      <c r="J39" s="14">
        <v>1.67542298617773</v>
      </c>
      <c r="K39" s="14">
        <v>2.46099196690871</v>
      </c>
      <c r="L39" s="14">
        <v>7.86395315686241</v>
      </c>
      <c r="M39" s="14">
        <v>1.39272925704718</v>
      </c>
      <c r="N39" s="14">
        <v>12.2876378215934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-168.84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-168.84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3.88491496789331</v>
      </c>
      <c r="D40" s="14">
        <v>11.3836037748578</v>
      </c>
      <c r="E40" s="14">
        <v>24.7781077176502</v>
      </c>
      <c r="F40" s="14">
        <v>17.7286695720713</v>
      </c>
      <c r="G40" s="14">
        <v>9.99492938146842</v>
      </c>
      <c r="H40" s="14">
        <v>17.6935126742433</v>
      </c>
      <c r="I40" s="14">
        <v>24.5393655216491</v>
      </c>
      <c r="J40" s="14">
        <v>6.76731424541213</v>
      </c>
      <c r="K40" s="14">
        <v>1.58203731984251</v>
      </c>
      <c r="L40" s="14">
        <v>0.394493110454336</v>
      </c>
      <c r="M40" s="14">
        <v>36.5480695956927</v>
      </c>
      <c r="N40" s="14">
        <v>3.33079416970722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-168.84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14.5893491138789</v>
      </c>
      <c r="D41" s="14">
        <v>8.82160928831436</v>
      </c>
      <c r="E41" s="14">
        <v>5.90838600462303</v>
      </c>
      <c r="F41" s="14">
        <v>1.78189191718771</v>
      </c>
      <c r="G41" s="14">
        <v>57.2296059571715</v>
      </c>
      <c r="H41" s="14">
        <v>7.13205173066817</v>
      </c>
      <c r="I41" s="14">
        <v>1.8244419798255</v>
      </c>
      <c r="J41" s="14">
        <v>10.5622811165723</v>
      </c>
      <c r="K41" s="14">
        <v>53.8006720323539</v>
      </c>
      <c r="L41" s="14">
        <v>28.0853547152386</v>
      </c>
      <c r="M41" s="14">
        <v>0.496544558275491</v>
      </c>
      <c r="N41" s="14">
        <v>4.73564384644851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-168.84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-168.84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16.8840351646071</v>
      </c>
      <c r="D42" s="14">
        <v>6.34120244816877</v>
      </c>
      <c r="E42" s="14">
        <v>19.3627565792</v>
      </c>
      <c r="F42" s="14">
        <v>5.49662175993435</v>
      </c>
      <c r="G42" s="14">
        <v>4.02789373362739</v>
      </c>
      <c r="H42" s="14">
        <v>7.8817245661281</v>
      </c>
      <c r="I42" s="14">
        <v>0.358170287823305</v>
      </c>
      <c r="J42" s="14">
        <v>4.79009961685886</v>
      </c>
      <c r="K42" s="14">
        <v>8.64761309851892</v>
      </c>
      <c r="L42" s="14">
        <v>5.44673146162372</v>
      </c>
      <c r="M42" s="14">
        <v>3.99297890248708</v>
      </c>
      <c r="N42" s="14">
        <v>1.78316872959598</v>
      </c>
      <c r="O42" s="30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4.50048750918359</v>
      </c>
      <c r="D43" s="14">
        <v>19.7162989537386</v>
      </c>
      <c r="E43" s="14">
        <v>6.06641402989626</v>
      </c>
      <c r="F43" s="14">
        <v>7.13553310581483</v>
      </c>
      <c r="G43" s="14">
        <v>8.81745435758494</v>
      </c>
      <c r="H43" s="14">
        <v>4.4515987909399</v>
      </c>
      <c r="I43" s="14">
        <v>5.18849836117588</v>
      </c>
      <c r="J43" s="14">
        <v>2.8498336948839</v>
      </c>
      <c r="K43" s="14">
        <v>39.8017707730177</v>
      </c>
      <c r="L43" s="14">
        <v>23.3071945978653</v>
      </c>
      <c r="M43" s="14">
        <v>1.28049136009067</v>
      </c>
      <c r="N43" s="14">
        <v>26.7039987731894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-168.84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6.3532413574867</v>
      </c>
      <c r="D44" s="14">
        <v>13.7280531009744</v>
      </c>
      <c r="E44" s="14">
        <v>0.225406324956566</v>
      </c>
      <c r="F44" s="14">
        <v>0.141041290351282</v>
      </c>
      <c r="G44" s="14">
        <v>24.9429954126647</v>
      </c>
      <c r="H44" s="14">
        <v>23.463787465187</v>
      </c>
      <c r="I44" s="14">
        <v>43.2527710371058</v>
      </c>
      <c r="J44" s="14">
        <v>14.0769350917163</v>
      </c>
      <c r="K44" s="14">
        <v>10.5626748942855</v>
      </c>
      <c r="L44" s="14">
        <v>3.96436807796312</v>
      </c>
      <c r="M44" s="14">
        <v>9.26237576856194</v>
      </c>
      <c r="N44" s="14">
        <v>1.01273729582317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-168.84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2.32519603761672</v>
      </c>
      <c r="D45" s="14">
        <v>14.4580128392289</v>
      </c>
      <c r="E45" s="14">
        <v>2.69355861929484</v>
      </c>
      <c r="F45" s="14">
        <v>4.63982275304744</v>
      </c>
      <c r="G45" s="14">
        <v>5.49756731567904</v>
      </c>
      <c r="H45" s="14">
        <v>15.3212166170674</v>
      </c>
      <c r="I45" s="14">
        <v>28.4589530043056</v>
      </c>
      <c r="J45" s="14">
        <v>12.4204416675321</v>
      </c>
      <c r="K45" s="14">
        <v>16.7781845663759</v>
      </c>
      <c r="L45" s="14">
        <v>1.86149750454351</v>
      </c>
      <c r="M45" s="14">
        <v>20.2303026603704</v>
      </c>
      <c r="N45" s="14">
        <v>11.3445720292786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13.9138083673167</v>
      </c>
      <c r="D46" s="14">
        <v>15.3312798849392</v>
      </c>
      <c r="E46" s="14">
        <v>6.03346122078378</v>
      </c>
      <c r="F46" s="14">
        <v>5.69058201858831</v>
      </c>
      <c r="G46" s="14">
        <v>14.9283708379689</v>
      </c>
      <c r="H46" s="14">
        <v>10.1333061712879</v>
      </c>
      <c r="I46" s="14">
        <v>1.78413280514069</v>
      </c>
      <c r="J46" s="14">
        <v>0.517164447930928</v>
      </c>
      <c r="K46" s="14">
        <v>19.9323480867019</v>
      </c>
      <c r="L46" s="14">
        <v>24.3094935724681</v>
      </c>
      <c r="M46" s="14">
        <v>7.81560550476424</v>
      </c>
      <c r="N46" s="14">
        <v>11.1661173401485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19.2365623767337</v>
      </c>
      <c r="D47" s="14">
        <v>26.4844079652971</v>
      </c>
      <c r="E47" s="14">
        <v>4.90041746231727</v>
      </c>
      <c r="F47" s="14">
        <v>52.0815920655108</v>
      </c>
      <c r="G47" s="14">
        <v>2.8579935437534</v>
      </c>
      <c r="H47" s="14">
        <v>9.45678239568053</v>
      </c>
      <c r="I47" s="14">
        <v>5.4154066438321</v>
      </c>
      <c r="J47" s="14">
        <v>7.95069322097115</v>
      </c>
      <c r="K47" s="14">
        <v>12.245397932626</v>
      </c>
      <c r="L47" s="14">
        <v>7.50999173740856</v>
      </c>
      <c r="M47" s="14">
        <v>28.8492714105929</v>
      </c>
      <c r="N47" s="14">
        <v>2.85461467749336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-168.84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19.4818611723927</v>
      </c>
      <c r="D48" s="14">
        <v>56.4566983394833</v>
      </c>
      <c r="E48" s="14">
        <v>9.55708289612932</v>
      </c>
      <c r="F48" s="14">
        <v>16.1116570666517</v>
      </c>
      <c r="G48" s="14">
        <v>13.1956420007247</v>
      </c>
      <c r="H48" s="14">
        <v>16.7723654380153</v>
      </c>
      <c r="I48" s="14">
        <v>4.80732587203383</v>
      </c>
      <c r="J48" s="14">
        <v>14.515265600578</v>
      </c>
      <c r="K48" s="14">
        <v>23.4665388094431</v>
      </c>
      <c r="L48" s="14">
        <v>9.21131435841824</v>
      </c>
      <c r="M48" s="14">
        <v>23.4315886827355</v>
      </c>
      <c r="N48" s="14">
        <v>58.7621741764756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-168.84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-168.84</v>
      </c>
    </row>
    <row r="49" ht="15.75" customHeight="1">
      <c r="B49" s="13">
        <v>46.0</v>
      </c>
      <c r="C49" s="14">
        <v>6.59604138792492</v>
      </c>
      <c r="D49" s="14">
        <v>5.88339428398758</v>
      </c>
      <c r="E49" s="14">
        <v>13.2356541889804</v>
      </c>
      <c r="F49" s="14">
        <v>24.2761950038543</v>
      </c>
      <c r="G49" s="14">
        <v>10.8621714283792</v>
      </c>
      <c r="H49" s="14">
        <v>20.4224126741197</v>
      </c>
      <c r="I49" s="14">
        <v>15.9906645697626</v>
      </c>
      <c r="J49" s="14">
        <v>0.454782190901888</v>
      </c>
      <c r="K49" s="14">
        <v>8.98306723996066</v>
      </c>
      <c r="L49" s="14">
        <v>9.03420436233282</v>
      </c>
      <c r="M49" s="14">
        <v>41.5933425620537</v>
      </c>
      <c r="N49" s="14">
        <v>20.6583641672676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-168.84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0.305179311357824</v>
      </c>
      <c r="D50" s="14">
        <v>3.184857152475</v>
      </c>
      <c r="E50" s="14">
        <v>5.84982399581931</v>
      </c>
      <c r="F50" s="14">
        <v>26.0783977175301</v>
      </c>
      <c r="G50" s="14">
        <v>1.43767775809392</v>
      </c>
      <c r="H50" s="14">
        <v>1.85922482754242</v>
      </c>
      <c r="I50" s="14">
        <v>4.26317456824358</v>
      </c>
      <c r="J50" s="14">
        <v>6.63443218949251</v>
      </c>
      <c r="K50" s="14">
        <v>12.9898781025867</v>
      </c>
      <c r="L50" s="14">
        <v>1.45233854056999</v>
      </c>
      <c r="M50" s="14">
        <v>3.98059848775156</v>
      </c>
      <c r="N50" s="14">
        <v>20.5723006559687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1.99511328495724</v>
      </c>
      <c r="D51" s="14">
        <v>6.88539961208589</v>
      </c>
      <c r="E51" s="14">
        <v>26.255745678412</v>
      </c>
      <c r="F51" s="14">
        <v>0.488122448176178</v>
      </c>
      <c r="G51" s="14">
        <v>0.0350758083630353</v>
      </c>
      <c r="H51" s="14">
        <v>6.2990090246778</v>
      </c>
      <c r="I51" s="14">
        <v>17.2498770938355</v>
      </c>
      <c r="J51" s="14">
        <v>19.8021497486329</v>
      </c>
      <c r="K51" s="14">
        <v>8.64866039888002</v>
      </c>
      <c r="L51" s="14">
        <v>18.6044626007426</v>
      </c>
      <c r="M51" s="14">
        <v>37.6769290239328</v>
      </c>
      <c r="N51" s="14">
        <v>4.38499153964221</v>
      </c>
      <c r="O51" s="30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-168.84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15.391640142453</v>
      </c>
      <c r="D52" s="14">
        <v>61.8705231927844</v>
      </c>
      <c r="E52" s="14">
        <v>3.76403501988389</v>
      </c>
      <c r="F52" s="14">
        <v>11.5562075902793</v>
      </c>
      <c r="G52" s="14">
        <v>10.9331909906204</v>
      </c>
      <c r="H52" s="14">
        <v>19.6366778288206</v>
      </c>
      <c r="I52" s="14">
        <v>1.84462420857475</v>
      </c>
      <c r="J52" s="14">
        <v>27.711062462262</v>
      </c>
      <c r="K52" s="14">
        <v>14.5405665994707</v>
      </c>
      <c r="L52" s="14">
        <v>0.0434749335050583</v>
      </c>
      <c r="M52" s="14">
        <v>52.8914596427656</v>
      </c>
      <c r="N52" s="14">
        <v>13.573186363102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-844.2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-168.84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20.5186678667755</v>
      </c>
      <c r="D53" s="14">
        <v>17.4192899911749</v>
      </c>
      <c r="E53" s="14">
        <v>15.9263888617131</v>
      </c>
      <c r="F53" s="14">
        <v>0.6676655522082</v>
      </c>
      <c r="G53" s="14">
        <v>74.3683661764133</v>
      </c>
      <c r="H53" s="14">
        <v>5.68654551766813</v>
      </c>
      <c r="I53" s="14">
        <v>17.1350972019221</v>
      </c>
      <c r="J53" s="14">
        <v>13.0586301711473</v>
      </c>
      <c r="K53" s="14">
        <v>4.28060230127736</v>
      </c>
      <c r="L53" s="14">
        <v>6.07944908360951</v>
      </c>
      <c r="M53" s="14">
        <v>23.4284258946946</v>
      </c>
      <c r="N53" s="14">
        <v>59.6253064238043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-844.2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-168.84</v>
      </c>
    </row>
    <row r="54" ht="15.75" customHeight="1">
      <c r="B54" s="13">
        <v>51.0</v>
      </c>
      <c r="C54" s="14">
        <v>6.66902371202595</v>
      </c>
      <c r="D54" s="14">
        <v>39.7756083213132</v>
      </c>
      <c r="E54" s="14">
        <v>0.364638504013419</v>
      </c>
      <c r="F54" s="14">
        <v>23.8133418524807</v>
      </c>
      <c r="G54" s="14">
        <v>14.1435630640018</v>
      </c>
      <c r="H54" s="14">
        <v>23.9159946611321</v>
      </c>
      <c r="I54" s="14">
        <v>3.74180654946854</v>
      </c>
      <c r="J54" s="14">
        <v>9.51860193415461</v>
      </c>
      <c r="K54" s="14">
        <v>21.2404590828616</v>
      </c>
      <c r="L54" s="14">
        <v>22.6340723004362</v>
      </c>
      <c r="M54" s="14">
        <v>11.6643399800259</v>
      </c>
      <c r="N54" s="14">
        <v>1.37864447510801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-168.84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1.2199989061848</v>
      </c>
      <c r="D55" s="14">
        <v>13.2318681472997</v>
      </c>
      <c r="E55" s="14">
        <v>37.0195737719875</v>
      </c>
      <c r="F55" s="14">
        <v>5.95800660820678</v>
      </c>
      <c r="G55" s="14">
        <v>10.7512449343774</v>
      </c>
      <c r="H55" s="14">
        <v>1.1794811361935</v>
      </c>
      <c r="I55" s="14">
        <v>12.0512462989512</v>
      </c>
      <c r="J55" s="14">
        <v>8.56522196251899</v>
      </c>
      <c r="K55" s="14">
        <v>7.30827614525333</v>
      </c>
      <c r="L55" s="14">
        <v>14.8715745152059</v>
      </c>
      <c r="M55" s="14">
        <v>3.25349194207229</v>
      </c>
      <c r="N55" s="14">
        <v>26.9588447159326</v>
      </c>
      <c r="O55" s="30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-168.84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1.46830327194184</v>
      </c>
      <c r="D56" s="14">
        <v>32.4941147830591</v>
      </c>
      <c r="E56" s="14">
        <v>0.307154126952323</v>
      </c>
      <c r="F56" s="14">
        <v>0.102704535585822</v>
      </c>
      <c r="G56" s="14">
        <v>1.93586716428399</v>
      </c>
      <c r="H56" s="14">
        <v>30.1442388374613</v>
      </c>
      <c r="I56" s="14">
        <v>21.5301093587311</v>
      </c>
      <c r="J56" s="14">
        <v>10.2916476473297</v>
      </c>
      <c r="K56" s="14">
        <v>3.4903469909699</v>
      </c>
      <c r="L56" s="14">
        <v>11.402833049846</v>
      </c>
      <c r="M56" s="14">
        <v>0.41569232866168</v>
      </c>
      <c r="N56" s="14">
        <v>16.0182780730856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-168.84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-168.84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6.85114294579253</v>
      </c>
      <c r="D57" s="14">
        <v>5.2472005517222</v>
      </c>
      <c r="E57" s="14">
        <v>18.9212642461231</v>
      </c>
      <c r="F57" s="14">
        <v>0.569295911910012</v>
      </c>
      <c r="G57" s="14">
        <v>68.662609175704</v>
      </c>
      <c r="H57" s="14">
        <v>14.4975997973318</v>
      </c>
      <c r="I57" s="14">
        <v>4.49239834779641</v>
      </c>
      <c r="J57" s="14">
        <v>3.17448944037101</v>
      </c>
      <c r="K57" s="14">
        <v>4.87041753237136</v>
      </c>
      <c r="L57" s="14">
        <v>16.1052491512744</v>
      </c>
      <c r="M57" s="14">
        <v>44.7412387878042</v>
      </c>
      <c r="N57" s="14">
        <v>7.32348444908857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-844.2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-168.84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6.15157493874431</v>
      </c>
      <c r="D58" s="14">
        <v>26.4378889285197</v>
      </c>
      <c r="E58" s="14">
        <v>0.771934678312391</v>
      </c>
      <c r="F58" s="14">
        <v>0.924273554191786</v>
      </c>
      <c r="G58" s="14">
        <v>43.9760443136435</v>
      </c>
      <c r="H58" s="14">
        <v>11.8590493704277</v>
      </c>
      <c r="I58" s="14">
        <v>2.56869585150853</v>
      </c>
      <c r="J58" s="14">
        <v>24.4860521234741</v>
      </c>
      <c r="K58" s="14">
        <v>4.0300945321098</v>
      </c>
      <c r="L58" s="14">
        <v>79.2647360116921</v>
      </c>
      <c r="M58" s="14">
        <v>0.74347734535113</v>
      </c>
      <c r="N58" s="14">
        <v>19.9279244193977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-168.84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-844.2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16.6568883301775</v>
      </c>
      <c r="D59" s="14">
        <v>3.9619279876817</v>
      </c>
      <c r="E59" s="14">
        <v>2.20729000070132</v>
      </c>
      <c r="F59" s="14">
        <v>43.0569951210451</v>
      </c>
      <c r="G59" s="14">
        <v>17.1215106629851</v>
      </c>
      <c r="H59" s="14">
        <v>6.34989183126017</v>
      </c>
      <c r="I59" s="14">
        <v>12.0914157250049</v>
      </c>
      <c r="J59" s="14">
        <v>8.56618078611791</v>
      </c>
      <c r="K59" s="14">
        <v>4.76028879112564</v>
      </c>
      <c r="L59" s="14">
        <v>33.0142269179479</v>
      </c>
      <c r="M59" s="14">
        <v>11.8406645043838</v>
      </c>
      <c r="N59" s="14">
        <v>34.7775712769733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-168.84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-168.84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-168.84</v>
      </c>
    </row>
    <row r="60" ht="15.75" customHeight="1">
      <c r="B60" s="13">
        <v>57.0</v>
      </c>
      <c r="C60" s="14">
        <v>9.9523623474027</v>
      </c>
      <c r="D60" s="14">
        <v>24.820002573247</v>
      </c>
      <c r="E60" s="14">
        <v>0.562203581957146</v>
      </c>
      <c r="F60" s="14">
        <v>8.62381096454337</v>
      </c>
      <c r="G60" s="14">
        <v>4.02410921797083</v>
      </c>
      <c r="H60" s="14">
        <v>20.614859581917</v>
      </c>
      <c r="I60" s="14">
        <v>11.0484685621309</v>
      </c>
      <c r="J60" s="14">
        <v>4.3364844397074</v>
      </c>
      <c r="K60" s="14">
        <v>19.4570834463632</v>
      </c>
      <c r="L60" s="14">
        <v>5.35836561913602</v>
      </c>
      <c r="M60" s="14">
        <v>0.989718630164862</v>
      </c>
      <c r="N60" s="14">
        <v>4.76305357404053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0.407447555047569</v>
      </c>
      <c r="D61" s="14">
        <v>16.8474489266138</v>
      </c>
      <c r="E61" s="14">
        <v>2.50828045920847</v>
      </c>
      <c r="F61" s="14">
        <v>41.4033158518713</v>
      </c>
      <c r="G61" s="14">
        <v>14.9054286506747</v>
      </c>
      <c r="H61" s="14">
        <v>1.77175504397601</v>
      </c>
      <c r="I61" s="14">
        <v>1.61904583537093</v>
      </c>
      <c r="J61" s="14">
        <v>11.1590389887379</v>
      </c>
      <c r="K61" s="14">
        <v>8.84546867841855</v>
      </c>
      <c r="L61" s="14">
        <v>2.76811401862651</v>
      </c>
      <c r="M61" s="14">
        <v>9.44855128732426</v>
      </c>
      <c r="N61" s="14">
        <v>41.2272297218781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-168.84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-168.84</v>
      </c>
    </row>
    <row r="62" ht="15.75" customHeight="1">
      <c r="B62" s="13">
        <v>59.0</v>
      </c>
      <c r="C62" s="14">
        <v>18.0973236912946</v>
      </c>
      <c r="D62" s="14">
        <v>6.22574712719489</v>
      </c>
      <c r="E62" s="14">
        <v>6.47814813368022</v>
      </c>
      <c r="F62" s="14">
        <v>17.4828943519006</v>
      </c>
      <c r="G62" s="14">
        <v>12.7979764297223</v>
      </c>
      <c r="H62" s="14">
        <v>20.1569308774715</v>
      </c>
      <c r="I62" s="14">
        <v>10.5628957933831</v>
      </c>
      <c r="J62" s="14">
        <v>9.3073302965696</v>
      </c>
      <c r="K62" s="14">
        <v>10.5671565636597</v>
      </c>
      <c r="L62" s="14">
        <v>0.718458569422217</v>
      </c>
      <c r="M62" s="14">
        <v>2.48577864763897</v>
      </c>
      <c r="N62" s="14">
        <v>4.30622648984845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18.1441685987721</v>
      </c>
      <c r="D63" s="14">
        <v>32.1591803144918</v>
      </c>
      <c r="E63" s="14">
        <v>13.8614753629166</v>
      </c>
      <c r="F63" s="14">
        <v>4.54739124663174</v>
      </c>
      <c r="G63" s="14">
        <v>36.9975424237888</v>
      </c>
      <c r="H63" s="14">
        <v>40.3611703724008</v>
      </c>
      <c r="I63" s="14">
        <v>55.591523319207</v>
      </c>
      <c r="J63" s="14">
        <v>4.5152802943252</v>
      </c>
      <c r="K63" s="14">
        <v>7.1811758663971</v>
      </c>
      <c r="L63" s="14">
        <v>0.287871962180361</v>
      </c>
      <c r="M63" s="14">
        <v>2.9033892294392</v>
      </c>
      <c r="N63" s="14">
        <v>3.66074148062617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-168.84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-168.84</v>
      </c>
      <c r="V63" s="16">
        <f>VLOOKUP(IF(H63&gt;240,5,IF(H63&gt;180,4,IF(H63&gt;120,3,IF(H63&gt;60,2,IF(H63&gt;30,1,0))))),Trial!$E$8:$H$13,4)</f>
        <v>-168.84</v>
      </c>
      <c r="W63" s="16">
        <f>VLOOKUP(IF(I63&gt;240,5,IF(I63&gt;180,4,IF(I63&gt;120,3,IF(I63&gt;60,2,IF(I63&gt;30,1,0))))),Trial!$E$8:$H$13,4)</f>
        <v>-168.84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5.81513501708396</v>
      </c>
      <c r="D64" s="14">
        <v>3.01084352496165</v>
      </c>
      <c r="E64" s="14">
        <v>12.145387353146</v>
      </c>
      <c r="F64" s="14">
        <v>19.389764842538</v>
      </c>
      <c r="G64" s="14">
        <v>0.86125638882863</v>
      </c>
      <c r="H64" s="14">
        <v>1.91480835285038</v>
      </c>
      <c r="I64" s="14">
        <v>6.1401234742028</v>
      </c>
      <c r="J64" s="14">
        <v>31.508019600834</v>
      </c>
      <c r="K64" s="14">
        <v>13.0025907443921</v>
      </c>
      <c r="L64" s="14">
        <v>19.1916032311949</v>
      </c>
      <c r="M64" s="14">
        <v>0.11325450129807</v>
      </c>
      <c r="N64" s="14">
        <v>13.9240373674456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-168.84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27.9015225496397</v>
      </c>
      <c r="D65" s="14">
        <v>0.442526621790603</v>
      </c>
      <c r="E65" s="14">
        <v>4.66969131343067</v>
      </c>
      <c r="F65" s="14">
        <v>2.37589658214098</v>
      </c>
      <c r="G65" s="14">
        <v>24.5966652298516</v>
      </c>
      <c r="H65" s="14">
        <v>11.2167728820082</v>
      </c>
      <c r="I65" s="14">
        <v>21.287886168615</v>
      </c>
      <c r="J65" s="14">
        <v>52.3070956636644</v>
      </c>
      <c r="K65" s="14">
        <v>19.9370103595209</v>
      </c>
      <c r="L65" s="14">
        <v>2.17012122645974</v>
      </c>
      <c r="M65" s="14">
        <v>9.55381005706245</v>
      </c>
      <c r="N65" s="14">
        <v>18.4338315621188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-168.84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20.3233443696221</v>
      </c>
      <c r="D66" s="14">
        <v>23.365266248041898</v>
      </c>
      <c r="E66" s="14">
        <v>5.18972152313218</v>
      </c>
      <c r="F66" s="14">
        <v>9.59140941769929</v>
      </c>
      <c r="G66" s="14">
        <v>3.5439748105593</v>
      </c>
      <c r="H66" s="14">
        <v>3.27822941736352</v>
      </c>
      <c r="I66" s="14">
        <v>32.6689385209487</v>
      </c>
      <c r="J66" s="14">
        <v>2.85666818829227</v>
      </c>
      <c r="K66" s="14">
        <v>5.33585547525436</v>
      </c>
      <c r="L66" s="14">
        <v>0.858538864118975</v>
      </c>
      <c r="M66" s="14">
        <v>11.4560034358027</v>
      </c>
      <c r="N66" s="14">
        <v>47.2063555633468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-168.84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-168.84</v>
      </c>
    </row>
    <row r="67" ht="15.75" customHeight="1">
      <c r="B67" s="13">
        <v>64.0</v>
      </c>
      <c r="C67" s="14">
        <v>4.5758254441248</v>
      </c>
      <c r="D67" s="14">
        <v>0.908153436809646</v>
      </c>
      <c r="E67" s="14">
        <v>28.0663098706868</v>
      </c>
      <c r="F67" s="14">
        <v>6.22185933082142</v>
      </c>
      <c r="G67" s="14">
        <v>11.9580574903722</v>
      </c>
      <c r="H67" s="14">
        <v>1.02225492297437</v>
      </c>
      <c r="I67" s="14">
        <v>4.63800044273958</v>
      </c>
      <c r="J67" s="14">
        <v>0.343608234839704</v>
      </c>
      <c r="K67" s="14">
        <v>36.7968347667978</v>
      </c>
      <c r="L67" s="14">
        <v>9.84902544095977</v>
      </c>
      <c r="M67" s="14">
        <v>15.2665742252107</v>
      </c>
      <c r="N67" s="14">
        <v>0.795151861104701</v>
      </c>
      <c r="O67" s="30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-168.84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0.626384552363013</v>
      </c>
      <c r="D68" s="14">
        <v>47.3986286033369</v>
      </c>
      <c r="E68" s="14">
        <v>10.6561488145273</v>
      </c>
      <c r="F68" s="14">
        <v>40.5734397404235</v>
      </c>
      <c r="G68" s="14">
        <v>21.1372307097709</v>
      </c>
      <c r="H68" s="14">
        <v>13.4908462671648</v>
      </c>
      <c r="I68" s="14">
        <v>19.2049556385895</v>
      </c>
      <c r="J68" s="14">
        <v>38.0765258533808</v>
      </c>
      <c r="K68" s="14">
        <v>5.81251987735198</v>
      </c>
      <c r="L68" s="14">
        <v>5.95851878398098</v>
      </c>
      <c r="M68" s="14">
        <v>2.2818941974802</v>
      </c>
      <c r="N68" s="14">
        <v>30.2105190102265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-168.84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-168.84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-168.84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-168.84</v>
      </c>
    </row>
    <row r="69" ht="15.75" customHeight="1">
      <c r="B69" s="13">
        <v>66.0</v>
      </c>
      <c r="C69" s="14">
        <v>4.03703046609684</v>
      </c>
      <c r="D69" s="14">
        <v>14.9155939492482</v>
      </c>
      <c r="E69" s="14">
        <v>6.40749545567669</v>
      </c>
      <c r="F69" s="14">
        <v>5.59778091930784</v>
      </c>
      <c r="G69" s="14">
        <v>2.313382971799</v>
      </c>
      <c r="H69" s="14">
        <v>9.77065943168249</v>
      </c>
      <c r="I69" s="14">
        <v>19.7175374555379</v>
      </c>
      <c r="J69" s="14">
        <v>23.1502437545156</v>
      </c>
      <c r="K69" s="14">
        <v>21.7839218340984</v>
      </c>
      <c r="L69" s="14">
        <v>3.31765040499158</v>
      </c>
      <c r="M69" s="14">
        <v>40.0933564629686</v>
      </c>
      <c r="N69" s="14">
        <v>0.620973368408158</v>
      </c>
      <c r="O69" s="30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-168.84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6.77107250695117</v>
      </c>
      <c r="D70" s="14">
        <v>1.43051717951894</v>
      </c>
      <c r="E70" s="14">
        <v>44.2373557702046</v>
      </c>
      <c r="F70" s="14">
        <v>21.908207287508</v>
      </c>
      <c r="G70" s="14">
        <v>5.84751562098972</v>
      </c>
      <c r="H70" s="14">
        <v>2.92075878437608</v>
      </c>
      <c r="I70" s="14">
        <v>12.4257245486687</v>
      </c>
      <c r="J70" s="14">
        <v>17.0674305719408</v>
      </c>
      <c r="K70" s="14">
        <v>17.4014111781776</v>
      </c>
      <c r="L70" s="14">
        <v>13.7834699459875</v>
      </c>
      <c r="M70" s="14">
        <v>30.7717376049862</v>
      </c>
      <c r="N70" s="14">
        <v>4.58998370617628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-168.84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-168.84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17.6712102226066</v>
      </c>
      <c r="D71" s="14">
        <v>0.0502775062680399</v>
      </c>
      <c r="E71" s="14">
        <v>22.1408517575061</v>
      </c>
      <c r="F71" s="14">
        <v>20.100277200917</v>
      </c>
      <c r="G71" s="14">
        <v>46.0047231089954</v>
      </c>
      <c r="H71" s="14">
        <v>14.1028057810695</v>
      </c>
      <c r="I71" s="14">
        <v>14.6008081697709</v>
      </c>
      <c r="J71" s="14">
        <v>12.5266559401612</v>
      </c>
      <c r="K71" s="14">
        <v>27.9699514437721</v>
      </c>
      <c r="L71" s="14">
        <v>24.2493631446904</v>
      </c>
      <c r="M71" s="14">
        <v>23.7237385610288</v>
      </c>
      <c r="N71" s="14">
        <v>5.5363956143157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-168.84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16.80221484114</v>
      </c>
      <c r="D72" s="14">
        <v>7.37609776817262</v>
      </c>
      <c r="E72" s="14">
        <v>3.37805675031479</v>
      </c>
      <c r="F72" s="14">
        <v>19.2484359402379</v>
      </c>
      <c r="G72" s="14">
        <v>36.71922916423</v>
      </c>
      <c r="H72" s="14">
        <v>13.4505608551569</v>
      </c>
      <c r="I72" s="14">
        <v>25.5612692454999</v>
      </c>
      <c r="J72" s="14">
        <v>2.22467386052012</v>
      </c>
      <c r="K72" s="14">
        <v>14.5585465367037</v>
      </c>
      <c r="L72" s="14">
        <v>7.28780157081783</v>
      </c>
      <c r="M72" s="14">
        <v>15.1778238707307</v>
      </c>
      <c r="N72" s="14">
        <v>15.2333893880333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-168.84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4.51626880741678</v>
      </c>
      <c r="D73" s="14">
        <v>7.40150505630299</v>
      </c>
      <c r="E73" s="14">
        <v>22.2758046357131</v>
      </c>
      <c r="F73" s="14">
        <v>0.677936291769801</v>
      </c>
      <c r="G73" s="14">
        <v>11.8444837454985</v>
      </c>
      <c r="H73" s="14">
        <v>8.2076273531653</v>
      </c>
      <c r="I73" s="14">
        <v>9.69598454313526</v>
      </c>
      <c r="J73" s="14">
        <v>0.89263795427978</v>
      </c>
      <c r="K73" s="14">
        <v>5.42906946115032</v>
      </c>
      <c r="L73" s="14">
        <v>16.3653294478628</v>
      </c>
      <c r="M73" s="14">
        <v>11.388147298162</v>
      </c>
      <c r="N73" s="14">
        <v>6.50072303079069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8.29518020297401</v>
      </c>
      <c r="D74" s="14">
        <v>51.0365344170905</v>
      </c>
      <c r="E74" s="14">
        <v>6.23979877596721</v>
      </c>
      <c r="F74" s="14">
        <v>1.41669607711956</v>
      </c>
      <c r="G74" s="14">
        <v>8.61856165849604</v>
      </c>
      <c r="H74" s="14">
        <v>14.8476493470456</v>
      </c>
      <c r="I74" s="14">
        <v>11.8208077056418</v>
      </c>
      <c r="J74" s="14">
        <v>7.16636758074164</v>
      </c>
      <c r="K74" s="14">
        <v>6.77287079226226</v>
      </c>
      <c r="L74" s="14">
        <v>1.51405529109461</v>
      </c>
      <c r="M74" s="14">
        <v>7.00783041147515</v>
      </c>
      <c r="N74" s="14">
        <v>13.6357186324048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-168.84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1.71342823945497</v>
      </c>
      <c r="D75" s="14">
        <v>16.3554287859323</v>
      </c>
      <c r="E75" s="14">
        <v>34.6502467744307</v>
      </c>
      <c r="F75" s="14">
        <v>5.69063720800914</v>
      </c>
      <c r="G75" s="14">
        <v>8.45914716990664</v>
      </c>
      <c r="H75" s="14">
        <v>3.37158622777646</v>
      </c>
      <c r="I75" s="14">
        <v>12.9997847060758</v>
      </c>
      <c r="J75" s="14">
        <v>16.9394781064327</v>
      </c>
      <c r="K75" s="14">
        <v>5.19713717391714</v>
      </c>
      <c r="L75" s="14">
        <v>37.0628891683917</v>
      </c>
      <c r="M75" s="14">
        <v>2.12691358989105</v>
      </c>
      <c r="N75" s="14">
        <v>2.32503483798355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-168.84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-168.84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19.9432760753744</v>
      </c>
      <c r="D76" s="14">
        <v>2.90848359881121</v>
      </c>
      <c r="E76" s="14">
        <v>28.7534917062734</v>
      </c>
      <c r="F76" s="14">
        <v>10.0313296876932</v>
      </c>
      <c r="G76" s="14">
        <v>5.05099450466223</v>
      </c>
      <c r="H76" s="14">
        <v>5.46194529873319</v>
      </c>
      <c r="I76" s="14">
        <v>18.2963424313983</v>
      </c>
      <c r="J76" s="14">
        <v>2.5469427134376</v>
      </c>
      <c r="K76" s="14">
        <v>9.47004027095173</v>
      </c>
      <c r="L76" s="14">
        <v>29.3099015285398</v>
      </c>
      <c r="M76" s="14">
        <v>65.8731408339587</v>
      </c>
      <c r="N76" s="14">
        <v>19.439199501293</v>
      </c>
      <c r="O76" s="30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-844.2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0.0261644778827419</v>
      </c>
      <c r="D77" s="14">
        <v>5.92579176402651</v>
      </c>
      <c r="E77" s="14">
        <v>1.21147179938853</v>
      </c>
      <c r="F77" s="14">
        <v>4.71501220501959</v>
      </c>
      <c r="G77" s="14">
        <v>9.46079164232043</v>
      </c>
      <c r="H77" s="14">
        <v>30.2589046724395</v>
      </c>
      <c r="I77" s="14">
        <v>2.90533844389993</v>
      </c>
      <c r="J77" s="14">
        <v>11.742021003374</v>
      </c>
      <c r="K77" s="14">
        <v>16.3859054314057</v>
      </c>
      <c r="L77" s="14">
        <v>0.778605083918236</v>
      </c>
      <c r="M77" s="14">
        <v>6.6346816434525</v>
      </c>
      <c r="N77" s="14">
        <v>0.272697458235788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-168.84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18.4542287742889</v>
      </c>
      <c r="D78" s="14">
        <v>19.169704829159</v>
      </c>
      <c r="E78" s="14">
        <v>9.31200397711098</v>
      </c>
      <c r="F78" s="14">
        <v>30.8900158697627</v>
      </c>
      <c r="G78" s="14">
        <v>0.488293453585356</v>
      </c>
      <c r="H78" s="14">
        <v>19.9646172406321</v>
      </c>
      <c r="I78" s="14">
        <v>12.9582568835552</v>
      </c>
      <c r="J78" s="14">
        <v>1.34903874551939</v>
      </c>
      <c r="K78" s="14">
        <v>0.624730876965416</v>
      </c>
      <c r="L78" s="14">
        <v>0.851225083228201</v>
      </c>
      <c r="M78" s="14">
        <v>28.8863840349273</v>
      </c>
      <c r="N78" s="14">
        <v>13.8904364595274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-168.84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8.63168617109768</v>
      </c>
      <c r="D79" s="14">
        <v>9.61596402275292</v>
      </c>
      <c r="E79" s="14">
        <v>13.0742310938603</v>
      </c>
      <c r="F79" s="14">
        <v>37.3017254583894</v>
      </c>
      <c r="G79" s="14">
        <v>7.01024988247082</v>
      </c>
      <c r="H79" s="14">
        <v>19.0707644267177</v>
      </c>
      <c r="I79" s="14">
        <v>8.78882551854476</v>
      </c>
      <c r="J79" s="14">
        <v>2.83018008908257</v>
      </c>
      <c r="K79" s="14">
        <v>9.97824356067214</v>
      </c>
      <c r="L79" s="14">
        <v>5.5669648790732</v>
      </c>
      <c r="M79" s="14">
        <v>13.4039958816106</v>
      </c>
      <c r="N79" s="14">
        <v>11.771749053252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-168.84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4.42243255000613</v>
      </c>
      <c r="D80" s="14">
        <v>5.53025721614249</v>
      </c>
      <c r="E80" s="14">
        <v>17.7006092865105</v>
      </c>
      <c r="F80" s="14">
        <v>1.56392218410037</v>
      </c>
      <c r="G80" s="14">
        <v>24.3765097176826</v>
      </c>
      <c r="H80" s="14">
        <v>21.6518707301637</v>
      </c>
      <c r="I80" s="14">
        <v>20.7520364381542</v>
      </c>
      <c r="J80" s="14">
        <v>2.00403681543092</v>
      </c>
      <c r="K80" s="14">
        <v>14.6544614836658</v>
      </c>
      <c r="L80" s="14">
        <v>9.1222607983361</v>
      </c>
      <c r="M80" s="14">
        <v>25.5121161095967</v>
      </c>
      <c r="N80" s="14">
        <v>1.80949648369602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2.65463250586763</v>
      </c>
      <c r="D81" s="14">
        <v>6.00050133704208</v>
      </c>
      <c r="E81" s="14">
        <v>24.2481951099059</v>
      </c>
      <c r="F81" s="14">
        <v>11.3555320575918</v>
      </c>
      <c r="G81" s="14">
        <v>8.26657994319685</v>
      </c>
      <c r="H81" s="14">
        <v>21.5884548278695</v>
      </c>
      <c r="I81" s="14">
        <v>26.2915695436468</v>
      </c>
      <c r="J81" s="14">
        <v>0.736632706411183</v>
      </c>
      <c r="K81" s="14">
        <v>27.6613678138235</v>
      </c>
      <c r="L81" s="14">
        <v>33.2339790873484</v>
      </c>
      <c r="M81" s="14">
        <v>3.13355715242214</v>
      </c>
      <c r="N81" s="14">
        <v>1.76298335152656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-168.84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3.75665155355819</v>
      </c>
      <c r="D82" s="14">
        <v>1.73372755590826</v>
      </c>
      <c r="E82" s="14">
        <v>6.01043570237234</v>
      </c>
      <c r="F82" s="14">
        <v>7.01815368048847</v>
      </c>
      <c r="G82" s="14">
        <v>0.212699215998873</v>
      </c>
      <c r="H82" s="14">
        <v>22.7611107542764</v>
      </c>
      <c r="I82" s="14">
        <v>30.4740430690602</v>
      </c>
      <c r="J82" s="14">
        <v>68.4061035174015</v>
      </c>
      <c r="K82" s="14">
        <v>17.3199506201866</v>
      </c>
      <c r="L82" s="14">
        <v>4.20303091208558</v>
      </c>
      <c r="M82" s="14">
        <v>7.83782294453122</v>
      </c>
      <c r="N82" s="14">
        <v>4.54924038900062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-168.84</v>
      </c>
      <c r="X82" s="16">
        <f>VLOOKUP(IF(J82&gt;240,5,IF(J82&gt;180,4,IF(J82&gt;120,3,IF(J82&gt;60,2,IF(J82&gt;30,1,0))))),Trial!$E$8:$H$13,4)</f>
        <v>-844.2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16.100100405709</v>
      </c>
      <c r="D83" s="14">
        <v>33.9582691499254</v>
      </c>
      <c r="E83" s="14">
        <v>9.41858363470898</v>
      </c>
      <c r="F83" s="14">
        <v>10.1051585047526</v>
      </c>
      <c r="G83" s="14">
        <v>16.5890931135119</v>
      </c>
      <c r="H83" s="14">
        <v>37.0964685209434</v>
      </c>
      <c r="I83" s="14">
        <v>50.1642529014922</v>
      </c>
      <c r="J83" s="14">
        <v>34.7611403174953</v>
      </c>
      <c r="K83" s="14">
        <v>17.416772002549</v>
      </c>
      <c r="L83" s="14">
        <v>0.834594227513298</v>
      </c>
      <c r="M83" s="14">
        <v>6.04073788318783</v>
      </c>
      <c r="N83" s="14">
        <v>2.94734297082759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-168.84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-168.84</v>
      </c>
      <c r="W83" s="16">
        <f>VLOOKUP(IF(I83&gt;240,5,IF(I83&gt;180,4,IF(I83&gt;120,3,IF(I83&gt;60,2,IF(I83&gt;30,1,0))))),Trial!$E$8:$H$13,4)</f>
        <v>-168.84</v>
      </c>
      <c r="X83" s="16">
        <f>VLOOKUP(IF(J83&gt;240,5,IF(J83&gt;180,4,IF(J83&gt;120,3,IF(J83&gt;60,2,IF(J83&gt;30,1,0))))),Trial!$E$8:$H$13,4)</f>
        <v>-168.84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0.155120364108586</v>
      </c>
      <c r="D84" s="14">
        <v>8.21994420420378</v>
      </c>
      <c r="E84" s="14">
        <v>15.8068120174195</v>
      </c>
      <c r="F84" s="14">
        <v>2.53551560032595</v>
      </c>
      <c r="G84" s="14">
        <v>5.29478240157478</v>
      </c>
      <c r="H84" s="14">
        <v>1.34611762553586</v>
      </c>
      <c r="I84" s="14">
        <v>0.642918844614178</v>
      </c>
      <c r="J84" s="14">
        <v>17.8855899541724</v>
      </c>
      <c r="K84" s="14">
        <v>46.0487914826637</v>
      </c>
      <c r="L84" s="14">
        <v>8.6311418291647</v>
      </c>
      <c r="M84" s="14">
        <v>17.7521692782725</v>
      </c>
      <c r="N84" s="14">
        <v>4.79813303030096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-168.84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3.39547188458964</v>
      </c>
      <c r="D85" s="14">
        <v>23.5311015667563</v>
      </c>
      <c r="E85" s="14">
        <v>12.1889333761107</v>
      </c>
      <c r="F85" s="14">
        <v>8.09610507352824</v>
      </c>
      <c r="G85" s="14">
        <v>5.66241019889712</v>
      </c>
      <c r="H85" s="14">
        <v>3.12581175733358</v>
      </c>
      <c r="I85" s="14">
        <v>4.6253052901011</v>
      </c>
      <c r="J85" s="14">
        <v>17.671095246737</v>
      </c>
      <c r="K85" s="14">
        <v>21.6618334917521</v>
      </c>
      <c r="L85" s="14">
        <v>10.4433634997543</v>
      </c>
      <c r="M85" s="14">
        <v>0.949368804351272</v>
      </c>
      <c r="N85" s="14">
        <v>7.58024909435771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0.986842897487804</v>
      </c>
      <c r="D86" s="14">
        <v>20.3706990067085</v>
      </c>
      <c r="E86" s="14">
        <v>8.20372823886573</v>
      </c>
      <c r="F86" s="14">
        <v>14.583373806746</v>
      </c>
      <c r="G86" s="14">
        <v>14.5049815777141</v>
      </c>
      <c r="H86" s="14">
        <v>2.43268672492182</v>
      </c>
      <c r="I86" s="14">
        <v>3.11259075409402</v>
      </c>
      <c r="J86" s="14">
        <v>50.859033268485</v>
      </c>
      <c r="K86" s="14">
        <v>5.04578710063361</v>
      </c>
      <c r="L86" s="14">
        <v>28.4640971862034</v>
      </c>
      <c r="M86" s="14">
        <v>2.16305411752069</v>
      </c>
      <c r="N86" s="14">
        <v>26.4398146523332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-168.84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30.8152753980025</v>
      </c>
      <c r="D87" s="14">
        <v>23.0302183682798</v>
      </c>
      <c r="E87" s="14">
        <v>31.8596871577457</v>
      </c>
      <c r="F87" s="14">
        <v>1.84552468441837</v>
      </c>
      <c r="G87" s="14">
        <v>21.9646941824054</v>
      </c>
      <c r="H87" s="14">
        <v>8.06621388397179</v>
      </c>
      <c r="I87" s="14">
        <v>31.7805066570532</v>
      </c>
      <c r="J87" s="14">
        <v>23.0941386778077</v>
      </c>
      <c r="K87" s="14">
        <v>2.64391621556133</v>
      </c>
      <c r="L87" s="14">
        <v>9.74856035924433</v>
      </c>
      <c r="M87" s="14">
        <v>1.65478939269669</v>
      </c>
      <c r="N87" s="14">
        <v>2.47092100869186</v>
      </c>
      <c r="O87" s="30"/>
      <c r="P87" s="13">
        <v>84.0</v>
      </c>
      <c r="Q87" s="16">
        <f>VLOOKUP(IF(C87&gt;240,5,IF(C87&gt;180,4,IF(C87&gt;120,3,IF(C87&gt;60,2,IF(C87&gt;30,1,0))))),Trial!$E$8:$H$13,4)</f>
        <v>-168.84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-168.84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-168.84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25.482965041714</v>
      </c>
      <c r="D88" s="14">
        <v>19.2907196519274</v>
      </c>
      <c r="E88" s="14">
        <v>20.6164505338466</v>
      </c>
      <c r="F88" s="14">
        <v>8.89315641489811</v>
      </c>
      <c r="G88" s="14">
        <v>12.2351568457422</v>
      </c>
      <c r="H88" s="14">
        <v>2.53526188054299</v>
      </c>
      <c r="I88" s="14">
        <v>25.5267938334664</v>
      </c>
      <c r="J88" s="14">
        <v>0.99394302344881</v>
      </c>
      <c r="K88" s="14">
        <v>9.231286178724</v>
      </c>
      <c r="L88" s="14">
        <v>4.22439447348006</v>
      </c>
      <c r="M88" s="14">
        <v>3.12641493533738</v>
      </c>
      <c r="N88" s="14">
        <v>1.34209309193715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49.9537966493528</v>
      </c>
      <c r="D89" s="14">
        <v>3.19530616653694</v>
      </c>
      <c r="E89" s="14">
        <v>19.756821292842</v>
      </c>
      <c r="F89" s="14">
        <v>7.50138356578536</v>
      </c>
      <c r="G89" s="14">
        <v>2.49489663177883</v>
      </c>
      <c r="H89" s="14">
        <v>0.440507635998922</v>
      </c>
      <c r="I89" s="14">
        <v>3.47448047418147</v>
      </c>
      <c r="J89" s="14">
        <v>7.80378223620355</v>
      </c>
      <c r="K89" s="14">
        <v>17.8859031487341</v>
      </c>
      <c r="L89" s="14">
        <v>29.0954917129383</v>
      </c>
      <c r="M89" s="14">
        <v>0.987441585771739</v>
      </c>
      <c r="N89" s="14">
        <v>20.0349351355975</v>
      </c>
      <c r="O89" s="30"/>
      <c r="P89" s="13">
        <v>86.0</v>
      </c>
      <c r="Q89" s="16">
        <f>VLOOKUP(IF(C89&gt;240,5,IF(C89&gt;180,4,IF(C89&gt;120,3,IF(C89&gt;60,2,IF(C89&gt;30,1,0))))),Trial!$E$8:$H$13,4)</f>
        <v>-168.84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3.78394152173135</v>
      </c>
      <c r="D90" s="14">
        <v>14.947479317532</v>
      </c>
      <c r="E90" s="14">
        <v>8.77518090605736</v>
      </c>
      <c r="F90" s="14">
        <v>12.3770391957153</v>
      </c>
      <c r="G90" s="14">
        <v>15.5604872335765</v>
      </c>
      <c r="H90" s="14">
        <v>6.9372291679102</v>
      </c>
      <c r="I90" s="14">
        <v>5.4273568872828</v>
      </c>
      <c r="J90" s="14">
        <v>20.2753309393471</v>
      </c>
      <c r="K90" s="14">
        <v>20.3684725448659</v>
      </c>
      <c r="L90" s="14">
        <v>12.0321863278831</v>
      </c>
      <c r="M90" s="14">
        <v>47.354127280829</v>
      </c>
      <c r="N90" s="14">
        <v>2.53644108176231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-168.84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34.7404609605924</v>
      </c>
      <c r="D91" s="14">
        <v>2.1493300718721</v>
      </c>
      <c r="E91" s="14">
        <v>5.28002652241848</v>
      </c>
      <c r="F91" s="14">
        <v>20.8072315657681</v>
      </c>
      <c r="G91" s="14">
        <v>10.9961426767043</v>
      </c>
      <c r="H91" s="14">
        <v>0.84939262480475</v>
      </c>
      <c r="I91" s="14">
        <v>40.3858234241944</v>
      </c>
      <c r="J91" s="14">
        <v>3.07567257219518</v>
      </c>
      <c r="K91" s="14">
        <v>19.3359768886289</v>
      </c>
      <c r="L91" s="14">
        <v>0.955621678825146</v>
      </c>
      <c r="M91" s="14">
        <v>7.14119995580986</v>
      </c>
      <c r="N91" s="14">
        <v>2.92491907206123</v>
      </c>
      <c r="O91" s="30"/>
      <c r="P91" s="13">
        <v>88.0</v>
      </c>
      <c r="Q91" s="16">
        <f>VLOOKUP(IF(C91&gt;240,5,IF(C91&gt;180,4,IF(C91&gt;120,3,IF(C91&gt;60,2,IF(C91&gt;30,1,0))))),Trial!$E$8:$H$13,4)</f>
        <v>-168.84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-168.84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14.7757304399359</v>
      </c>
      <c r="D92" s="14">
        <v>7.60333724697121</v>
      </c>
      <c r="E92" s="14">
        <v>14.3394002720798</v>
      </c>
      <c r="F92" s="14">
        <v>39.7461522211337</v>
      </c>
      <c r="G92" s="14">
        <v>1.67247608290054</v>
      </c>
      <c r="H92" s="14">
        <v>6.33941532615572</v>
      </c>
      <c r="I92" s="14">
        <v>4.79792511845007</v>
      </c>
      <c r="J92" s="14">
        <v>3.03982683364987</v>
      </c>
      <c r="K92" s="14">
        <v>19.4843979992142</v>
      </c>
      <c r="L92" s="14">
        <v>0.680283012659345</v>
      </c>
      <c r="M92" s="14">
        <v>3.32421864555217</v>
      </c>
      <c r="N92" s="14">
        <v>12.430872646914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-168.84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7.05462126540951</v>
      </c>
      <c r="D93" s="14">
        <v>46.2584951940351</v>
      </c>
      <c r="E93" s="14">
        <v>4.48938803371303</v>
      </c>
      <c r="F93" s="14">
        <v>2.89464948950335</v>
      </c>
      <c r="G93" s="14">
        <v>10.6359902018766</v>
      </c>
      <c r="H93" s="14">
        <v>3.0057805180084</v>
      </c>
      <c r="I93" s="14">
        <v>42.0939788289707</v>
      </c>
      <c r="J93" s="14">
        <v>6.91825100216083</v>
      </c>
      <c r="K93" s="14">
        <v>19.9750607194548</v>
      </c>
      <c r="L93" s="14">
        <v>14.7335269999775</v>
      </c>
      <c r="M93" s="14">
        <v>8.94854654641822</v>
      </c>
      <c r="N93" s="14">
        <v>14.5438301378014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-168.84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-168.84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4.55140842958353</v>
      </c>
      <c r="D94" s="14">
        <v>0.98471417518031</v>
      </c>
      <c r="E94" s="14">
        <v>14.001509188776</v>
      </c>
      <c r="F94" s="14">
        <v>1.11555002964941</v>
      </c>
      <c r="G94" s="14">
        <v>11.5443753605793</v>
      </c>
      <c r="H94" s="14">
        <v>6.74326993714172</v>
      </c>
      <c r="I94" s="14">
        <v>1.45158769195676</v>
      </c>
      <c r="J94" s="14">
        <v>5.79987724092789</v>
      </c>
      <c r="K94" s="14">
        <v>0.155747381784022</v>
      </c>
      <c r="L94" s="14">
        <v>23.6650362989988</v>
      </c>
      <c r="M94" s="14">
        <v>2.15194343654439</v>
      </c>
      <c r="N94" s="14">
        <v>21.9180532641276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1.06755690417226</v>
      </c>
      <c r="D95" s="14">
        <v>11.7657994626175</v>
      </c>
      <c r="E95" s="14">
        <v>4.99436342921108</v>
      </c>
      <c r="F95" s="14">
        <v>11.9742568144659</v>
      </c>
      <c r="G95" s="14">
        <v>11.5526025008588</v>
      </c>
      <c r="H95" s="14">
        <v>1.0912720003631</v>
      </c>
      <c r="I95" s="14">
        <v>1.66310314989258</v>
      </c>
      <c r="J95" s="14">
        <v>0.819599623705769</v>
      </c>
      <c r="K95" s="14">
        <v>2.55833892789669</v>
      </c>
      <c r="L95" s="14">
        <v>32.1870553259061</v>
      </c>
      <c r="M95" s="14">
        <v>1.63221694175154</v>
      </c>
      <c r="N95" s="14">
        <v>1.27005770863034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-168.84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0.245952307898551</v>
      </c>
      <c r="D96" s="14">
        <v>5.47060793082501</v>
      </c>
      <c r="E96" s="14">
        <v>23.4092252172699</v>
      </c>
      <c r="F96" s="14">
        <v>43.3695679761808</v>
      </c>
      <c r="G96" s="14">
        <v>23.7655941453</v>
      </c>
      <c r="H96" s="14">
        <v>4.01259215222672</v>
      </c>
      <c r="I96" s="14">
        <v>7.69721310469322</v>
      </c>
      <c r="J96" s="14">
        <v>6.03101540091447</v>
      </c>
      <c r="K96" s="14">
        <v>12.8007435482881</v>
      </c>
      <c r="L96" s="14">
        <v>13.1740553177978</v>
      </c>
      <c r="M96" s="14">
        <v>0.680075412429869</v>
      </c>
      <c r="N96" s="14">
        <v>6.42331455306415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-168.84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25.7605439001864</v>
      </c>
      <c r="D97" s="14">
        <v>8.72933033122681</v>
      </c>
      <c r="E97" s="14">
        <v>18.3985617664669</v>
      </c>
      <c r="F97" s="14">
        <v>8.63171997210011</v>
      </c>
      <c r="G97" s="14">
        <v>9.55807757648555</v>
      </c>
      <c r="H97" s="14">
        <v>16.2779162203947</v>
      </c>
      <c r="I97" s="14">
        <v>2.90849755012234</v>
      </c>
      <c r="J97" s="14">
        <v>23.33516421357</v>
      </c>
      <c r="K97" s="14">
        <v>8.47171370061114</v>
      </c>
      <c r="L97" s="14">
        <v>0.850501506309956</v>
      </c>
      <c r="M97" s="14">
        <v>9.09166581488403</v>
      </c>
      <c r="N97" s="14">
        <v>14.8175932212146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0.24788943299316</v>
      </c>
      <c r="D98" s="14">
        <v>1.87376042989076</v>
      </c>
      <c r="E98" s="14">
        <v>0.102207254536353</v>
      </c>
      <c r="F98" s="14">
        <v>8.64625343321823</v>
      </c>
      <c r="G98" s="14">
        <v>9.6510197358884</v>
      </c>
      <c r="H98" s="14">
        <v>8.70724598868957</v>
      </c>
      <c r="I98" s="14">
        <v>2.67993832358987</v>
      </c>
      <c r="J98" s="14">
        <v>26.2380090400746</v>
      </c>
      <c r="K98" s="14">
        <v>5.609965165006</v>
      </c>
      <c r="L98" s="14">
        <v>14.1229694949548</v>
      </c>
      <c r="M98" s="14">
        <v>5.71754484339617</v>
      </c>
      <c r="N98" s="14">
        <v>0.420246594352648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7.19124486232176</v>
      </c>
      <c r="D99" s="14">
        <v>12.1768855094994</v>
      </c>
      <c r="E99" s="14">
        <v>25.8524361191487</v>
      </c>
      <c r="F99" s="14">
        <v>9.49078234840658</v>
      </c>
      <c r="G99" s="14">
        <v>6.83975549239216</v>
      </c>
      <c r="H99" s="14">
        <v>0.0155242596114011</v>
      </c>
      <c r="I99" s="14">
        <v>9.95802813199864</v>
      </c>
      <c r="J99" s="14">
        <v>12.0421337079925</v>
      </c>
      <c r="K99" s="14">
        <v>4.20626526526175</v>
      </c>
      <c r="L99" s="14">
        <v>0.398509836477363</v>
      </c>
      <c r="M99" s="14">
        <v>5.04407681090761</v>
      </c>
      <c r="N99" s="14">
        <v>46.8488955904222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-168.84</v>
      </c>
    </row>
    <row r="100" ht="15.75" customHeight="1">
      <c r="B100" s="13">
        <v>97.0</v>
      </c>
      <c r="C100" s="14">
        <v>11.5348701878069</v>
      </c>
      <c r="D100" s="14">
        <v>0.497686233682848</v>
      </c>
      <c r="E100" s="14">
        <v>6.3752347687725</v>
      </c>
      <c r="F100" s="14">
        <v>1.17857179711573</v>
      </c>
      <c r="G100" s="14">
        <v>7.66144119454548</v>
      </c>
      <c r="H100" s="14">
        <v>8.3145585110411</v>
      </c>
      <c r="I100" s="14">
        <v>11.7132746324959</v>
      </c>
      <c r="J100" s="14">
        <v>13.7865036049011</v>
      </c>
      <c r="K100" s="14">
        <v>6.59835837008432</v>
      </c>
      <c r="L100" s="14">
        <v>3.7777205827646</v>
      </c>
      <c r="M100" s="14">
        <v>12.1882691088217</v>
      </c>
      <c r="N100" s="14">
        <v>6.76162954024039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13.9862380410629</v>
      </c>
      <c r="D101" s="14">
        <v>16.5872646825473</v>
      </c>
      <c r="E101" s="14">
        <v>3.21839466723613</v>
      </c>
      <c r="F101" s="14">
        <v>23.7060873981735</v>
      </c>
      <c r="G101" s="14">
        <v>0.287663940526545</v>
      </c>
      <c r="H101" s="14">
        <v>7.28651834055781</v>
      </c>
      <c r="I101" s="14">
        <v>3.42502059158869</v>
      </c>
      <c r="J101" s="14">
        <v>10.3760998652209</v>
      </c>
      <c r="K101" s="14">
        <v>24.2332031568966</v>
      </c>
      <c r="L101" s="14">
        <v>35.7013973143206</v>
      </c>
      <c r="M101" s="14">
        <v>0.863000636314973</v>
      </c>
      <c r="N101" s="14">
        <v>11.5057541883868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-168.84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3.9591211038033</v>
      </c>
      <c r="D102" s="14">
        <v>51.4098528672433</v>
      </c>
      <c r="E102" s="14">
        <v>7.85609706211835</v>
      </c>
      <c r="F102" s="14">
        <v>8.24559315638617</v>
      </c>
      <c r="G102" s="14">
        <v>8.55987674361095</v>
      </c>
      <c r="H102" s="14">
        <v>2.54585961274852</v>
      </c>
      <c r="I102" s="14">
        <v>17.8685821388933</v>
      </c>
      <c r="J102" s="14">
        <v>28.4937618877993</v>
      </c>
      <c r="K102" s="14">
        <v>27.760052067377</v>
      </c>
      <c r="L102" s="14">
        <v>1.84744720849457</v>
      </c>
      <c r="M102" s="14">
        <v>3.39788228464313</v>
      </c>
      <c r="N102" s="14">
        <v>4.65784299714405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-168.84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9.29111032952471</v>
      </c>
      <c r="D103" s="14">
        <v>5.24344315676082</v>
      </c>
      <c r="E103" s="14">
        <v>17.3807491622019</v>
      </c>
      <c r="F103" s="14">
        <v>8.45327933784574</v>
      </c>
      <c r="G103" s="14">
        <v>37.840818464668</v>
      </c>
      <c r="H103" s="14">
        <v>8.89527232958935</v>
      </c>
      <c r="I103" s="14">
        <v>5.58192798076198</v>
      </c>
      <c r="J103" s="14">
        <v>9.55492306026546</v>
      </c>
      <c r="K103" s="14">
        <v>5.52336976625957</v>
      </c>
      <c r="L103" s="14">
        <v>0.878871301934123</v>
      </c>
      <c r="M103" s="14">
        <v>21.4040228698572</v>
      </c>
      <c r="N103" s="14">
        <v>3.84018417033367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-168.84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-2026.08</v>
      </c>
      <c r="R104" s="33">
        <f t="shared" si="1"/>
        <v>-4052.16</v>
      </c>
      <c r="S104" s="33">
        <f t="shared" si="1"/>
        <v>-2363.76</v>
      </c>
      <c r="T104" s="33">
        <f t="shared" si="1"/>
        <v>-1688.4</v>
      </c>
      <c r="U104" s="33">
        <f t="shared" si="1"/>
        <v>-3376.8</v>
      </c>
      <c r="V104" s="33">
        <f t="shared" si="1"/>
        <v>-1181.88</v>
      </c>
      <c r="W104" s="33">
        <f t="shared" si="1"/>
        <v>-2701.44</v>
      </c>
      <c r="X104" s="33">
        <f t="shared" si="1"/>
        <v>-2026.08</v>
      </c>
      <c r="Y104" s="33">
        <f t="shared" si="1"/>
        <v>-1519.56</v>
      </c>
      <c r="Z104" s="33">
        <f t="shared" si="1"/>
        <v>-2026.08</v>
      </c>
      <c r="AA104" s="33">
        <f t="shared" si="1"/>
        <v>-2701.44</v>
      </c>
      <c r="AB104" s="33">
        <f t="shared" si="1"/>
        <v>-2532.6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3.63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14">
        <v>9.96118005432118</v>
      </c>
      <c r="D4" s="14">
        <v>21.5004740720185</v>
      </c>
      <c r="E4" s="14">
        <v>2.89605071521364</v>
      </c>
      <c r="F4" s="14">
        <v>0.475885697919875</v>
      </c>
      <c r="G4" s="14">
        <v>5.07195770174781</v>
      </c>
      <c r="H4" s="14">
        <v>13.3538819456558</v>
      </c>
      <c r="I4" s="14">
        <v>28.4493815253877</v>
      </c>
      <c r="J4" s="14">
        <v>7.00641671093181</v>
      </c>
      <c r="K4" s="14">
        <v>5.34825849719346</v>
      </c>
      <c r="L4" s="14">
        <v>11.2272987893867</v>
      </c>
      <c r="M4" s="14">
        <v>21.8498599341309</v>
      </c>
      <c r="N4" s="14">
        <v>2.76471101227216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18.6267666055955</v>
      </c>
      <c r="D5" s="14">
        <v>0.788248357437566</v>
      </c>
      <c r="E5" s="14">
        <v>7.3406528389547</v>
      </c>
      <c r="F5" s="14">
        <v>2.11681398944929</v>
      </c>
      <c r="G5" s="14">
        <v>0.90633041545476</v>
      </c>
      <c r="H5" s="14">
        <v>0.593364807381488</v>
      </c>
      <c r="I5" s="14">
        <v>4.05859312657267</v>
      </c>
      <c r="J5" s="14">
        <v>13.6091836770008</v>
      </c>
      <c r="K5" s="14">
        <v>20.5528871475591</v>
      </c>
      <c r="L5" s="14">
        <v>17.6796414895068</v>
      </c>
      <c r="M5" s="14">
        <v>5.13063066680916</v>
      </c>
      <c r="N5" s="14">
        <v>12.4714792716402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45.1848063230853</v>
      </c>
      <c r="D6" s="14">
        <v>28.5820792149896</v>
      </c>
      <c r="E6" s="14">
        <v>13.6783213094028</v>
      </c>
      <c r="F6" s="14">
        <v>5.68547260882333</v>
      </c>
      <c r="G6" s="14">
        <v>19.4724446927738</v>
      </c>
      <c r="H6" s="14">
        <v>35.4236444060014</v>
      </c>
      <c r="I6" s="14">
        <v>26.1283412881365</v>
      </c>
      <c r="J6" s="14">
        <v>4.17529112710618</v>
      </c>
      <c r="K6" s="14">
        <v>37.2254203029316</v>
      </c>
      <c r="L6" s="14">
        <v>37.7503304827203</v>
      </c>
      <c r="M6" s="14">
        <v>21.7973110571673</v>
      </c>
      <c r="N6" s="14">
        <v>27.6830846969292</v>
      </c>
      <c r="O6" s="30"/>
      <c r="P6" s="13">
        <v>3.0</v>
      </c>
      <c r="Q6" s="16">
        <f>VLOOKUP(IF(C6&gt;240,5,IF(C6&gt;180,4,IF(C6&gt;120,3,IF(C6&gt;60,2,IF(C6&gt;30,1,0))))),Trial!$E$8:$H$13,4)</f>
        <v>-168.84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-168.84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-168.84</v>
      </c>
      <c r="Z6" s="16">
        <f>VLOOKUP(IF(L6&gt;240,5,IF(L6&gt;180,4,IF(L6&gt;120,3,IF(L6&gt;60,2,IF(L6&gt;30,1,0))))),Trial!$E$8:$H$13,4)</f>
        <v>-168.84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4.48543464969844</v>
      </c>
      <c r="D7" s="14">
        <v>48.6202423382974</v>
      </c>
      <c r="E7" s="14">
        <v>76.8062872201882</v>
      </c>
      <c r="F7" s="14">
        <v>0.590323203802109</v>
      </c>
      <c r="G7" s="14">
        <v>1.03302670936114</v>
      </c>
      <c r="H7" s="14">
        <v>17.8074362170036</v>
      </c>
      <c r="I7" s="14">
        <v>0.0873623914299923</v>
      </c>
      <c r="J7" s="14">
        <v>23.9762806430628</v>
      </c>
      <c r="K7" s="14">
        <v>4.22106678583659</v>
      </c>
      <c r="L7" s="14">
        <v>9.38423726781925</v>
      </c>
      <c r="M7" s="14">
        <v>19.5061507094936</v>
      </c>
      <c r="N7" s="14">
        <v>6.32952739526518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-168.84</v>
      </c>
      <c r="S7" s="16">
        <f>VLOOKUP(IF(E7&gt;240,5,IF(E7&gt;180,4,IF(E7&gt;120,3,IF(E7&gt;60,2,IF(E7&gt;30,1,0))))),Trial!$E$8:$H$13,4)</f>
        <v>-844.2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2.39695311677642</v>
      </c>
      <c r="D8" s="14">
        <v>2.05113707398996</v>
      </c>
      <c r="E8" s="14">
        <v>19.8474950408732</v>
      </c>
      <c r="F8" s="14">
        <v>24.8201646804979</v>
      </c>
      <c r="G8" s="14">
        <v>53.4398818526841</v>
      </c>
      <c r="H8" s="14">
        <v>0.638525670824258</v>
      </c>
      <c r="I8" s="14">
        <v>12.9761872874658</v>
      </c>
      <c r="J8" s="14">
        <v>9.00418137987144</v>
      </c>
      <c r="K8" s="14">
        <v>48.9316135146373</v>
      </c>
      <c r="L8" s="14">
        <v>6.55322203118155</v>
      </c>
      <c r="M8" s="14">
        <v>20.4883893756365</v>
      </c>
      <c r="N8" s="14">
        <v>1.95766584752349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-168.84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-168.84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10.9278657169433</v>
      </c>
      <c r="D9" s="14">
        <v>15.9258757282133</v>
      </c>
      <c r="E9" s="14">
        <v>26.8715341096913</v>
      </c>
      <c r="F9" s="14">
        <v>23.7698630880734</v>
      </c>
      <c r="G9" s="14">
        <v>15.2608501007865</v>
      </c>
      <c r="H9" s="14">
        <v>30.0009081607847</v>
      </c>
      <c r="I9" s="14">
        <v>3.21610863120295</v>
      </c>
      <c r="J9" s="14">
        <v>38.5630850002509</v>
      </c>
      <c r="K9" s="14">
        <v>8.16538984379731</v>
      </c>
      <c r="L9" s="14">
        <v>7.04482363064456</v>
      </c>
      <c r="M9" s="14">
        <v>7.17455353662622</v>
      </c>
      <c r="N9" s="14">
        <v>3.09490066495271</v>
      </c>
      <c r="O9" s="30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-168.84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-168.84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21.4258149656409</v>
      </c>
      <c r="D10" s="14">
        <v>0.579560100845993</v>
      </c>
      <c r="E10" s="14">
        <v>5.24896874492988</v>
      </c>
      <c r="F10" s="14">
        <v>6.03142144605517</v>
      </c>
      <c r="G10" s="14">
        <v>24.3963308792731</v>
      </c>
      <c r="H10" s="14">
        <v>0.567536155227572</v>
      </c>
      <c r="I10" s="14">
        <v>17.9040566600013</v>
      </c>
      <c r="J10" s="14">
        <v>25.8382262777707</v>
      </c>
      <c r="K10" s="14">
        <v>18.047100806431</v>
      </c>
      <c r="L10" s="14">
        <v>15.2657788436365</v>
      </c>
      <c r="M10" s="14">
        <v>6.68144748671912</v>
      </c>
      <c r="N10" s="14">
        <v>6.99913110341877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25.9633900050243</v>
      </c>
      <c r="D11" s="14">
        <v>16.3008126876849</v>
      </c>
      <c r="E11" s="14">
        <v>24.6125417577272</v>
      </c>
      <c r="F11" s="14">
        <v>4.94105203798972</v>
      </c>
      <c r="G11" s="14">
        <v>1.80397264542989</v>
      </c>
      <c r="H11" s="14">
        <v>17.9220588018271</v>
      </c>
      <c r="I11" s="14">
        <v>11.6040959062139</v>
      </c>
      <c r="J11" s="14">
        <v>2.8327505086083</v>
      </c>
      <c r="K11" s="14">
        <v>8.17695111646317</v>
      </c>
      <c r="L11" s="14">
        <v>5.99212880861014</v>
      </c>
      <c r="M11" s="14">
        <v>48.672249118733</v>
      </c>
      <c r="N11" s="14">
        <v>0.19346632361412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-168.84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1.80061531032467</v>
      </c>
      <c r="D12" s="14">
        <v>38.745710992847</v>
      </c>
      <c r="E12" s="14">
        <v>20.6365372809339</v>
      </c>
      <c r="F12" s="14">
        <v>6.71657106545754</v>
      </c>
      <c r="G12" s="14">
        <v>37.1747775316577</v>
      </c>
      <c r="H12" s="14">
        <v>21.8929695898836</v>
      </c>
      <c r="I12" s="14">
        <v>13.4483097849976</v>
      </c>
      <c r="J12" s="14">
        <v>10.0206343203618</v>
      </c>
      <c r="K12" s="14">
        <v>0.288379406351905</v>
      </c>
      <c r="L12" s="14">
        <v>12.0267970657992</v>
      </c>
      <c r="M12" s="14">
        <v>38.2848614521664</v>
      </c>
      <c r="N12" s="14">
        <v>0.101341102004759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-168.84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-168.84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-168.84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37.5989840284329</v>
      </c>
      <c r="D13" s="14">
        <v>10.2364567799637</v>
      </c>
      <c r="E13" s="14">
        <v>47.9391592521644</v>
      </c>
      <c r="F13" s="14">
        <v>35.832081054549</v>
      </c>
      <c r="G13" s="14">
        <v>1.40687371077947</v>
      </c>
      <c r="H13" s="14">
        <v>1.71891666548327</v>
      </c>
      <c r="I13" s="14">
        <v>3.6546291357372</v>
      </c>
      <c r="J13" s="14">
        <v>21.7070092374639</v>
      </c>
      <c r="K13" s="14">
        <v>7.08272466692142</v>
      </c>
      <c r="L13" s="14">
        <v>8.30938498648758</v>
      </c>
      <c r="M13" s="14">
        <v>3.35788896419108</v>
      </c>
      <c r="N13" s="14">
        <v>9.55176967867566</v>
      </c>
      <c r="O13" s="30"/>
      <c r="P13" s="13">
        <v>10.0</v>
      </c>
      <c r="Q13" s="16">
        <f>VLOOKUP(IF(C13&gt;240,5,IF(C13&gt;180,4,IF(C13&gt;120,3,IF(C13&gt;60,2,IF(C13&gt;30,1,0))))),Trial!$E$8:$H$13,4)</f>
        <v>-168.84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-168.84</v>
      </c>
      <c r="T13" s="16">
        <f>VLOOKUP(IF(F13&gt;240,5,IF(F13&gt;180,4,IF(F13&gt;120,3,IF(F13&gt;60,2,IF(F13&gt;30,1,0))))),Trial!$E$8:$H$13,4)</f>
        <v>-168.84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8.6171759149991</v>
      </c>
      <c r="D14" s="14">
        <v>90.1095645327884</v>
      </c>
      <c r="E14" s="14">
        <v>39.0752070442181</v>
      </c>
      <c r="F14" s="14">
        <v>7.68637143163942</v>
      </c>
      <c r="G14" s="14">
        <v>15.9850835307586</v>
      </c>
      <c r="H14" s="14">
        <v>8.75269837151282</v>
      </c>
      <c r="I14" s="14">
        <v>12.2077288235622</v>
      </c>
      <c r="J14" s="14">
        <v>3.60255353380926</v>
      </c>
      <c r="K14" s="14">
        <v>16.1162589441138</v>
      </c>
      <c r="L14" s="14">
        <v>14.4277980070647</v>
      </c>
      <c r="M14" s="14">
        <v>23.6780887730589</v>
      </c>
      <c r="N14" s="14">
        <v>4.97135671377182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-844.2</v>
      </c>
      <c r="S14" s="16">
        <f>VLOOKUP(IF(E14&gt;240,5,IF(E14&gt;180,4,IF(E14&gt;120,3,IF(E14&gt;60,2,IF(E14&gt;30,1,0))))),Trial!$E$8:$H$13,4)</f>
        <v>-168.84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9.68047456887152</v>
      </c>
      <c r="D15" s="14">
        <v>11.47805945306</v>
      </c>
      <c r="E15" s="14">
        <v>2.55335741289891</v>
      </c>
      <c r="F15" s="14">
        <v>0.343441353086382</v>
      </c>
      <c r="G15" s="14">
        <v>23.9238178027963</v>
      </c>
      <c r="H15" s="14">
        <v>9.54410406761719</v>
      </c>
      <c r="I15" s="14">
        <v>1.99813106302172</v>
      </c>
      <c r="J15" s="14">
        <v>11.9086741831238</v>
      </c>
      <c r="K15" s="14">
        <v>1.43146638316102</v>
      </c>
      <c r="L15" s="14">
        <v>17.8917320495556</v>
      </c>
      <c r="M15" s="14">
        <v>17.5439389012839</v>
      </c>
      <c r="N15" s="14">
        <v>1.40196744064483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10.5276154359047</v>
      </c>
      <c r="D16" s="14">
        <v>14.3394599804739</v>
      </c>
      <c r="E16" s="14">
        <v>9.20299701125</v>
      </c>
      <c r="F16" s="14">
        <v>10.9008260153319</v>
      </c>
      <c r="G16" s="14">
        <v>3.18228575359099</v>
      </c>
      <c r="H16" s="14">
        <v>9.62080954071982</v>
      </c>
      <c r="I16" s="14">
        <v>79.1053954631768</v>
      </c>
      <c r="J16" s="14">
        <v>10.2985375006768</v>
      </c>
      <c r="K16" s="14">
        <v>48.9483223710633</v>
      </c>
      <c r="L16" s="14">
        <v>5.71866354006343</v>
      </c>
      <c r="M16" s="14">
        <v>16.4346826386723</v>
      </c>
      <c r="N16" s="14">
        <v>34.9068069361404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-844.2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-168.84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-168.84</v>
      </c>
    </row>
    <row r="17">
      <c r="B17" s="13">
        <v>14.0</v>
      </c>
      <c r="C17" s="14">
        <v>5.16589073669165</v>
      </c>
      <c r="D17" s="14">
        <v>2.1740525434746</v>
      </c>
      <c r="E17" s="14">
        <v>3.77325046882033</v>
      </c>
      <c r="F17" s="14">
        <v>5.63467253264971</v>
      </c>
      <c r="G17" s="14">
        <v>23.247699752727</v>
      </c>
      <c r="H17" s="14">
        <v>25.5834668597376</v>
      </c>
      <c r="I17" s="14">
        <v>4.06131231077015</v>
      </c>
      <c r="J17" s="14">
        <v>5.92728939671069</v>
      </c>
      <c r="K17" s="14">
        <v>9.37413027641279</v>
      </c>
      <c r="L17" s="14">
        <v>15.0862416254441</v>
      </c>
      <c r="M17" s="14">
        <v>35.9978885077194</v>
      </c>
      <c r="N17" s="14">
        <v>2.44805263429788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-168.84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23.5704861946573</v>
      </c>
      <c r="D18" s="14">
        <v>13.9238816882568</v>
      </c>
      <c r="E18" s="14">
        <v>42.1148919441145</v>
      </c>
      <c r="F18" s="14">
        <v>17.1678811851974</v>
      </c>
      <c r="G18" s="14">
        <v>21.430701980943</v>
      </c>
      <c r="H18" s="14">
        <v>10.4910376520438</v>
      </c>
      <c r="I18" s="14">
        <v>12.078547458768501</v>
      </c>
      <c r="J18" s="14">
        <v>6.14714069375768</v>
      </c>
      <c r="K18" s="14">
        <v>3.91746954321861</v>
      </c>
      <c r="L18" s="14">
        <v>11.3220060871067</v>
      </c>
      <c r="M18" s="14">
        <v>22.5272531293502</v>
      </c>
      <c r="N18" s="14">
        <v>1.71303218839173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-168.84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15.4091531000185</v>
      </c>
      <c r="D19" s="14">
        <v>4.79253250860611</v>
      </c>
      <c r="E19" s="14">
        <v>12.2229398756155</v>
      </c>
      <c r="F19" s="14">
        <v>2.75348620877658</v>
      </c>
      <c r="G19" s="14">
        <v>18.4212622741407</v>
      </c>
      <c r="H19" s="14">
        <v>13.5645870520214</v>
      </c>
      <c r="I19" s="14">
        <v>24.2372144995427</v>
      </c>
      <c r="J19" s="14">
        <v>0.998746419791132</v>
      </c>
      <c r="K19" s="14">
        <v>20.195691361109</v>
      </c>
      <c r="L19" s="14">
        <v>3.13108272505924</v>
      </c>
      <c r="M19" s="14">
        <v>7.79769507278688</v>
      </c>
      <c r="N19" s="14">
        <v>4.62297819387168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11.8117684477094</v>
      </c>
      <c r="D20" s="14">
        <v>7.15172629924491</v>
      </c>
      <c r="E20" s="14">
        <v>37.1957818076353</v>
      </c>
      <c r="F20" s="14">
        <v>7.28556108540705</v>
      </c>
      <c r="G20" s="14">
        <v>4.71970453569666</v>
      </c>
      <c r="H20" s="14">
        <v>2.90708313579929</v>
      </c>
      <c r="I20" s="14">
        <v>35.1712482154624</v>
      </c>
      <c r="J20" s="14">
        <v>20.9127564774996</v>
      </c>
      <c r="K20" s="14">
        <v>1.43258178574033</v>
      </c>
      <c r="L20" s="14">
        <v>7.02470878739841</v>
      </c>
      <c r="M20" s="14">
        <v>8.13135315547697</v>
      </c>
      <c r="N20" s="14">
        <v>2.53673733475917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-168.84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-168.84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6.44475913625211</v>
      </c>
      <c r="D21" s="14">
        <v>0.127666880283505</v>
      </c>
      <c r="E21" s="14">
        <v>0.566994594968855</v>
      </c>
      <c r="F21" s="14">
        <v>7.07411131015979</v>
      </c>
      <c r="G21" s="14">
        <v>16.0738867370497</v>
      </c>
      <c r="H21" s="14">
        <v>9.61904508766103</v>
      </c>
      <c r="I21" s="14">
        <v>21.6372280212289</v>
      </c>
      <c r="J21" s="14">
        <v>7.55261840056628</v>
      </c>
      <c r="K21" s="14">
        <v>2.91390109108761</v>
      </c>
      <c r="L21" s="14">
        <v>4.84046000465751</v>
      </c>
      <c r="M21" s="14">
        <v>0.0126122270245105</v>
      </c>
      <c r="N21" s="14">
        <v>10.1130568939844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66.5675730487136</v>
      </c>
      <c r="D22" s="14">
        <v>38.2568839321209</v>
      </c>
      <c r="E22" s="14">
        <v>0.80355403679423</v>
      </c>
      <c r="F22" s="14">
        <v>0.651639509340748</v>
      </c>
      <c r="G22" s="14">
        <v>3.06818366102718</v>
      </c>
      <c r="H22" s="14">
        <v>18.0677602524023</v>
      </c>
      <c r="I22" s="14">
        <v>2.28784624667589</v>
      </c>
      <c r="J22" s="14">
        <v>12.8287505357611</v>
      </c>
      <c r="K22" s="14">
        <v>0.403783383313566</v>
      </c>
      <c r="L22" s="14">
        <v>0.80674341334064</v>
      </c>
      <c r="M22" s="14">
        <v>3.28405916886404</v>
      </c>
      <c r="N22" s="14">
        <v>16.8514326013709</v>
      </c>
      <c r="O22" s="30"/>
      <c r="P22" s="13">
        <v>19.0</v>
      </c>
      <c r="Q22" s="16">
        <f>VLOOKUP(IF(C22&gt;240,5,IF(C22&gt;180,4,IF(C22&gt;120,3,IF(C22&gt;60,2,IF(C22&gt;30,1,0))))),Trial!$E$8:$H$13,4)</f>
        <v>-844.2</v>
      </c>
      <c r="R22" s="16">
        <f>VLOOKUP(IF(D22&gt;240,5,IF(D22&gt;180,4,IF(D22&gt;120,3,IF(D22&gt;60,2,IF(D22&gt;30,1,0))))),Trial!$E$8:$H$13,4)</f>
        <v>-168.84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47.5436139557934</v>
      </c>
      <c r="D23" s="14">
        <v>2.11018161787651</v>
      </c>
      <c r="E23" s="14">
        <v>0.106092446483672</v>
      </c>
      <c r="F23" s="14">
        <v>5.73648520247079</v>
      </c>
      <c r="G23" s="14">
        <v>0.289709901392693</v>
      </c>
      <c r="H23" s="14">
        <v>10.3754548279686</v>
      </c>
      <c r="I23" s="14">
        <v>4.50555681162514</v>
      </c>
      <c r="J23" s="14">
        <v>2.21195177590557</v>
      </c>
      <c r="K23" s="14">
        <v>0.543201977247372</v>
      </c>
      <c r="L23" s="14">
        <v>5.21237281868234</v>
      </c>
      <c r="M23" s="14">
        <v>15.7152282235574</v>
      </c>
      <c r="N23" s="14">
        <v>5.85041149640456</v>
      </c>
      <c r="O23" s="30"/>
      <c r="P23" s="13">
        <v>20.0</v>
      </c>
      <c r="Q23" s="16">
        <f>VLOOKUP(IF(C23&gt;240,5,IF(C23&gt;180,4,IF(C23&gt;120,3,IF(C23&gt;60,2,IF(C23&gt;30,1,0))))),Trial!$E$8:$H$13,4)</f>
        <v>-168.84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4.31393399992958</v>
      </c>
      <c r="D24" s="14">
        <v>15.2676840888421</v>
      </c>
      <c r="E24" s="14">
        <v>1.12838876652061</v>
      </c>
      <c r="F24" s="14">
        <v>6.61046474720351</v>
      </c>
      <c r="G24" s="14">
        <v>8.02868970814161</v>
      </c>
      <c r="H24" s="14">
        <v>20.5340964228027</v>
      </c>
      <c r="I24" s="14">
        <v>18.6596895797348</v>
      </c>
      <c r="J24" s="14">
        <v>6.77821238157339</v>
      </c>
      <c r="K24" s="14">
        <v>33.0873509366319</v>
      </c>
      <c r="L24" s="14">
        <v>7.04908613356891</v>
      </c>
      <c r="M24" s="14">
        <v>3.76360963903899</v>
      </c>
      <c r="N24" s="14">
        <v>6.75360362614375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-168.84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13.5665163474242</v>
      </c>
      <c r="D25" s="14">
        <v>2.61049806253524</v>
      </c>
      <c r="E25" s="14">
        <v>8.1921508800704</v>
      </c>
      <c r="F25" s="14">
        <v>22.476767547073</v>
      </c>
      <c r="G25" s="14">
        <v>55.8760668570691</v>
      </c>
      <c r="H25" s="14">
        <v>7.8269731765613</v>
      </c>
      <c r="I25" s="14">
        <v>11.9034752583216</v>
      </c>
      <c r="J25" s="14">
        <v>27.3580075365236</v>
      </c>
      <c r="K25" s="14">
        <v>12.4882545849939</v>
      </c>
      <c r="L25" s="14">
        <v>4.99737904472277</v>
      </c>
      <c r="M25" s="14">
        <v>27.2416235004265</v>
      </c>
      <c r="N25" s="14">
        <v>1.75373579729348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-168.84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13.8916270893152</v>
      </c>
      <c r="D26" s="14">
        <v>21.6628274278885</v>
      </c>
      <c r="E26" s="14">
        <v>3.02193159110218</v>
      </c>
      <c r="F26" s="14">
        <v>15.7259434759702</v>
      </c>
      <c r="G26" s="14">
        <v>23.7188281007281</v>
      </c>
      <c r="H26" s="14">
        <v>1.34684654655866</v>
      </c>
      <c r="I26" s="14">
        <v>45.0460533850234</v>
      </c>
      <c r="J26" s="14">
        <v>4.76588721471573</v>
      </c>
      <c r="K26" s="14">
        <v>1.00415941760875</v>
      </c>
      <c r="L26" s="14">
        <v>23.7854300936853</v>
      </c>
      <c r="M26" s="14">
        <v>6.52634028652683</v>
      </c>
      <c r="N26" s="14">
        <v>6.72827702788636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-168.84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13.3262483420867</v>
      </c>
      <c r="D27" s="14">
        <v>14.1330371581099</v>
      </c>
      <c r="E27" s="14">
        <v>3.23296647827238</v>
      </c>
      <c r="F27" s="14">
        <v>22.5969781616872</v>
      </c>
      <c r="G27" s="14">
        <v>8.74530025869608</v>
      </c>
      <c r="H27" s="14">
        <v>0.642690362351569</v>
      </c>
      <c r="I27" s="14">
        <v>12.8009316824461</v>
      </c>
      <c r="J27" s="14">
        <v>0.240294351940975</v>
      </c>
      <c r="K27" s="14">
        <v>17.8754678929309</v>
      </c>
      <c r="L27" s="14">
        <v>10.6012733586488</v>
      </c>
      <c r="M27" s="14">
        <v>5.20622201836668</v>
      </c>
      <c r="N27" s="14">
        <v>11.5357847481534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17.0400280913423</v>
      </c>
      <c r="D28" s="14">
        <v>1.19009575599</v>
      </c>
      <c r="E28" s="14">
        <v>24.2655910632976</v>
      </c>
      <c r="F28" s="14">
        <v>8.60693075247109</v>
      </c>
      <c r="G28" s="14">
        <v>9.4819408936717</v>
      </c>
      <c r="H28" s="14">
        <v>29.1833396215246</v>
      </c>
      <c r="I28" s="14">
        <v>3.09402994795972</v>
      </c>
      <c r="J28" s="14">
        <v>19.2581825178714</v>
      </c>
      <c r="K28" s="14">
        <v>7.08745828986562</v>
      </c>
      <c r="L28" s="14">
        <v>9.14948082306338</v>
      </c>
      <c r="M28" s="14">
        <v>19.3728551283034</v>
      </c>
      <c r="N28" s="14">
        <v>37.2745523867587</v>
      </c>
      <c r="O28" s="30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-168.84</v>
      </c>
    </row>
    <row r="29" ht="15.75" customHeight="1">
      <c r="B29" s="13">
        <v>26.0</v>
      </c>
      <c r="C29" s="14">
        <v>9.48560762127737</v>
      </c>
      <c r="D29" s="14">
        <v>43.3718690552156</v>
      </c>
      <c r="E29" s="14">
        <v>13.9920234843242</v>
      </c>
      <c r="F29" s="14">
        <v>1.18092726679312</v>
      </c>
      <c r="G29" s="14">
        <v>26.7401665656066</v>
      </c>
      <c r="H29" s="14">
        <v>12.2829134406607</v>
      </c>
      <c r="I29" s="14">
        <v>7.24623587238602</v>
      </c>
      <c r="J29" s="14">
        <v>51.7842894528485</v>
      </c>
      <c r="K29" s="14">
        <v>0.555002467799932</v>
      </c>
      <c r="L29" s="14">
        <v>31.1444208821729</v>
      </c>
      <c r="M29" s="14">
        <v>9.83662698306991</v>
      </c>
      <c r="N29" s="14">
        <v>5.97344244201668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-168.84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-168.84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-168.84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39.3241506959561</v>
      </c>
      <c r="D30" s="14">
        <v>10.8368604117535</v>
      </c>
      <c r="E30" s="14">
        <v>5.37752106995322</v>
      </c>
      <c r="F30" s="14">
        <v>2.30839142438685</v>
      </c>
      <c r="G30" s="14">
        <v>1.65092624495737</v>
      </c>
      <c r="H30" s="14">
        <v>3.72719647185877</v>
      </c>
      <c r="I30" s="14">
        <v>0.174263358628377</v>
      </c>
      <c r="J30" s="14">
        <v>11.3628768610853</v>
      </c>
      <c r="K30" s="14">
        <v>6.26989356816341</v>
      </c>
      <c r="L30" s="14">
        <v>11.8857105226341</v>
      </c>
      <c r="M30" s="14">
        <v>5.46670721396804</v>
      </c>
      <c r="N30" s="14">
        <v>1.70756728287063</v>
      </c>
      <c r="O30" s="30"/>
      <c r="P30" s="13">
        <v>27.0</v>
      </c>
      <c r="Q30" s="16">
        <f>VLOOKUP(IF(C30&gt;240,5,IF(C30&gt;180,4,IF(C30&gt;120,3,IF(C30&gt;60,2,IF(C30&gt;30,1,0))))),Trial!$E$8:$H$13,4)</f>
        <v>-168.84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13.547820812286</v>
      </c>
      <c r="D31" s="14">
        <v>1.49224606201704</v>
      </c>
      <c r="E31" s="14">
        <v>7.80509432023391</v>
      </c>
      <c r="F31" s="14">
        <v>12.2966364158402</v>
      </c>
      <c r="G31" s="14">
        <v>20.6919392164614</v>
      </c>
      <c r="H31" s="14">
        <v>14.8515229641954</v>
      </c>
      <c r="I31" s="14">
        <v>9.05406177109107</v>
      </c>
      <c r="J31" s="14">
        <v>1.15674221180379</v>
      </c>
      <c r="K31" s="14">
        <v>3.36231955518015</v>
      </c>
      <c r="L31" s="14">
        <v>2.09721772256307</v>
      </c>
      <c r="M31" s="14">
        <v>22.590720517019</v>
      </c>
      <c r="N31" s="14">
        <v>30.7958840992556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-168.84</v>
      </c>
    </row>
    <row r="32" ht="15.75" customHeight="1">
      <c r="B32" s="13">
        <v>29.0</v>
      </c>
      <c r="C32" s="14">
        <v>5.95181713285856</v>
      </c>
      <c r="D32" s="14">
        <v>1.60597709729336</v>
      </c>
      <c r="E32" s="14">
        <v>14.1784914071182</v>
      </c>
      <c r="F32" s="14">
        <v>32.6050117422149</v>
      </c>
      <c r="G32" s="14">
        <v>23.8758946793323</v>
      </c>
      <c r="H32" s="14">
        <v>10.4237965396073</v>
      </c>
      <c r="I32" s="14">
        <v>6.73352649253793</v>
      </c>
      <c r="J32" s="14">
        <v>5.61379433483817</v>
      </c>
      <c r="K32" s="14">
        <v>1.66530105913989</v>
      </c>
      <c r="L32" s="14">
        <v>4.73467654972337</v>
      </c>
      <c r="M32" s="14">
        <v>25.6348373316398</v>
      </c>
      <c r="N32" s="14">
        <v>3.03925594864413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-168.84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2.10931421253277</v>
      </c>
      <c r="D33" s="14">
        <v>6.45215621204115</v>
      </c>
      <c r="E33" s="14">
        <v>1.36067406022921</v>
      </c>
      <c r="F33" s="14">
        <v>14.2177456757138</v>
      </c>
      <c r="G33" s="14">
        <v>39.6635052867573</v>
      </c>
      <c r="H33" s="14">
        <v>22.2480544695871</v>
      </c>
      <c r="I33" s="14">
        <v>3.69096149834804</v>
      </c>
      <c r="J33" s="14">
        <v>0.735977143482864</v>
      </c>
      <c r="K33" s="14">
        <v>1.53501891723053</v>
      </c>
      <c r="L33" s="14">
        <v>2.04282922558486</v>
      </c>
      <c r="M33" s="14">
        <v>0.534913063747808</v>
      </c>
      <c r="N33" s="14">
        <v>13.0149733673866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-168.84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13.1928127500412</v>
      </c>
      <c r="D34" s="14">
        <v>1.06971888053231</v>
      </c>
      <c r="E34" s="14">
        <v>18.1818394631539</v>
      </c>
      <c r="F34" s="14">
        <v>0.752928071469068</v>
      </c>
      <c r="G34" s="14">
        <v>14.8206816372546</v>
      </c>
      <c r="H34" s="14">
        <v>5.14663329115137</v>
      </c>
      <c r="I34" s="14">
        <v>26.4203307077458</v>
      </c>
      <c r="J34" s="14">
        <v>16.1330451404761</v>
      </c>
      <c r="K34" s="14">
        <v>19.0748714223674</v>
      </c>
      <c r="L34" s="14">
        <v>2.73699538591318</v>
      </c>
      <c r="M34" s="14">
        <v>5.85974550810643</v>
      </c>
      <c r="N34" s="14">
        <v>21.1413787717169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11.4177243961692</v>
      </c>
      <c r="D35" s="14">
        <v>25.0693246022992</v>
      </c>
      <c r="E35" s="14">
        <v>6.30981600610539</v>
      </c>
      <c r="F35" s="14">
        <v>6.18789007449523</v>
      </c>
      <c r="G35" s="14">
        <v>8.81518726255745</v>
      </c>
      <c r="H35" s="14">
        <v>2.05566114997491</v>
      </c>
      <c r="I35" s="14">
        <v>21.5703379950052</v>
      </c>
      <c r="J35" s="14">
        <v>29.5748953683332</v>
      </c>
      <c r="K35" s="14">
        <v>38.237249046598</v>
      </c>
      <c r="L35" s="14">
        <v>22.9546194268285</v>
      </c>
      <c r="M35" s="14">
        <v>12.9214295415292</v>
      </c>
      <c r="N35" s="14">
        <v>64.4858283263293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-168.84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-844.2</v>
      </c>
    </row>
    <row r="36" ht="15.75" customHeight="1">
      <c r="B36" s="13">
        <v>33.0</v>
      </c>
      <c r="C36" s="14">
        <v>11.7246899770658</v>
      </c>
      <c r="D36" s="14">
        <v>8.57170186052099</v>
      </c>
      <c r="E36" s="14">
        <v>20.1337603260845</v>
      </c>
      <c r="F36" s="14">
        <v>0.472210414419712</v>
      </c>
      <c r="G36" s="14">
        <v>3.12853032541461</v>
      </c>
      <c r="H36" s="14">
        <v>5.53563361353302</v>
      </c>
      <c r="I36" s="14">
        <v>3.75540231950581</v>
      </c>
      <c r="J36" s="14">
        <v>12.6271381278607</v>
      </c>
      <c r="K36" s="14">
        <v>14.9527204310606</v>
      </c>
      <c r="L36" s="14">
        <v>14.9000487193994</v>
      </c>
      <c r="M36" s="14">
        <v>7.47920061023906</v>
      </c>
      <c r="N36" s="14">
        <v>10.1028239868666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7.34811078216881</v>
      </c>
      <c r="D37" s="14">
        <v>6.51782883298583</v>
      </c>
      <c r="E37" s="14">
        <v>8.5782280465588</v>
      </c>
      <c r="F37" s="14">
        <v>5.00110843015119</v>
      </c>
      <c r="G37" s="14">
        <v>12.1029138517586</v>
      </c>
      <c r="H37" s="14">
        <v>3.22394705377519</v>
      </c>
      <c r="I37" s="14">
        <v>25.4856524806639</v>
      </c>
      <c r="J37" s="14">
        <v>1.95442890021543</v>
      </c>
      <c r="K37" s="14">
        <v>21.861986496689</v>
      </c>
      <c r="L37" s="14">
        <v>12.2315002310174</v>
      </c>
      <c r="M37" s="14">
        <v>12.5412808122198</v>
      </c>
      <c r="N37" s="14">
        <v>1.67088637262615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8.95296505908482</v>
      </c>
      <c r="D38" s="14">
        <v>15.5462852581047</v>
      </c>
      <c r="E38" s="14">
        <v>41.7030811734836</v>
      </c>
      <c r="F38" s="14">
        <v>3.92337774957304</v>
      </c>
      <c r="G38" s="14">
        <v>8.01217975765467</v>
      </c>
      <c r="H38" s="14">
        <v>11.2770297449167</v>
      </c>
      <c r="I38" s="14">
        <v>35.4362627636895</v>
      </c>
      <c r="J38" s="14">
        <v>8.7343556209933</v>
      </c>
      <c r="K38" s="14">
        <v>29.6412206498158</v>
      </c>
      <c r="L38" s="14">
        <v>6.07167908656411</v>
      </c>
      <c r="M38" s="14">
        <v>24.2080027211663</v>
      </c>
      <c r="N38" s="14">
        <v>0.853398711560294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-168.84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-168.84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0.611830785917118</v>
      </c>
      <c r="D39" s="14">
        <v>37.9632227462698</v>
      </c>
      <c r="E39" s="14">
        <v>28.3979960368147</v>
      </c>
      <c r="F39" s="14">
        <v>9.93239880801094</v>
      </c>
      <c r="G39" s="14">
        <v>4.91678867680021</v>
      </c>
      <c r="H39" s="14">
        <v>39.3333780347812</v>
      </c>
      <c r="I39" s="14">
        <v>10.9714026913232</v>
      </c>
      <c r="J39" s="14">
        <v>1.67542298617773</v>
      </c>
      <c r="K39" s="14">
        <v>2.46099196690871</v>
      </c>
      <c r="L39" s="14">
        <v>7.86395315686241</v>
      </c>
      <c r="M39" s="14">
        <v>1.39272925704718</v>
      </c>
      <c r="N39" s="14">
        <v>12.2876378215934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-168.84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-168.84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3.88491496789331</v>
      </c>
      <c r="D40" s="14">
        <v>11.3836037748578</v>
      </c>
      <c r="E40" s="14">
        <v>24.7781077176502</v>
      </c>
      <c r="F40" s="14">
        <v>17.7286695720713</v>
      </c>
      <c r="G40" s="14">
        <v>9.99492938146842</v>
      </c>
      <c r="H40" s="14">
        <v>17.6935126742433</v>
      </c>
      <c r="I40" s="14">
        <v>24.5393655216491</v>
      </c>
      <c r="J40" s="14">
        <v>6.76731424541213</v>
      </c>
      <c r="K40" s="14">
        <v>1.58203731984251</v>
      </c>
      <c r="L40" s="14">
        <v>0.394493110454336</v>
      </c>
      <c r="M40" s="14">
        <v>36.5480695956927</v>
      </c>
      <c r="N40" s="14">
        <v>3.33079416970722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-168.84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14.5893491138789</v>
      </c>
      <c r="D41" s="14">
        <v>8.82160928831436</v>
      </c>
      <c r="E41" s="14">
        <v>5.90838600462303</v>
      </c>
      <c r="F41" s="14">
        <v>1.78189191718771</v>
      </c>
      <c r="G41" s="14">
        <v>57.2296059571715</v>
      </c>
      <c r="H41" s="14">
        <v>7.13205173066817</v>
      </c>
      <c r="I41" s="14">
        <v>1.8244419798255</v>
      </c>
      <c r="J41" s="14">
        <v>10.5622811165723</v>
      </c>
      <c r="K41" s="14">
        <v>53.8006720323539</v>
      </c>
      <c r="L41" s="14">
        <v>28.0853547152386</v>
      </c>
      <c r="M41" s="14">
        <v>0.496544558275491</v>
      </c>
      <c r="N41" s="14">
        <v>4.73564384644851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-168.84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-168.84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16.8840351646071</v>
      </c>
      <c r="D42" s="14">
        <v>6.34120244816877</v>
      </c>
      <c r="E42" s="14">
        <v>19.3627565792</v>
      </c>
      <c r="F42" s="14">
        <v>5.49662175993435</v>
      </c>
      <c r="G42" s="14">
        <v>4.02789373362739</v>
      </c>
      <c r="H42" s="14">
        <v>7.8817245661281</v>
      </c>
      <c r="I42" s="14">
        <v>0.358170287823305</v>
      </c>
      <c r="J42" s="14">
        <v>4.79009961685886</v>
      </c>
      <c r="K42" s="14">
        <v>8.64761309851892</v>
      </c>
      <c r="L42" s="14">
        <v>5.44673146162372</v>
      </c>
      <c r="M42" s="14">
        <v>3.99297890248708</v>
      </c>
      <c r="N42" s="14">
        <v>1.78316872959598</v>
      </c>
      <c r="O42" s="30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4.50048750918359</v>
      </c>
      <c r="D43" s="14">
        <v>19.7162989537386</v>
      </c>
      <c r="E43" s="14">
        <v>6.06641402989626</v>
      </c>
      <c r="F43" s="14">
        <v>7.13553310581483</v>
      </c>
      <c r="G43" s="14">
        <v>8.81745435758494</v>
      </c>
      <c r="H43" s="14">
        <v>4.4515987909399</v>
      </c>
      <c r="I43" s="14">
        <v>5.18849836117588</v>
      </c>
      <c r="J43" s="14">
        <v>2.8498336948839</v>
      </c>
      <c r="K43" s="14">
        <v>39.8017707730177</v>
      </c>
      <c r="L43" s="14">
        <v>23.3071945978653</v>
      </c>
      <c r="M43" s="14">
        <v>1.28049136009067</v>
      </c>
      <c r="N43" s="14">
        <v>26.7039987731894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-168.84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6.3532413574867</v>
      </c>
      <c r="D44" s="14">
        <v>13.7280531009744</v>
      </c>
      <c r="E44" s="14">
        <v>0.225406324956566</v>
      </c>
      <c r="F44" s="14">
        <v>0.141041290351282</v>
      </c>
      <c r="G44" s="14">
        <v>24.9429954126647</v>
      </c>
      <c r="H44" s="14">
        <v>23.463787465187</v>
      </c>
      <c r="I44" s="14">
        <v>43.2527710371058</v>
      </c>
      <c r="J44" s="14">
        <v>14.0769350917163</v>
      </c>
      <c r="K44" s="14">
        <v>10.5626748942855</v>
      </c>
      <c r="L44" s="14">
        <v>3.96436807796312</v>
      </c>
      <c r="M44" s="14">
        <v>9.26237576856194</v>
      </c>
      <c r="N44" s="14">
        <v>1.01273729582317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-168.84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2.32519603761672</v>
      </c>
      <c r="D45" s="14">
        <v>14.4580128392289</v>
      </c>
      <c r="E45" s="14">
        <v>2.69355861929484</v>
      </c>
      <c r="F45" s="14">
        <v>4.63982275304744</v>
      </c>
      <c r="G45" s="14">
        <v>5.49756731567904</v>
      </c>
      <c r="H45" s="14">
        <v>15.3212166170674</v>
      </c>
      <c r="I45" s="14">
        <v>28.4589530043056</v>
      </c>
      <c r="J45" s="14">
        <v>12.4204416675321</v>
      </c>
      <c r="K45" s="14">
        <v>16.7781845663759</v>
      </c>
      <c r="L45" s="14">
        <v>1.86149750454351</v>
      </c>
      <c r="M45" s="14">
        <v>20.2303026603704</v>
      </c>
      <c r="N45" s="14">
        <v>11.3445720292786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13.9138083673167</v>
      </c>
      <c r="D46" s="14">
        <v>15.3312798849392</v>
      </c>
      <c r="E46" s="14">
        <v>6.03346122078378</v>
      </c>
      <c r="F46" s="14">
        <v>5.69058201858831</v>
      </c>
      <c r="G46" s="14">
        <v>14.9283708379689</v>
      </c>
      <c r="H46" s="14">
        <v>10.1333061712879</v>
      </c>
      <c r="I46" s="14">
        <v>1.78413280514069</v>
      </c>
      <c r="J46" s="14">
        <v>0.517164447930928</v>
      </c>
      <c r="K46" s="14">
        <v>19.9323480867019</v>
      </c>
      <c r="L46" s="14">
        <v>24.3094935724681</v>
      </c>
      <c r="M46" s="14">
        <v>7.81560550476424</v>
      </c>
      <c r="N46" s="14">
        <v>11.1661173401485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19.2365623767337</v>
      </c>
      <c r="D47" s="14">
        <v>26.4844079652971</v>
      </c>
      <c r="E47" s="14">
        <v>4.90041746231727</v>
      </c>
      <c r="F47" s="14">
        <v>52.0815920655108</v>
      </c>
      <c r="G47" s="14">
        <v>2.8579935437534</v>
      </c>
      <c r="H47" s="14">
        <v>9.45678239568053</v>
      </c>
      <c r="I47" s="14">
        <v>5.4154066438321</v>
      </c>
      <c r="J47" s="14">
        <v>7.95069322097115</v>
      </c>
      <c r="K47" s="14">
        <v>12.245397932626</v>
      </c>
      <c r="L47" s="14">
        <v>7.50999173740856</v>
      </c>
      <c r="M47" s="14">
        <v>28.8492714105929</v>
      </c>
      <c r="N47" s="14">
        <v>2.85461467749336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-168.84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19.4818611723927</v>
      </c>
      <c r="D48" s="14">
        <v>56.4566983394833</v>
      </c>
      <c r="E48" s="14">
        <v>9.55708289612932</v>
      </c>
      <c r="F48" s="14">
        <v>16.1116570666517</v>
      </c>
      <c r="G48" s="14">
        <v>13.1956420007247</v>
      </c>
      <c r="H48" s="14">
        <v>16.7723654380153</v>
      </c>
      <c r="I48" s="14">
        <v>4.80732587203383</v>
      </c>
      <c r="J48" s="14">
        <v>14.515265600578</v>
      </c>
      <c r="K48" s="14">
        <v>23.4665388094431</v>
      </c>
      <c r="L48" s="14">
        <v>9.21131435841824</v>
      </c>
      <c r="M48" s="14">
        <v>23.4315886827355</v>
      </c>
      <c r="N48" s="14">
        <v>58.7621741764756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-168.84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-168.84</v>
      </c>
    </row>
    <row r="49" ht="15.75" customHeight="1">
      <c r="B49" s="13">
        <v>46.0</v>
      </c>
      <c r="C49" s="14">
        <v>6.59604138792492</v>
      </c>
      <c r="D49" s="14">
        <v>5.88339428398758</v>
      </c>
      <c r="E49" s="14">
        <v>13.2356541889804</v>
      </c>
      <c r="F49" s="14">
        <v>24.2761950038543</v>
      </c>
      <c r="G49" s="14">
        <v>10.8621714283792</v>
      </c>
      <c r="H49" s="14">
        <v>20.4224126741197</v>
      </c>
      <c r="I49" s="14">
        <v>15.9906645697626</v>
      </c>
      <c r="J49" s="14">
        <v>0.454782190901888</v>
      </c>
      <c r="K49" s="14">
        <v>8.98306723996066</v>
      </c>
      <c r="L49" s="14">
        <v>9.03420436233282</v>
      </c>
      <c r="M49" s="14">
        <v>41.5933425620537</v>
      </c>
      <c r="N49" s="14">
        <v>20.6583641672676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-168.84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0.305179311357824</v>
      </c>
      <c r="D50" s="14">
        <v>3.184857152475</v>
      </c>
      <c r="E50" s="14">
        <v>5.84982399581931</v>
      </c>
      <c r="F50" s="14">
        <v>26.0783977175301</v>
      </c>
      <c r="G50" s="14">
        <v>1.43767775809392</v>
      </c>
      <c r="H50" s="14">
        <v>1.85922482754242</v>
      </c>
      <c r="I50" s="14">
        <v>4.26317456824358</v>
      </c>
      <c r="J50" s="14">
        <v>6.63443218949251</v>
      </c>
      <c r="K50" s="14">
        <v>12.9898781025867</v>
      </c>
      <c r="L50" s="14">
        <v>1.45233854056999</v>
      </c>
      <c r="M50" s="14">
        <v>3.98059848775156</v>
      </c>
      <c r="N50" s="14">
        <v>20.5723006559687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1.99511328495724</v>
      </c>
      <c r="D51" s="14">
        <v>6.88539961208589</v>
      </c>
      <c r="E51" s="14">
        <v>26.255745678412</v>
      </c>
      <c r="F51" s="14">
        <v>0.488122448176178</v>
      </c>
      <c r="G51" s="14">
        <v>0.0350758083630353</v>
      </c>
      <c r="H51" s="14">
        <v>6.2990090246778</v>
      </c>
      <c r="I51" s="14">
        <v>17.2498770938355</v>
      </c>
      <c r="J51" s="14">
        <v>19.8021497486329</v>
      </c>
      <c r="K51" s="14">
        <v>8.64866039888002</v>
      </c>
      <c r="L51" s="14">
        <v>18.6044626007426</v>
      </c>
      <c r="M51" s="14">
        <v>37.6769290239328</v>
      </c>
      <c r="N51" s="14">
        <v>4.38499153964221</v>
      </c>
      <c r="O51" s="30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-168.84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15.391640142453</v>
      </c>
      <c r="D52" s="14">
        <v>61.8705231927844</v>
      </c>
      <c r="E52" s="14">
        <v>3.76403501988389</v>
      </c>
      <c r="F52" s="14">
        <v>11.5562075902793</v>
      </c>
      <c r="G52" s="14">
        <v>10.9331909906204</v>
      </c>
      <c r="H52" s="14">
        <v>19.6366778288206</v>
      </c>
      <c r="I52" s="14">
        <v>1.84462420857475</v>
      </c>
      <c r="J52" s="14">
        <v>27.711062462262</v>
      </c>
      <c r="K52" s="14">
        <v>14.5405665994707</v>
      </c>
      <c r="L52" s="14">
        <v>0.0434749335050583</v>
      </c>
      <c r="M52" s="14">
        <v>52.8914596427656</v>
      </c>
      <c r="N52" s="14">
        <v>13.573186363102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-844.2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-168.84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20.5186678667755</v>
      </c>
      <c r="D53" s="14">
        <v>17.4192899911749</v>
      </c>
      <c r="E53" s="14">
        <v>15.9263888617131</v>
      </c>
      <c r="F53" s="14">
        <v>0.6676655522082</v>
      </c>
      <c r="G53" s="14">
        <v>74.3683661764133</v>
      </c>
      <c r="H53" s="14">
        <v>5.68654551766813</v>
      </c>
      <c r="I53" s="14">
        <v>17.1350972019221</v>
      </c>
      <c r="J53" s="14">
        <v>13.0586301711473</v>
      </c>
      <c r="K53" s="14">
        <v>4.28060230127736</v>
      </c>
      <c r="L53" s="14">
        <v>6.07944908360951</v>
      </c>
      <c r="M53" s="14">
        <v>23.4284258946946</v>
      </c>
      <c r="N53" s="14">
        <v>59.6253064238043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-844.2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-168.84</v>
      </c>
    </row>
    <row r="54" ht="15.75" customHeight="1">
      <c r="B54" s="13">
        <v>51.0</v>
      </c>
      <c r="C54" s="14">
        <v>6.66902371202595</v>
      </c>
      <c r="D54" s="14">
        <v>39.7756083213132</v>
      </c>
      <c r="E54" s="14">
        <v>0.364638504013419</v>
      </c>
      <c r="F54" s="14">
        <v>23.8133418524807</v>
      </c>
      <c r="G54" s="14">
        <v>14.1435630640018</v>
      </c>
      <c r="H54" s="14">
        <v>23.9159946611321</v>
      </c>
      <c r="I54" s="14">
        <v>3.74180654946854</v>
      </c>
      <c r="J54" s="14">
        <v>9.51860193415461</v>
      </c>
      <c r="K54" s="14">
        <v>21.2404590828616</v>
      </c>
      <c r="L54" s="14">
        <v>22.6340723004362</v>
      </c>
      <c r="M54" s="14">
        <v>11.6643399800259</v>
      </c>
      <c r="N54" s="14">
        <v>1.37864447510801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-168.84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1.2199989061848</v>
      </c>
      <c r="D55" s="14">
        <v>13.2318681472997</v>
      </c>
      <c r="E55" s="14">
        <v>37.0195737719875</v>
      </c>
      <c r="F55" s="14">
        <v>5.95800660820678</v>
      </c>
      <c r="G55" s="14">
        <v>10.7512449343774</v>
      </c>
      <c r="H55" s="14">
        <v>1.1794811361935</v>
      </c>
      <c r="I55" s="14">
        <v>12.0512462989512</v>
      </c>
      <c r="J55" s="14">
        <v>8.56522196251899</v>
      </c>
      <c r="K55" s="14">
        <v>7.30827614525333</v>
      </c>
      <c r="L55" s="14">
        <v>14.8715745152059</v>
      </c>
      <c r="M55" s="14">
        <v>3.25349194207229</v>
      </c>
      <c r="N55" s="14">
        <v>26.9588447159326</v>
      </c>
      <c r="O55" s="30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-168.84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1.46830327194184</v>
      </c>
      <c r="D56" s="14">
        <v>32.4941147830591</v>
      </c>
      <c r="E56" s="14">
        <v>0.307154126952323</v>
      </c>
      <c r="F56" s="14">
        <v>0.102704535585822</v>
      </c>
      <c r="G56" s="14">
        <v>1.93586716428399</v>
      </c>
      <c r="H56" s="14">
        <v>30.1442388374613</v>
      </c>
      <c r="I56" s="14">
        <v>21.5301093587311</v>
      </c>
      <c r="J56" s="14">
        <v>10.2916476473297</v>
      </c>
      <c r="K56" s="14">
        <v>3.4903469909699</v>
      </c>
      <c r="L56" s="14">
        <v>11.402833049846</v>
      </c>
      <c r="M56" s="14">
        <v>0.41569232866168</v>
      </c>
      <c r="N56" s="14">
        <v>16.0182780730856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-168.84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-168.84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6.85114294579253</v>
      </c>
      <c r="D57" s="14">
        <v>5.2472005517222</v>
      </c>
      <c r="E57" s="14">
        <v>18.9212642461231</v>
      </c>
      <c r="F57" s="14">
        <v>0.569295911910012</v>
      </c>
      <c r="G57" s="14">
        <v>68.662609175704</v>
      </c>
      <c r="H57" s="14">
        <v>14.4975997973318</v>
      </c>
      <c r="I57" s="14">
        <v>4.49239834779641</v>
      </c>
      <c r="J57" s="14">
        <v>3.17448944037101</v>
      </c>
      <c r="K57" s="14">
        <v>4.87041753237136</v>
      </c>
      <c r="L57" s="14">
        <v>16.1052491512744</v>
      </c>
      <c r="M57" s="14">
        <v>44.7412387878042</v>
      </c>
      <c r="N57" s="14">
        <v>7.32348444908857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-844.2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-168.84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6.15157493874431</v>
      </c>
      <c r="D58" s="14">
        <v>26.4378889285197</v>
      </c>
      <c r="E58" s="14">
        <v>0.771934678312391</v>
      </c>
      <c r="F58" s="14">
        <v>0.924273554191786</v>
      </c>
      <c r="G58" s="14">
        <v>43.9760443136435</v>
      </c>
      <c r="H58" s="14">
        <v>11.8590493704277</v>
      </c>
      <c r="I58" s="14">
        <v>2.56869585150853</v>
      </c>
      <c r="J58" s="14">
        <v>24.4860521234741</v>
      </c>
      <c r="K58" s="14">
        <v>4.0300945321098</v>
      </c>
      <c r="L58" s="14">
        <v>79.2647360116921</v>
      </c>
      <c r="M58" s="14">
        <v>0.74347734535113</v>
      </c>
      <c r="N58" s="14">
        <v>19.9279244193977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-168.84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-844.2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16.6568883301775</v>
      </c>
      <c r="D59" s="14">
        <v>3.9619279876817</v>
      </c>
      <c r="E59" s="14">
        <v>2.20729000070132</v>
      </c>
      <c r="F59" s="14">
        <v>43.0569951210451</v>
      </c>
      <c r="G59" s="14">
        <v>17.1215106629851</v>
      </c>
      <c r="H59" s="14">
        <v>6.34989183126017</v>
      </c>
      <c r="I59" s="14">
        <v>12.0914157250049</v>
      </c>
      <c r="J59" s="14">
        <v>8.56618078611791</v>
      </c>
      <c r="K59" s="14">
        <v>4.76028879112564</v>
      </c>
      <c r="L59" s="14">
        <v>33.0142269179479</v>
      </c>
      <c r="M59" s="14">
        <v>11.8406645043838</v>
      </c>
      <c r="N59" s="14">
        <v>34.7775712769733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-168.84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-168.84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-168.84</v>
      </c>
    </row>
    <row r="60" ht="15.75" customHeight="1">
      <c r="B60" s="13">
        <v>57.0</v>
      </c>
      <c r="C60" s="14">
        <v>9.9523623474027</v>
      </c>
      <c r="D60" s="14">
        <v>24.820002573247</v>
      </c>
      <c r="E60" s="14">
        <v>0.562203581957146</v>
      </c>
      <c r="F60" s="14">
        <v>8.62381096454337</v>
      </c>
      <c r="G60" s="14">
        <v>4.02410921797083</v>
      </c>
      <c r="H60" s="14">
        <v>20.614859581917</v>
      </c>
      <c r="I60" s="14">
        <v>11.0484685621309</v>
      </c>
      <c r="J60" s="14">
        <v>4.3364844397074</v>
      </c>
      <c r="K60" s="14">
        <v>19.4570834463632</v>
      </c>
      <c r="L60" s="14">
        <v>5.35836561913602</v>
      </c>
      <c r="M60" s="14">
        <v>0.989718630164862</v>
      </c>
      <c r="N60" s="14">
        <v>4.76305357404053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0.407447555047569</v>
      </c>
      <c r="D61" s="14">
        <v>16.8474489266138</v>
      </c>
      <c r="E61" s="14">
        <v>2.50828045920847</v>
      </c>
      <c r="F61" s="14">
        <v>41.4033158518713</v>
      </c>
      <c r="G61" s="14">
        <v>14.9054286506747</v>
      </c>
      <c r="H61" s="14">
        <v>1.77175504397601</v>
      </c>
      <c r="I61" s="14">
        <v>1.61904583537093</v>
      </c>
      <c r="J61" s="14">
        <v>11.1590389887379</v>
      </c>
      <c r="K61" s="14">
        <v>8.84546867841855</v>
      </c>
      <c r="L61" s="14">
        <v>2.76811401862651</v>
      </c>
      <c r="M61" s="14">
        <v>9.44855128732426</v>
      </c>
      <c r="N61" s="14">
        <v>41.2272297218781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-168.84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-168.84</v>
      </c>
    </row>
    <row r="62" ht="15.75" customHeight="1">
      <c r="B62" s="13">
        <v>59.0</v>
      </c>
      <c r="C62" s="14">
        <v>18.0973236912946</v>
      </c>
      <c r="D62" s="14">
        <v>6.22574712719489</v>
      </c>
      <c r="E62" s="14">
        <v>6.47814813368022</v>
      </c>
      <c r="F62" s="14">
        <v>17.4828943519006</v>
      </c>
      <c r="G62" s="14">
        <v>12.7979764297223</v>
      </c>
      <c r="H62" s="14">
        <v>20.1569308774715</v>
      </c>
      <c r="I62" s="14">
        <v>10.5628957933831</v>
      </c>
      <c r="J62" s="14">
        <v>9.3073302965696</v>
      </c>
      <c r="K62" s="14">
        <v>10.5671565636597</v>
      </c>
      <c r="L62" s="14">
        <v>0.718458569422217</v>
      </c>
      <c r="M62" s="14">
        <v>2.48577864763897</v>
      </c>
      <c r="N62" s="14">
        <v>4.30622648984845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18.1441685987721</v>
      </c>
      <c r="D63" s="14">
        <v>32.1591803144918</v>
      </c>
      <c r="E63" s="14">
        <v>13.8614753629166</v>
      </c>
      <c r="F63" s="14">
        <v>4.54739124663174</v>
      </c>
      <c r="G63" s="14">
        <v>36.9975424237888</v>
      </c>
      <c r="H63" s="14">
        <v>40.3611703724008</v>
      </c>
      <c r="I63" s="14">
        <v>55.591523319207</v>
      </c>
      <c r="J63" s="14">
        <v>4.5152802943252</v>
      </c>
      <c r="K63" s="14">
        <v>7.1811758663971</v>
      </c>
      <c r="L63" s="14">
        <v>0.287871962180361</v>
      </c>
      <c r="M63" s="14">
        <v>2.9033892294392</v>
      </c>
      <c r="N63" s="14">
        <v>3.66074148062617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-168.84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-168.84</v>
      </c>
      <c r="V63" s="16">
        <f>VLOOKUP(IF(H63&gt;240,5,IF(H63&gt;180,4,IF(H63&gt;120,3,IF(H63&gt;60,2,IF(H63&gt;30,1,0))))),Trial!$E$8:$H$13,4)</f>
        <v>-168.84</v>
      </c>
      <c r="W63" s="16">
        <f>VLOOKUP(IF(I63&gt;240,5,IF(I63&gt;180,4,IF(I63&gt;120,3,IF(I63&gt;60,2,IF(I63&gt;30,1,0))))),Trial!$E$8:$H$13,4)</f>
        <v>-168.84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5.81513501708396</v>
      </c>
      <c r="D64" s="14">
        <v>3.01084352496165</v>
      </c>
      <c r="E64" s="14">
        <v>12.145387353146</v>
      </c>
      <c r="F64" s="14">
        <v>19.389764842538</v>
      </c>
      <c r="G64" s="14">
        <v>0.86125638882863</v>
      </c>
      <c r="H64" s="14">
        <v>1.91480835285038</v>
      </c>
      <c r="I64" s="14">
        <v>6.1401234742028</v>
      </c>
      <c r="J64" s="14">
        <v>31.508019600834</v>
      </c>
      <c r="K64" s="14">
        <v>13.0025907443921</v>
      </c>
      <c r="L64" s="14">
        <v>19.1916032311949</v>
      </c>
      <c r="M64" s="14">
        <v>0.11325450129807</v>
      </c>
      <c r="N64" s="14">
        <v>13.9240373674456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-168.84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27.9015225496397</v>
      </c>
      <c r="D65" s="14">
        <v>0.442526621790603</v>
      </c>
      <c r="E65" s="14">
        <v>4.66969131343067</v>
      </c>
      <c r="F65" s="14">
        <v>2.37589658214098</v>
      </c>
      <c r="G65" s="14">
        <v>24.5966652298516</v>
      </c>
      <c r="H65" s="14">
        <v>11.2167728820082</v>
      </c>
      <c r="I65" s="14">
        <v>21.287886168615</v>
      </c>
      <c r="J65" s="14">
        <v>52.3070956636644</v>
      </c>
      <c r="K65" s="14">
        <v>19.9370103595209</v>
      </c>
      <c r="L65" s="14">
        <v>2.17012122645974</v>
      </c>
      <c r="M65" s="14">
        <v>9.55381005706245</v>
      </c>
      <c r="N65" s="14">
        <v>18.4338315621188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-168.84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20.3233443696221</v>
      </c>
      <c r="D66" s="14">
        <v>23.365266248041898</v>
      </c>
      <c r="E66" s="14">
        <v>5.18972152313218</v>
      </c>
      <c r="F66" s="14">
        <v>9.59140941769929</v>
      </c>
      <c r="G66" s="14">
        <v>3.5439748105593</v>
      </c>
      <c r="H66" s="14">
        <v>3.27822941736352</v>
      </c>
      <c r="I66" s="14">
        <v>32.6689385209487</v>
      </c>
      <c r="J66" s="14">
        <v>2.85666818829227</v>
      </c>
      <c r="K66" s="14">
        <v>5.33585547525436</v>
      </c>
      <c r="L66" s="14">
        <v>0.858538864118975</v>
      </c>
      <c r="M66" s="14">
        <v>11.4560034358027</v>
      </c>
      <c r="N66" s="14">
        <v>47.2063555633468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-168.84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-168.84</v>
      </c>
    </row>
    <row r="67" ht="15.75" customHeight="1">
      <c r="B67" s="13">
        <v>64.0</v>
      </c>
      <c r="C67" s="14">
        <v>4.5758254441248</v>
      </c>
      <c r="D67" s="14">
        <v>0.908153436809646</v>
      </c>
      <c r="E67" s="14">
        <v>28.0663098706868</v>
      </c>
      <c r="F67" s="14">
        <v>6.22185933082142</v>
      </c>
      <c r="G67" s="14">
        <v>11.9580574903722</v>
      </c>
      <c r="H67" s="14">
        <v>1.02225492297437</v>
      </c>
      <c r="I67" s="14">
        <v>4.63800044273958</v>
      </c>
      <c r="J67" s="14">
        <v>0.343608234839704</v>
      </c>
      <c r="K67" s="14">
        <v>36.7968347667978</v>
      </c>
      <c r="L67" s="14">
        <v>9.84902544095977</v>
      </c>
      <c r="M67" s="14">
        <v>15.2665742252107</v>
      </c>
      <c r="N67" s="14">
        <v>0.795151861104701</v>
      </c>
      <c r="O67" s="30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-168.84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0.626384552363013</v>
      </c>
      <c r="D68" s="14">
        <v>47.3986286033369</v>
      </c>
      <c r="E68" s="14">
        <v>10.6561488145273</v>
      </c>
      <c r="F68" s="14">
        <v>40.5734397404235</v>
      </c>
      <c r="G68" s="14">
        <v>21.1372307097709</v>
      </c>
      <c r="H68" s="14">
        <v>13.4908462671648</v>
      </c>
      <c r="I68" s="14">
        <v>19.2049556385895</v>
      </c>
      <c r="J68" s="14">
        <v>38.0765258533808</v>
      </c>
      <c r="K68" s="14">
        <v>5.81251987735198</v>
      </c>
      <c r="L68" s="14">
        <v>5.95851878398098</v>
      </c>
      <c r="M68" s="14">
        <v>2.2818941974802</v>
      </c>
      <c r="N68" s="14">
        <v>30.2105190102265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-168.84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-168.84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-168.84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-168.84</v>
      </c>
    </row>
    <row r="69" ht="15.75" customHeight="1">
      <c r="B69" s="13">
        <v>66.0</v>
      </c>
      <c r="C69" s="14">
        <v>4.03703046609684</v>
      </c>
      <c r="D69" s="14">
        <v>14.9155939492482</v>
      </c>
      <c r="E69" s="14">
        <v>6.40749545567669</v>
      </c>
      <c r="F69" s="14">
        <v>5.59778091930784</v>
      </c>
      <c r="G69" s="14">
        <v>2.313382971799</v>
      </c>
      <c r="H69" s="14">
        <v>9.77065943168249</v>
      </c>
      <c r="I69" s="14">
        <v>19.7175374555379</v>
      </c>
      <c r="J69" s="14">
        <v>23.1502437545156</v>
      </c>
      <c r="K69" s="14">
        <v>21.7839218340984</v>
      </c>
      <c r="L69" s="14">
        <v>3.31765040499158</v>
      </c>
      <c r="M69" s="14">
        <v>40.0933564629686</v>
      </c>
      <c r="N69" s="14">
        <v>0.620973368408158</v>
      </c>
      <c r="O69" s="30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-168.84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6.77107250695117</v>
      </c>
      <c r="D70" s="14">
        <v>1.43051717951894</v>
      </c>
      <c r="E70" s="14">
        <v>44.2373557702046</v>
      </c>
      <c r="F70" s="14">
        <v>21.908207287508</v>
      </c>
      <c r="G70" s="14">
        <v>5.84751562098972</v>
      </c>
      <c r="H70" s="14">
        <v>2.92075878437608</v>
      </c>
      <c r="I70" s="14">
        <v>12.4257245486687</v>
      </c>
      <c r="J70" s="14">
        <v>17.0674305719408</v>
      </c>
      <c r="K70" s="14">
        <v>17.4014111781776</v>
      </c>
      <c r="L70" s="14">
        <v>13.7834699459875</v>
      </c>
      <c r="M70" s="14">
        <v>30.7717376049862</v>
      </c>
      <c r="N70" s="14">
        <v>4.58998370617628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-168.84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-168.84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17.6712102226066</v>
      </c>
      <c r="D71" s="14">
        <v>0.0502775062680399</v>
      </c>
      <c r="E71" s="14">
        <v>22.1408517575061</v>
      </c>
      <c r="F71" s="14">
        <v>20.100277200917</v>
      </c>
      <c r="G71" s="14">
        <v>46.0047231089954</v>
      </c>
      <c r="H71" s="14">
        <v>14.1028057810695</v>
      </c>
      <c r="I71" s="14">
        <v>14.6008081697709</v>
      </c>
      <c r="J71" s="14">
        <v>12.5266559401612</v>
      </c>
      <c r="K71" s="14">
        <v>27.9699514437721</v>
      </c>
      <c r="L71" s="14">
        <v>24.2493631446904</v>
      </c>
      <c r="M71" s="14">
        <v>23.7237385610288</v>
      </c>
      <c r="N71" s="14">
        <v>5.5363956143157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-168.84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16.80221484114</v>
      </c>
      <c r="D72" s="14">
        <v>7.37609776817262</v>
      </c>
      <c r="E72" s="14">
        <v>3.37805675031479</v>
      </c>
      <c r="F72" s="14">
        <v>19.2484359402379</v>
      </c>
      <c r="G72" s="14">
        <v>36.71922916423</v>
      </c>
      <c r="H72" s="14">
        <v>13.4505608551569</v>
      </c>
      <c r="I72" s="14">
        <v>25.5612692454999</v>
      </c>
      <c r="J72" s="14">
        <v>2.22467386052012</v>
      </c>
      <c r="K72" s="14">
        <v>14.5585465367037</v>
      </c>
      <c r="L72" s="14">
        <v>7.28780157081783</v>
      </c>
      <c r="M72" s="14">
        <v>15.1778238707307</v>
      </c>
      <c r="N72" s="14">
        <v>15.2333893880333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-168.84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4.51626880741678</v>
      </c>
      <c r="D73" s="14">
        <v>7.40150505630299</v>
      </c>
      <c r="E73" s="14">
        <v>22.2758046357131</v>
      </c>
      <c r="F73" s="14">
        <v>0.677936291769801</v>
      </c>
      <c r="G73" s="14">
        <v>11.8444837454985</v>
      </c>
      <c r="H73" s="14">
        <v>8.2076273531653</v>
      </c>
      <c r="I73" s="14">
        <v>9.69598454313526</v>
      </c>
      <c r="J73" s="14">
        <v>0.89263795427978</v>
      </c>
      <c r="K73" s="14">
        <v>5.42906946115032</v>
      </c>
      <c r="L73" s="14">
        <v>16.3653294478628</v>
      </c>
      <c r="M73" s="14">
        <v>11.388147298162</v>
      </c>
      <c r="N73" s="14">
        <v>6.50072303079069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8.29518020297401</v>
      </c>
      <c r="D74" s="14">
        <v>51.0365344170905</v>
      </c>
      <c r="E74" s="14">
        <v>6.23979877596721</v>
      </c>
      <c r="F74" s="14">
        <v>1.41669607711956</v>
      </c>
      <c r="G74" s="14">
        <v>8.61856165849604</v>
      </c>
      <c r="H74" s="14">
        <v>14.8476493470456</v>
      </c>
      <c r="I74" s="14">
        <v>11.8208077056418</v>
      </c>
      <c r="J74" s="14">
        <v>7.16636758074164</v>
      </c>
      <c r="K74" s="14">
        <v>6.77287079226226</v>
      </c>
      <c r="L74" s="14">
        <v>1.51405529109461</v>
      </c>
      <c r="M74" s="14">
        <v>7.00783041147515</v>
      </c>
      <c r="N74" s="14">
        <v>13.6357186324048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-168.84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1.71342823945497</v>
      </c>
      <c r="D75" s="14">
        <v>16.3554287859323</v>
      </c>
      <c r="E75" s="14">
        <v>34.6502467744307</v>
      </c>
      <c r="F75" s="14">
        <v>5.69063720800914</v>
      </c>
      <c r="G75" s="14">
        <v>8.45914716990664</v>
      </c>
      <c r="H75" s="14">
        <v>3.37158622777646</v>
      </c>
      <c r="I75" s="14">
        <v>12.9997847060758</v>
      </c>
      <c r="J75" s="14">
        <v>16.9394781064327</v>
      </c>
      <c r="K75" s="14">
        <v>5.19713717391714</v>
      </c>
      <c r="L75" s="14">
        <v>37.0628891683917</v>
      </c>
      <c r="M75" s="14">
        <v>2.12691358989105</v>
      </c>
      <c r="N75" s="14">
        <v>2.32503483798355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-168.84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-168.84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19.9432760753744</v>
      </c>
      <c r="D76" s="14">
        <v>2.90848359881121</v>
      </c>
      <c r="E76" s="14">
        <v>28.7534917062734</v>
      </c>
      <c r="F76" s="14">
        <v>10.0313296876932</v>
      </c>
      <c r="G76" s="14">
        <v>5.05099450466223</v>
      </c>
      <c r="H76" s="14">
        <v>5.46194529873319</v>
      </c>
      <c r="I76" s="14">
        <v>18.2963424313983</v>
      </c>
      <c r="J76" s="14">
        <v>2.5469427134376</v>
      </c>
      <c r="K76" s="14">
        <v>9.47004027095173</v>
      </c>
      <c r="L76" s="14">
        <v>29.3099015285398</v>
      </c>
      <c r="M76" s="14">
        <v>65.8731408339587</v>
      </c>
      <c r="N76" s="14">
        <v>19.439199501293</v>
      </c>
      <c r="O76" s="30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-844.2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0.0261644778827419</v>
      </c>
      <c r="D77" s="14">
        <v>5.92579176402651</v>
      </c>
      <c r="E77" s="14">
        <v>1.21147179938853</v>
      </c>
      <c r="F77" s="14">
        <v>4.71501220501959</v>
      </c>
      <c r="G77" s="14">
        <v>9.46079164232043</v>
      </c>
      <c r="H77" s="14">
        <v>30.2589046724395</v>
      </c>
      <c r="I77" s="14">
        <v>2.90533844389993</v>
      </c>
      <c r="J77" s="14">
        <v>11.742021003374</v>
      </c>
      <c r="K77" s="14">
        <v>16.3859054314057</v>
      </c>
      <c r="L77" s="14">
        <v>0.778605083918236</v>
      </c>
      <c r="M77" s="14">
        <v>6.6346816434525</v>
      </c>
      <c r="N77" s="14">
        <v>0.272697458235788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-168.84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18.4542287742889</v>
      </c>
      <c r="D78" s="14">
        <v>19.169704829159</v>
      </c>
      <c r="E78" s="14">
        <v>9.31200397711098</v>
      </c>
      <c r="F78" s="14">
        <v>30.8900158697627</v>
      </c>
      <c r="G78" s="14">
        <v>0.488293453585356</v>
      </c>
      <c r="H78" s="14">
        <v>19.9646172406321</v>
      </c>
      <c r="I78" s="14">
        <v>12.9582568835552</v>
      </c>
      <c r="J78" s="14">
        <v>1.34903874551939</v>
      </c>
      <c r="K78" s="14">
        <v>0.624730876965416</v>
      </c>
      <c r="L78" s="14">
        <v>0.851225083228201</v>
      </c>
      <c r="M78" s="14">
        <v>28.8863840349273</v>
      </c>
      <c r="N78" s="14">
        <v>13.8904364595274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-168.84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8.63168617109768</v>
      </c>
      <c r="D79" s="14">
        <v>9.61596402275292</v>
      </c>
      <c r="E79" s="14">
        <v>13.0742310938603</v>
      </c>
      <c r="F79" s="14">
        <v>37.3017254583894</v>
      </c>
      <c r="G79" s="14">
        <v>7.01024988247082</v>
      </c>
      <c r="H79" s="14">
        <v>19.0707644267177</v>
      </c>
      <c r="I79" s="14">
        <v>8.78882551854476</v>
      </c>
      <c r="J79" s="14">
        <v>2.83018008908257</v>
      </c>
      <c r="K79" s="14">
        <v>9.97824356067214</v>
      </c>
      <c r="L79" s="14">
        <v>5.5669648790732</v>
      </c>
      <c r="M79" s="14">
        <v>13.4039958816106</v>
      </c>
      <c r="N79" s="14">
        <v>11.771749053252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-168.84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4.42243255000613</v>
      </c>
      <c r="D80" s="14">
        <v>5.53025721614249</v>
      </c>
      <c r="E80" s="14">
        <v>17.7006092865105</v>
      </c>
      <c r="F80" s="14">
        <v>1.56392218410037</v>
      </c>
      <c r="G80" s="14">
        <v>24.3765097176826</v>
      </c>
      <c r="H80" s="14">
        <v>21.6518707301637</v>
      </c>
      <c r="I80" s="14">
        <v>20.7520364381542</v>
      </c>
      <c r="J80" s="14">
        <v>2.00403681543092</v>
      </c>
      <c r="K80" s="14">
        <v>14.6544614836658</v>
      </c>
      <c r="L80" s="14">
        <v>9.1222607983361</v>
      </c>
      <c r="M80" s="14">
        <v>25.5121161095967</v>
      </c>
      <c r="N80" s="14">
        <v>1.80949648369602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2.65463250586763</v>
      </c>
      <c r="D81" s="14">
        <v>6.00050133704208</v>
      </c>
      <c r="E81" s="14">
        <v>24.2481951099059</v>
      </c>
      <c r="F81" s="14">
        <v>11.3555320575918</v>
      </c>
      <c r="G81" s="14">
        <v>8.26657994319685</v>
      </c>
      <c r="H81" s="14">
        <v>21.5884548278695</v>
      </c>
      <c r="I81" s="14">
        <v>26.2915695436468</v>
      </c>
      <c r="J81" s="14">
        <v>0.736632706411183</v>
      </c>
      <c r="K81" s="14">
        <v>27.6613678138235</v>
      </c>
      <c r="L81" s="14">
        <v>33.2339790873484</v>
      </c>
      <c r="M81" s="14">
        <v>3.13355715242214</v>
      </c>
      <c r="N81" s="14">
        <v>1.76298335152656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-168.84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3.75665155355819</v>
      </c>
      <c r="D82" s="14">
        <v>1.73372755590826</v>
      </c>
      <c r="E82" s="14">
        <v>6.01043570237234</v>
      </c>
      <c r="F82" s="14">
        <v>7.01815368048847</v>
      </c>
      <c r="G82" s="14">
        <v>0.212699215998873</v>
      </c>
      <c r="H82" s="14">
        <v>22.7611107542764</v>
      </c>
      <c r="I82" s="14">
        <v>30.4740430690602</v>
      </c>
      <c r="J82" s="14">
        <v>68.4061035174015</v>
      </c>
      <c r="K82" s="14">
        <v>17.3199506201866</v>
      </c>
      <c r="L82" s="14">
        <v>4.20303091208558</v>
      </c>
      <c r="M82" s="14">
        <v>7.83782294453122</v>
      </c>
      <c r="N82" s="14">
        <v>4.54924038900062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-168.84</v>
      </c>
      <c r="X82" s="16">
        <f>VLOOKUP(IF(J82&gt;240,5,IF(J82&gt;180,4,IF(J82&gt;120,3,IF(J82&gt;60,2,IF(J82&gt;30,1,0))))),Trial!$E$8:$H$13,4)</f>
        <v>-844.2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16.100100405709</v>
      </c>
      <c r="D83" s="14">
        <v>33.9582691499254</v>
      </c>
      <c r="E83" s="14">
        <v>9.41858363470898</v>
      </c>
      <c r="F83" s="14">
        <v>10.1051585047526</v>
      </c>
      <c r="G83" s="14">
        <v>16.5890931135119</v>
      </c>
      <c r="H83" s="14">
        <v>37.0964685209434</v>
      </c>
      <c r="I83" s="14">
        <v>50.1642529014922</v>
      </c>
      <c r="J83" s="14">
        <v>34.7611403174953</v>
      </c>
      <c r="K83" s="14">
        <v>17.416772002549</v>
      </c>
      <c r="L83" s="14">
        <v>0.834594227513298</v>
      </c>
      <c r="M83" s="14">
        <v>6.04073788318783</v>
      </c>
      <c r="N83" s="14">
        <v>2.94734297082759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-168.84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-168.84</v>
      </c>
      <c r="W83" s="16">
        <f>VLOOKUP(IF(I83&gt;240,5,IF(I83&gt;180,4,IF(I83&gt;120,3,IF(I83&gt;60,2,IF(I83&gt;30,1,0))))),Trial!$E$8:$H$13,4)</f>
        <v>-168.84</v>
      </c>
      <c r="X83" s="16">
        <f>VLOOKUP(IF(J83&gt;240,5,IF(J83&gt;180,4,IF(J83&gt;120,3,IF(J83&gt;60,2,IF(J83&gt;30,1,0))))),Trial!$E$8:$H$13,4)</f>
        <v>-168.84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0.155120364108586</v>
      </c>
      <c r="D84" s="14">
        <v>8.21994420420378</v>
      </c>
      <c r="E84" s="14">
        <v>15.8068120174195</v>
      </c>
      <c r="F84" s="14">
        <v>2.53551560032595</v>
      </c>
      <c r="G84" s="14">
        <v>5.29478240157478</v>
      </c>
      <c r="H84" s="14">
        <v>1.34611762553586</v>
      </c>
      <c r="I84" s="14">
        <v>0.642918844614178</v>
      </c>
      <c r="J84" s="14">
        <v>17.8855899541724</v>
      </c>
      <c r="K84" s="14">
        <v>46.0487914826637</v>
      </c>
      <c r="L84" s="14">
        <v>8.6311418291647</v>
      </c>
      <c r="M84" s="14">
        <v>17.7521692782725</v>
      </c>
      <c r="N84" s="14">
        <v>4.79813303030096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-168.84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3.39547188458964</v>
      </c>
      <c r="D85" s="14">
        <v>23.5311015667563</v>
      </c>
      <c r="E85" s="14">
        <v>12.1889333761107</v>
      </c>
      <c r="F85" s="14">
        <v>8.09610507352824</v>
      </c>
      <c r="G85" s="14">
        <v>5.66241019889712</v>
      </c>
      <c r="H85" s="14">
        <v>3.12581175733358</v>
      </c>
      <c r="I85" s="14">
        <v>4.6253052901011</v>
      </c>
      <c r="J85" s="14">
        <v>17.671095246737</v>
      </c>
      <c r="K85" s="14">
        <v>21.6618334917521</v>
      </c>
      <c r="L85" s="14">
        <v>10.4433634997543</v>
      </c>
      <c r="M85" s="14">
        <v>0.949368804351272</v>
      </c>
      <c r="N85" s="14">
        <v>7.58024909435771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0.986842897487804</v>
      </c>
      <c r="D86" s="14">
        <v>20.3706990067085</v>
      </c>
      <c r="E86" s="14">
        <v>8.20372823886573</v>
      </c>
      <c r="F86" s="14">
        <v>14.583373806746</v>
      </c>
      <c r="G86" s="14">
        <v>14.5049815777141</v>
      </c>
      <c r="H86" s="14">
        <v>2.43268672492182</v>
      </c>
      <c r="I86" s="14">
        <v>3.11259075409402</v>
      </c>
      <c r="J86" s="14">
        <v>50.859033268485</v>
      </c>
      <c r="K86" s="14">
        <v>5.04578710063361</v>
      </c>
      <c r="L86" s="14">
        <v>28.4640971862034</v>
      </c>
      <c r="M86" s="14">
        <v>2.16305411752069</v>
      </c>
      <c r="N86" s="14">
        <v>26.4398146523332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-168.84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30.8152753980025</v>
      </c>
      <c r="D87" s="14">
        <v>23.0302183682798</v>
      </c>
      <c r="E87" s="14">
        <v>31.8596871577457</v>
      </c>
      <c r="F87" s="14">
        <v>1.84552468441837</v>
      </c>
      <c r="G87" s="14">
        <v>21.9646941824054</v>
      </c>
      <c r="H87" s="14">
        <v>8.06621388397179</v>
      </c>
      <c r="I87" s="14">
        <v>31.7805066570532</v>
      </c>
      <c r="J87" s="14">
        <v>23.0941386778077</v>
      </c>
      <c r="K87" s="14">
        <v>2.64391621556133</v>
      </c>
      <c r="L87" s="14">
        <v>9.74856035924433</v>
      </c>
      <c r="M87" s="14">
        <v>1.65478939269669</v>
      </c>
      <c r="N87" s="14">
        <v>2.47092100869186</v>
      </c>
      <c r="O87" s="30"/>
      <c r="P87" s="13">
        <v>84.0</v>
      </c>
      <c r="Q87" s="16">
        <f>VLOOKUP(IF(C87&gt;240,5,IF(C87&gt;180,4,IF(C87&gt;120,3,IF(C87&gt;60,2,IF(C87&gt;30,1,0))))),Trial!$E$8:$H$13,4)</f>
        <v>-168.84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-168.84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-168.84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25.482965041714</v>
      </c>
      <c r="D88" s="14">
        <v>19.2907196519274</v>
      </c>
      <c r="E88" s="14">
        <v>20.6164505338466</v>
      </c>
      <c r="F88" s="14">
        <v>8.89315641489811</v>
      </c>
      <c r="G88" s="14">
        <v>12.2351568457422</v>
      </c>
      <c r="H88" s="14">
        <v>2.53526188054299</v>
      </c>
      <c r="I88" s="14">
        <v>25.5267938334664</v>
      </c>
      <c r="J88" s="14">
        <v>0.99394302344881</v>
      </c>
      <c r="K88" s="14">
        <v>9.231286178724</v>
      </c>
      <c r="L88" s="14">
        <v>4.22439447348006</v>
      </c>
      <c r="M88" s="14">
        <v>3.12641493533738</v>
      </c>
      <c r="N88" s="14">
        <v>1.34209309193715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49.9537966493528</v>
      </c>
      <c r="D89" s="14">
        <v>3.19530616653694</v>
      </c>
      <c r="E89" s="14">
        <v>19.756821292842</v>
      </c>
      <c r="F89" s="14">
        <v>7.50138356578536</v>
      </c>
      <c r="G89" s="14">
        <v>2.49489663177883</v>
      </c>
      <c r="H89" s="14">
        <v>0.440507635998922</v>
      </c>
      <c r="I89" s="14">
        <v>3.47448047418147</v>
      </c>
      <c r="J89" s="14">
        <v>7.80378223620355</v>
      </c>
      <c r="K89" s="14">
        <v>17.8859031487341</v>
      </c>
      <c r="L89" s="14">
        <v>29.0954917129383</v>
      </c>
      <c r="M89" s="14">
        <v>0.987441585771739</v>
      </c>
      <c r="N89" s="14">
        <v>20.0349351355975</v>
      </c>
      <c r="O89" s="30"/>
      <c r="P89" s="13">
        <v>86.0</v>
      </c>
      <c r="Q89" s="16">
        <f>VLOOKUP(IF(C89&gt;240,5,IF(C89&gt;180,4,IF(C89&gt;120,3,IF(C89&gt;60,2,IF(C89&gt;30,1,0))))),Trial!$E$8:$H$13,4)</f>
        <v>-168.84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3.78394152173135</v>
      </c>
      <c r="D90" s="14">
        <v>14.947479317532</v>
      </c>
      <c r="E90" s="14">
        <v>8.77518090605736</v>
      </c>
      <c r="F90" s="14">
        <v>12.3770391957153</v>
      </c>
      <c r="G90" s="14">
        <v>15.5604872335765</v>
      </c>
      <c r="H90" s="14">
        <v>6.9372291679102</v>
      </c>
      <c r="I90" s="14">
        <v>5.4273568872828</v>
      </c>
      <c r="J90" s="14">
        <v>20.2753309393471</v>
      </c>
      <c r="K90" s="14">
        <v>20.3684725448659</v>
      </c>
      <c r="L90" s="14">
        <v>12.0321863278831</v>
      </c>
      <c r="M90" s="14">
        <v>47.354127280829</v>
      </c>
      <c r="N90" s="14">
        <v>2.53644108176231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-168.84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34.7404609605924</v>
      </c>
      <c r="D91" s="14">
        <v>2.1493300718721</v>
      </c>
      <c r="E91" s="14">
        <v>5.28002652241848</v>
      </c>
      <c r="F91" s="14">
        <v>20.8072315657681</v>
      </c>
      <c r="G91" s="14">
        <v>10.9961426767043</v>
      </c>
      <c r="H91" s="14">
        <v>0.84939262480475</v>
      </c>
      <c r="I91" s="14">
        <v>40.3858234241944</v>
      </c>
      <c r="J91" s="14">
        <v>3.07567257219518</v>
      </c>
      <c r="K91" s="14">
        <v>19.3359768886289</v>
      </c>
      <c r="L91" s="14">
        <v>0.955621678825146</v>
      </c>
      <c r="M91" s="14">
        <v>7.14119995580986</v>
      </c>
      <c r="N91" s="14">
        <v>2.92491907206123</v>
      </c>
      <c r="O91" s="30"/>
      <c r="P91" s="13">
        <v>88.0</v>
      </c>
      <c r="Q91" s="16">
        <f>VLOOKUP(IF(C91&gt;240,5,IF(C91&gt;180,4,IF(C91&gt;120,3,IF(C91&gt;60,2,IF(C91&gt;30,1,0))))),Trial!$E$8:$H$13,4)</f>
        <v>-168.84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-168.84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14.7757304399359</v>
      </c>
      <c r="D92" s="14">
        <v>7.60333724697121</v>
      </c>
      <c r="E92" s="14">
        <v>14.3394002720798</v>
      </c>
      <c r="F92" s="14">
        <v>39.7461522211337</v>
      </c>
      <c r="G92" s="14">
        <v>1.67247608290054</v>
      </c>
      <c r="H92" s="14">
        <v>6.33941532615572</v>
      </c>
      <c r="I92" s="14">
        <v>4.79792511845007</v>
      </c>
      <c r="J92" s="14">
        <v>3.03982683364987</v>
      </c>
      <c r="K92" s="14">
        <v>19.4843979992142</v>
      </c>
      <c r="L92" s="14">
        <v>0.680283012659345</v>
      </c>
      <c r="M92" s="14">
        <v>3.32421864555217</v>
      </c>
      <c r="N92" s="14">
        <v>12.430872646914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-168.84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7.05462126540951</v>
      </c>
      <c r="D93" s="14">
        <v>46.2584951940351</v>
      </c>
      <c r="E93" s="14">
        <v>4.48938803371303</v>
      </c>
      <c r="F93" s="14">
        <v>2.89464948950335</v>
      </c>
      <c r="G93" s="14">
        <v>10.6359902018766</v>
      </c>
      <c r="H93" s="14">
        <v>3.0057805180084</v>
      </c>
      <c r="I93" s="14">
        <v>42.0939788289707</v>
      </c>
      <c r="J93" s="14">
        <v>6.91825100216083</v>
      </c>
      <c r="K93" s="14">
        <v>19.9750607194548</v>
      </c>
      <c r="L93" s="14">
        <v>14.7335269999775</v>
      </c>
      <c r="M93" s="14">
        <v>8.94854654641822</v>
      </c>
      <c r="N93" s="14">
        <v>14.5438301378014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-168.84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-168.84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4.55140842958353</v>
      </c>
      <c r="D94" s="14">
        <v>0.98471417518031</v>
      </c>
      <c r="E94" s="14">
        <v>14.001509188776</v>
      </c>
      <c r="F94" s="14">
        <v>1.11555002964941</v>
      </c>
      <c r="G94" s="14">
        <v>11.5443753605793</v>
      </c>
      <c r="H94" s="14">
        <v>6.74326993714172</v>
      </c>
      <c r="I94" s="14">
        <v>1.45158769195676</v>
      </c>
      <c r="J94" s="14">
        <v>5.79987724092789</v>
      </c>
      <c r="K94" s="14">
        <v>0.155747381784022</v>
      </c>
      <c r="L94" s="14">
        <v>23.6650362989988</v>
      </c>
      <c r="M94" s="14">
        <v>2.15194343654439</v>
      </c>
      <c r="N94" s="14">
        <v>21.9180532641276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1.06755690417226</v>
      </c>
      <c r="D95" s="14">
        <v>11.7657994626175</v>
      </c>
      <c r="E95" s="14">
        <v>4.99436342921108</v>
      </c>
      <c r="F95" s="14">
        <v>11.9742568144659</v>
      </c>
      <c r="G95" s="14">
        <v>11.5526025008588</v>
      </c>
      <c r="H95" s="14">
        <v>1.0912720003631</v>
      </c>
      <c r="I95" s="14">
        <v>1.66310314989258</v>
      </c>
      <c r="J95" s="14">
        <v>0.819599623705769</v>
      </c>
      <c r="K95" s="14">
        <v>2.55833892789669</v>
      </c>
      <c r="L95" s="14">
        <v>32.1870553259061</v>
      </c>
      <c r="M95" s="14">
        <v>1.63221694175154</v>
      </c>
      <c r="N95" s="14">
        <v>1.27005770863034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-168.84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0.245952307898551</v>
      </c>
      <c r="D96" s="14">
        <v>5.47060793082501</v>
      </c>
      <c r="E96" s="14">
        <v>23.4092252172699</v>
      </c>
      <c r="F96" s="14">
        <v>43.3695679761808</v>
      </c>
      <c r="G96" s="14">
        <v>23.7655941453</v>
      </c>
      <c r="H96" s="14">
        <v>4.01259215222672</v>
      </c>
      <c r="I96" s="14">
        <v>7.69721310469322</v>
      </c>
      <c r="J96" s="14">
        <v>6.03101540091447</v>
      </c>
      <c r="K96" s="14">
        <v>12.8007435482881</v>
      </c>
      <c r="L96" s="14">
        <v>13.1740553177978</v>
      </c>
      <c r="M96" s="14">
        <v>0.680075412429869</v>
      </c>
      <c r="N96" s="14">
        <v>6.42331455306415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-168.84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25.7605439001864</v>
      </c>
      <c r="D97" s="14">
        <v>8.72933033122681</v>
      </c>
      <c r="E97" s="14">
        <v>18.3985617664669</v>
      </c>
      <c r="F97" s="14">
        <v>8.63171997210011</v>
      </c>
      <c r="G97" s="14">
        <v>9.55807757648555</v>
      </c>
      <c r="H97" s="14">
        <v>16.2779162203947</v>
      </c>
      <c r="I97" s="14">
        <v>2.90849755012234</v>
      </c>
      <c r="J97" s="14">
        <v>23.33516421357</v>
      </c>
      <c r="K97" s="14">
        <v>8.47171370061114</v>
      </c>
      <c r="L97" s="14">
        <v>0.850501506309956</v>
      </c>
      <c r="M97" s="14">
        <v>9.09166581488403</v>
      </c>
      <c r="N97" s="14">
        <v>14.8175932212146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0.24788943299316</v>
      </c>
      <c r="D98" s="14">
        <v>1.87376042989076</v>
      </c>
      <c r="E98" s="14">
        <v>0.102207254536353</v>
      </c>
      <c r="F98" s="14">
        <v>8.64625343321823</v>
      </c>
      <c r="G98" s="14">
        <v>9.6510197358884</v>
      </c>
      <c r="H98" s="14">
        <v>8.70724598868957</v>
      </c>
      <c r="I98" s="14">
        <v>2.67993832358987</v>
      </c>
      <c r="J98" s="14">
        <v>26.2380090400746</v>
      </c>
      <c r="K98" s="14">
        <v>5.609965165006</v>
      </c>
      <c r="L98" s="14">
        <v>14.1229694949548</v>
      </c>
      <c r="M98" s="14">
        <v>5.71754484339617</v>
      </c>
      <c r="N98" s="14">
        <v>0.420246594352648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7.19124486232176</v>
      </c>
      <c r="D99" s="14">
        <v>12.1768855094994</v>
      </c>
      <c r="E99" s="14">
        <v>25.8524361191487</v>
      </c>
      <c r="F99" s="14">
        <v>9.49078234840658</v>
      </c>
      <c r="G99" s="14">
        <v>6.83975549239216</v>
      </c>
      <c r="H99" s="14">
        <v>0.0155242596114011</v>
      </c>
      <c r="I99" s="14">
        <v>9.95802813199864</v>
      </c>
      <c r="J99" s="14">
        <v>12.0421337079925</v>
      </c>
      <c r="K99" s="14">
        <v>4.20626526526175</v>
      </c>
      <c r="L99" s="14">
        <v>0.398509836477363</v>
      </c>
      <c r="M99" s="14">
        <v>5.04407681090761</v>
      </c>
      <c r="N99" s="14">
        <v>46.8488955904222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-168.84</v>
      </c>
    </row>
    <row r="100" ht="15.75" customHeight="1">
      <c r="B100" s="13">
        <v>97.0</v>
      </c>
      <c r="C100" s="14">
        <v>11.5348701878069</v>
      </c>
      <c r="D100" s="14">
        <v>0.497686233682848</v>
      </c>
      <c r="E100" s="14">
        <v>6.3752347687725</v>
      </c>
      <c r="F100" s="14">
        <v>1.17857179711573</v>
      </c>
      <c r="G100" s="14">
        <v>7.66144119454548</v>
      </c>
      <c r="H100" s="14">
        <v>8.3145585110411</v>
      </c>
      <c r="I100" s="14">
        <v>11.7132746324959</v>
      </c>
      <c r="J100" s="14">
        <v>13.7865036049011</v>
      </c>
      <c r="K100" s="14">
        <v>6.59835837008432</v>
      </c>
      <c r="L100" s="14">
        <v>3.7777205827646</v>
      </c>
      <c r="M100" s="14">
        <v>12.1882691088217</v>
      </c>
      <c r="N100" s="14">
        <v>6.76162954024039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13.9862380410629</v>
      </c>
      <c r="D101" s="14">
        <v>16.5872646825473</v>
      </c>
      <c r="E101" s="14">
        <v>3.21839466723613</v>
      </c>
      <c r="F101" s="14">
        <v>23.7060873981735</v>
      </c>
      <c r="G101" s="14">
        <v>0.287663940526545</v>
      </c>
      <c r="H101" s="14">
        <v>7.28651834055781</v>
      </c>
      <c r="I101" s="14">
        <v>3.42502059158869</v>
      </c>
      <c r="J101" s="14">
        <v>10.3760998652209</v>
      </c>
      <c r="K101" s="14">
        <v>24.2332031568966</v>
      </c>
      <c r="L101" s="14">
        <v>35.7013973143206</v>
      </c>
      <c r="M101" s="14">
        <v>0.863000636314973</v>
      </c>
      <c r="N101" s="14">
        <v>11.5057541883868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-168.84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3.9591211038033</v>
      </c>
      <c r="D102" s="14">
        <v>51.4098528672433</v>
      </c>
      <c r="E102" s="14">
        <v>7.85609706211835</v>
      </c>
      <c r="F102" s="14">
        <v>8.24559315638617</v>
      </c>
      <c r="G102" s="14">
        <v>8.55987674361095</v>
      </c>
      <c r="H102" s="14">
        <v>2.54585961274852</v>
      </c>
      <c r="I102" s="14">
        <v>17.8685821388933</v>
      </c>
      <c r="J102" s="14">
        <v>28.4937618877993</v>
      </c>
      <c r="K102" s="14">
        <v>27.760052067377</v>
      </c>
      <c r="L102" s="14">
        <v>1.84744720849457</v>
      </c>
      <c r="M102" s="14">
        <v>3.39788228464313</v>
      </c>
      <c r="N102" s="14">
        <v>4.65784299714405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-168.84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9.29111032952471</v>
      </c>
      <c r="D103" s="14">
        <v>5.24344315676082</v>
      </c>
      <c r="E103" s="14">
        <v>17.3807491622019</v>
      </c>
      <c r="F103" s="14">
        <v>8.45327933784574</v>
      </c>
      <c r="G103" s="14">
        <v>37.840818464668</v>
      </c>
      <c r="H103" s="14">
        <v>8.89527232958935</v>
      </c>
      <c r="I103" s="14">
        <v>5.58192798076198</v>
      </c>
      <c r="J103" s="14">
        <v>9.55492306026546</v>
      </c>
      <c r="K103" s="14">
        <v>5.52336976625957</v>
      </c>
      <c r="L103" s="14">
        <v>0.878871301934123</v>
      </c>
      <c r="M103" s="14">
        <v>21.4040228698572</v>
      </c>
      <c r="N103" s="14">
        <v>3.84018417033367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-168.84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-2026.08</v>
      </c>
      <c r="R104" s="33">
        <f t="shared" si="1"/>
        <v>-4052.16</v>
      </c>
      <c r="S104" s="33">
        <f t="shared" si="1"/>
        <v>-2363.76</v>
      </c>
      <c r="T104" s="33">
        <f t="shared" si="1"/>
        <v>-1688.4</v>
      </c>
      <c r="U104" s="33">
        <f t="shared" si="1"/>
        <v>-3376.8</v>
      </c>
      <c r="V104" s="33">
        <f t="shared" si="1"/>
        <v>-1181.88</v>
      </c>
      <c r="W104" s="33">
        <f t="shared" si="1"/>
        <v>-2701.44</v>
      </c>
      <c r="X104" s="33">
        <f t="shared" si="1"/>
        <v>-2026.08</v>
      </c>
      <c r="Y104" s="33">
        <f t="shared" si="1"/>
        <v>-1519.56</v>
      </c>
      <c r="Z104" s="33">
        <f t="shared" si="1"/>
        <v>-2026.08</v>
      </c>
      <c r="AA104" s="33">
        <f t="shared" si="1"/>
        <v>-2701.44</v>
      </c>
      <c r="AB104" s="33">
        <f t="shared" si="1"/>
        <v>-2532.6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3.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14">
        <v>18.0517321354794</v>
      </c>
      <c r="D4" s="14">
        <v>5.00379230454564</v>
      </c>
      <c r="E4" s="14">
        <v>33.3380626037971</v>
      </c>
      <c r="F4" s="14">
        <v>27.8669008823203</v>
      </c>
      <c r="G4" s="14">
        <v>63.1388179116459</v>
      </c>
      <c r="H4" s="14">
        <v>1.05941978036426</v>
      </c>
      <c r="I4" s="14">
        <v>0.465550417685881</v>
      </c>
      <c r="J4" s="14">
        <v>39.9307105742734</v>
      </c>
      <c r="K4" s="14">
        <v>4.89294795929454</v>
      </c>
      <c r="L4" s="14">
        <v>25.0130375314673</v>
      </c>
      <c r="M4" s="14">
        <v>17.3532222992825</v>
      </c>
      <c r="N4" s="14">
        <v>5.26502466639504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-168.84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-844.2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-168.84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22.7589986337518</v>
      </c>
      <c r="D5" s="14">
        <v>34.7348457362757</v>
      </c>
      <c r="E5" s="14">
        <v>8.38150612092577</v>
      </c>
      <c r="F5" s="14">
        <v>2.24325257143937</v>
      </c>
      <c r="G5" s="14">
        <v>27.3564238548533</v>
      </c>
      <c r="H5" s="14">
        <v>81.4500255615197</v>
      </c>
      <c r="I5" s="14">
        <v>2.49222811107591</v>
      </c>
      <c r="J5" s="14">
        <v>10.0524887248027</v>
      </c>
      <c r="K5" s="14">
        <v>0.90234785801731</v>
      </c>
      <c r="L5" s="14">
        <v>12.887045644139</v>
      </c>
      <c r="M5" s="14">
        <v>7.59894579462707</v>
      </c>
      <c r="N5" s="14">
        <v>5.86740292664617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-168.84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-844.2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0.0116972367474791</v>
      </c>
      <c r="D6" s="14">
        <v>4.85594822056591</v>
      </c>
      <c r="E6" s="14">
        <v>11.6782557203519</v>
      </c>
      <c r="F6" s="14">
        <v>33.5661472540603</v>
      </c>
      <c r="G6" s="14">
        <v>24.235738723742</v>
      </c>
      <c r="H6" s="14">
        <v>1.20673584644683</v>
      </c>
      <c r="I6" s="14">
        <v>12.9531043561646</v>
      </c>
      <c r="J6" s="14">
        <v>5.11801959881559</v>
      </c>
      <c r="K6" s="14">
        <v>14.7728881666522</v>
      </c>
      <c r="L6" s="14">
        <v>8.73939886963926</v>
      </c>
      <c r="M6" s="14">
        <v>36.3150681838647</v>
      </c>
      <c r="N6" s="14">
        <v>0.302939931768924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-168.84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-168.84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2.37375304447487</v>
      </c>
      <c r="D7" s="14">
        <v>6.31187605550513</v>
      </c>
      <c r="E7" s="14">
        <v>1.26122583604201</v>
      </c>
      <c r="F7" s="14">
        <v>95.9386013873769</v>
      </c>
      <c r="G7" s="14">
        <v>1.12666588951834</v>
      </c>
      <c r="H7" s="14">
        <v>19.8731714803895</v>
      </c>
      <c r="I7" s="14">
        <v>11.262360170584</v>
      </c>
      <c r="J7" s="14">
        <v>3.53068872904405</v>
      </c>
      <c r="K7" s="14">
        <v>16.3323900057851</v>
      </c>
      <c r="L7" s="14">
        <v>33.1141565650956</v>
      </c>
      <c r="M7" s="14">
        <v>4.3538234773092</v>
      </c>
      <c r="N7" s="14">
        <v>2.51024514017627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-844.2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-168.84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3.38973291846924</v>
      </c>
      <c r="D8" s="14">
        <v>16.8726441608827</v>
      </c>
      <c r="E8" s="14">
        <v>5.27420119019225</v>
      </c>
      <c r="F8" s="14">
        <v>8.87804696420208</v>
      </c>
      <c r="G8" s="14">
        <v>4.81644991002977</v>
      </c>
      <c r="H8" s="14">
        <v>21.562977281989</v>
      </c>
      <c r="I8" s="14">
        <v>9.29446495705399</v>
      </c>
      <c r="J8" s="14">
        <v>5.51198181142099</v>
      </c>
      <c r="K8" s="14">
        <v>8.89749162984081</v>
      </c>
      <c r="L8" s="14">
        <v>1.35250628986396</v>
      </c>
      <c r="M8" s="14">
        <v>14.6962480628948</v>
      </c>
      <c r="N8" s="14">
        <v>5.02854880900122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30.3099236936963</v>
      </c>
      <c r="D9" s="14">
        <v>27.0709647821432</v>
      </c>
      <c r="E9" s="14">
        <v>18.0796286438677</v>
      </c>
      <c r="F9" s="14">
        <v>1.18464482926405</v>
      </c>
      <c r="G9" s="14">
        <v>11.8308756584386</v>
      </c>
      <c r="H9" s="14">
        <v>18.2468755519187</v>
      </c>
      <c r="I9" s="14">
        <v>12.029211071049</v>
      </c>
      <c r="J9" s="14">
        <v>12.607652036016</v>
      </c>
      <c r="K9" s="14">
        <v>8.82252827784978</v>
      </c>
      <c r="L9" s="14">
        <v>7.68282567381544</v>
      </c>
      <c r="M9" s="14">
        <v>26.722142367411</v>
      </c>
      <c r="N9" s="14">
        <v>20.6464756086638</v>
      </c>
      <c r="O9" s="30"/>
      <c r="P9" s="13">
        <v>6.0</v>
      </c>
      <c r="Q9" s="16">
        <f>VLOOKUP(IF(C9&gt;240,5,IF(C9&gt;180,4,IF(C9&gt;120,3,IF(C9&gt;60,2,IF(C9&gt;30,1,0))))),Trial!$E$8:$H$13,4)</f>
        <v>-168.84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43.4079081341963</v>
      </c>
      <c r="D10" s="14">
        <v>0.620206065522507</v>
      </c>
      <c r="E10" s="14">
        <v>12.192328071789</v>
      </c>
      <c r="F10" s="14">
        <v>12.0678558711979</v>
      </c>
      <c r="G10" s="14">
        <v>23.2975793045184</v>
      </c>
      <c r="H10" s="14">
        <v>10.7244300702672</v>
      </c>
      <c r="I10" s="14">
        <v>8.09498474700376</v>
      </c>
      <c r="J10" s="14">
        <v>4.4544576627668</v>
      </c>
      <c r="K10" s="14">
        <v>5.04043526304886</v>
      </c>
      <c r="L10" s="14">
        <v>33.1865964871154</v>
      </c>
      <c r="M10" s="14">
        <v>4.53730429695846</v>
      </c>
      <c r="N10" s="14">
        <v>3.3287302589044</v>
      </c>
      <c r="O10" s="30"/>
      <c r="P10" s="13">
        <v>7.0</v>
      </c>
      <c r="Q10" s="16">
        <f>VLOOKUP(IF(C10&gt;240,5,IF(C10&gt;180,4,IF(C10&gt;120,3,IF(C10&gt;60,2,IF(C10&gt;30,1,0))))),Trial!$E$8:$H$13,4)</f>
        <v>-168.84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-168.84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0.510476238327101</v>
      </c>
      <c r="D11" s="14">
        <v>4.61754151976171</v>
      </c>
      <c r="E11" s="14">
        <v>43.3925675422292</v>
      </c>
      <c r="F11" s="14">
        <v>4.20622707214206</v>
      </c>
      <c r="G11" s="14">
        <v>5.69385986304842</v>
      </c>
      <c r="H11" s="14">
        <v>20.1594424192563</v>
      </c>
      <c r="I11" s="14">
        <v>6.50504241581075</v>
      </c>
      <c r="J11" s="14">
        <v>2.6409376158379</v>
      </c>
      <c r="K11" s="14">
        <v>0.61750681872241</v>
      </c>
      <c r="L11" s="14">
        <v>19.6736234680637</v>
      </c>
      <c r="M11" s="14">
        <v>5.33429150329903</v>
      </c>
      <c r="N11" s="14">
        <v>4.29586816630326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-168.84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3.10115256877616</v>
      </c>
      <c r="D12" s="14">
        <v>7.70667753636266</v>
      </c>
      <c r="E12" s="14">
        <v>0.336466772417715</v>
      </c>
      <c r="F12" s="14">
        <v>8.91293941386975</v>
      </c>
      <c r="G12" s="14">
        <v>1.8720836679168</v>
      </c>
      <c r="H12" s="14">
        <v>8.23142286236398</v>
      </c>
      <c r="I12" s="14">
        <v>3.03515719431452</v>
      </c>
      <c r="J12" s="14">
        <v>1.27492957745845</v>
      </c>
      <c r="K12" s="14">
        <v>6.69647718998603</v>
      </c>
      <c r="L12" s="14">
        <v>33.9878633227453</v>
      </c>
      <c r="M12" s="14">
        <v>6.97563533182256</v>
      </c>
      <c r="N12" s="14">
        <v>10.5578038410368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-168.84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3.78957431867085</v>
      </c>
      <c r="D13" s="14">
        <v>14.1943730237047</v>
      </c>
      <c r="E13" s="14">
        <v>97.0494096168233</v>
      </c>
      <c r="F13" s="14">
        <v>29.9304385724606</v>
      </c>
      <c r="G13" s="14">
        <v>6.68949526078068</v>
      </c>
      <c r="H13" s="14">
        <v>0.723992768498897</v>
      </c>
      <c r="I13" s="14">
        <v>0.853773584868759</v>
      </c>
      <c r="J13" s="14">
        <v>9.80005436218807</v>
      </c>
      <c r="K13" s="14">
        <v>22.5281845754182</v>
      </c>
      <c r="L13" s="14">
        <v>4.85838891402818</v>
      </c>
      <c r="M13" s="14">
        <v>3.12023109653965</v>
      </c>
      <c r="N13" s="14">
        <v>0.370894054374955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-844.2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6.37627219296992</v>
      </c>
      <c r="D14" s="14">
        <v>23.9859696049413</v>
      </c>
      <c r="E14" s="14">
        <v>19.7790209079331</v>
      </c>
      <c r="F14" s="14">
        <v>0.69465367917845</v>
      </c>
      <c r="G14" s="14">
        <v>24.4395134929737</v>
      </c>
      <c r="H14" s="14">
        <v>10.6607278263281</v>
      </c>
      <c r="I14" s="14">
        <v>3.13746185304722</v>
      </c>
      <c r="J14" s="14">
        <v>49.5585401092148</v>
      </c>
      <c r="K14" s="14">
        <v>50.6536485691047</v>
      </c>
      <c r="L14" s="14">
        <v>0.777734417664981</v>
      </c>
      <c r="M14" s="14">
        <v>2.74373875602432</v>
      </c>
      <c r="N14" s="14">
        <v>27.4986283626662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-168.84</v>
      </c>
      <c r="Y14" s="16">
        <f>VLOOKUP(IF(K14&gt;240,5,IF(K14&gt;180,4,IF(K14&gt;120,3,IF(K14&gt;60,2,IF(K14&gt;30,1,0))))),Trial!$E$8:$H$13,4)</f>
        <v>-168.84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1.70427016670146</v>
      </c>
      <c r="D15" s="14">
        <v>0.818480879114941</v>
      </c>
      <c r="E15" s="14">
        <v>10.7817906607705</v>
      </c>
      <c r="F15" s="14">
        <v>1.25782081852667</v>
      </c>
      <c r="G15" s="14">
        <v>13.6504450111735</v>
      </c>
      <c r="H15" s="14">
        <v>21.1405241144991</v>
      </c>
      <c r="I15" s="14">
        <v>58.5916971706362</v>
      </c>
      <c r="J15" s="14">
        <v>17.454123763376</v>
      </c>
      <c r="K15" s="14">
        <v>3.67010218054056</v>
      </c>
      <c r="L15" s="14">
        <v>5.45342676290311</v>
      </c>
      <c r="M15" s="14">
        <v>16.783646310595</v>
      </c>
      <c r="N15" s="14">
        <v>2.85352865154855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-168.84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5.77501636878587</v>
      </c>
      <c r="D16" s="14">
        <v>14.7229813678275</v>
      </c>
      <c r="E16" s="14">
        <v>19.7299304085022</v>
      </c>
      <c r="F16" s="14">
        <v>15.1142313687216</v>
      </c>
      <c r="G16" s="14">
        <v>60.7399531685324</v>
      </c>
      <c r="H16" s="14">
        <v>0.131373080369658</v>
      </c>
      <c r="I16" s="14">
        <v>47.6098199505783</v>
      </c>
      <c r="J16" s="14">
        <v>16.0798782560128</v>
      </c>
      <c r="K16" s="14">
        <v>13.17392617735</v>
      </c>
      <c r="L16" s="14">
        <v>17.5261024154807</v>
      </c>
      <c r="M16" s="14">
        <v>19.7817544397136</v>
      </c>
      <c r="N16" s="14">
        <v>5.68489111079834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-844.2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-168.84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7.64656028645113</v>
      </c>
      <c r="D17" s="14">
        <v>51.9098483730531</v>
      </c>
      <c r="E17" s="14">
        <v>23.2924002906477</v>
      </c>
      <c r="F17" s="14">
        <v>12.5457471806641</v>
      </c>
      <c r="G17" s="14">
        <v>18.2040601280031</v>
      </c>
      <c r="H17" s="14">
        <v>19.2867784773597</v>
      </c>
      <c r="I17" s="14">
        <v>7.32488203300163</v>
      </c>
      <c r="J17" s="14">
        <v>0.665251077245921</v>
      </c>
      <c r="K17" s="14">
        <v>30.1196512282149</v>
      </c>
      <c r="L17" s="14">
        <v>0.443663093189201</v>
      </c>
      <c r="M17" s="14">
        <v>27.0693482389843</v>
      </c>
      <c r="N17" s="14">
        <v>22.9971076328477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-168.84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-168.84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45.2736109324139</v>
      </c>
      <c r="D18" s="14">
        <v>12.7604162951238</v>
      </c>
      <c r="E18" s="14">
        <v>19.5435208996927</v>
      </c>
      <c r="F18" s="14">
        <v>1.56902417731471</v>
      </c>
      <c r="G18" s="14">
        <v>3.54283932014368</v>
      </c>
      <c r="H18" s="14">
        <v>10.3003843302166</v>
      </c>
      <c r="I18" s="14">
        <v>32.0388282493011</v>
      </c>
      <c r="J18" s="14">
        <v>18.8493817081844</v>
      </c>
      <c r="K18" s="14">
        <v>2.26993244504556</v>
      </c>
      <c r="L18" s="14">
        <v>3.05199668169953</v>
      </c>
      <c r="M18" s="14">
        <v>3.70454273699728</v>
      </c>
      <c r="N18" s="14">
        <v>15.6907433279875</v>
      </c>
      <c r="O18" s="30"/>
      <c r="P18" s="13">
        <v>15.0</v>
      </c>
      <c r="Q18" s="16">
        <f>VLOOKUP(IF(C18&gt;240,5,IF(C18&gt;180,4,IF(C18&gt;120,3,IF(C18&gt;60,2,IF(C18&gt;30,1,0))))),Trial!$E$8:$H$13,4)</f>
        <v>-168.84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-168.84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3.0517571433392</v>
      </c>
      <c r="D19" s="14">
        <v>14.2459682140492</v>
      </c>
      <c r="E19" s="14">
        <v>12.5186700217511</v>
      </c>
      <c r="F19" s="14">
        <v>2.28255024313946</v>
      </c>
      <c r="G19" s="14">
        <v>37.3409975022416</v>
      </c>
      <c r="H19" s="14">
        <v>22.644244492816</v>
      </c>
      <c r="I19" s="14">
        <v>66.1672260743228</v>
      </c>
      <c r="J19" s="14">
        <v>7.43113193688914</v>
      </c>
      <c r="K19" s="14">
        <v>1.90111516666195</v>
      </c>
      <c r="L19" s="14">
        <v>23.7846015451645</v>
      </c>
      <c r="M19" s="14">
        <v>8.74558951011859</v>
      </c>
      <c r="N19" s="14">
        <v>11.7302482683964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-168.84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-844.2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21.7923822475767</v>
      </c>
      <c r="D20" s="14">
        <v>13.463278935765</v>
      </c>
      <c r="E20" s="14">
        <v>37.3027906693857</v>
      </c>
      <c r="F20" s="14">
        <v>8.67192771937698</v>
      </c>
      <c r="G20" s="14">
        <v>42.8145662770014</v>
      </c>
      <c r="H20" s="14">
        <v>3.42941549662501</v>
      </c>
      <c r="I20" s="14">
        <v>0.814519669932356</v>
      </c>
      <c r="J20" s="14">
        <v>9.19909600970251</v>
      </c>
      <c r="K20" s="14">
        <v>1.20503729730613</v>
      </c>
      <c r="L20" s="14">
        <v>18.245191931369</v>
      </c>
      <c r="M20" s="14">
        <v>29.3949259177104</v>
      </c>
      <c r="N20" s="14">
        <v>12.0424680913883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-168.84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-168.84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7.22031858013943</v>
      </c>
      <c r="D21" s="14">
        <v>18.3562018628745</v>
      </c>
      <c r="E21" s="14">
        <v>11.3427958813581</v>
      </c>
      <c r="F21" s="14">
        <v>20.8374658517709</v>
      </c>
      <c r="G21" s="14">
        <v>24.2951929850673</v>
      </c>
      <c r="H21" s="14">
        <v>5.25813741171733</v>
      </c>
      <c r="I21" s="14">
        <v>2.08643587380648</v>
      </c>
      <c r="J21" s="14">
        <v>1.86000929122564</v>
      </c>
      <c r="K21" s="14">
        <v>35.7103791453198</v>
      </c>
      <c r="L21" s="14">
        <v>13.3665420722862</v>
      </c>
      <c r="M21" s="14">
        <v>14.9127910952169</v>
      </c>
      <c r="N21" s="14">
        <v>23.8344918247482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-168.84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18.3075048510155</v>
      </c>
      <c r="D22" s="14">
        <v>7.49304552767426</v>
      </c>
      <c r="E22" s="14">
        <v>38.2596839807703</v>
      </c>
      <c r="F22" s="14">
        <v>16.585535493781</v>
      </c>
      <c r="G22" s="14">
        <v>6.79437686153688</v>
      </c>
      <c r="H22" s="14">
        <v>34.042866783242</v>
      </c>
      <c r="I22" s="14">
        <v>1.1111604955513</v>
      </c>
      <c r="J22" s="14">
        <v>8.86015765098855</v>
      </c>
      <c r="K22" s="14">
        <v>22.9462735116651</v>
      </c>
      <c r="L22" s="14">
        <v>3.8356207468196</v>
      </c>
      <c r="M22" s="14">
        <v>15.2287416495468</v>
      </c>
      <c r="N22" s="14">
        <v>4.60110069788061</v>
      </c>
      <c r="O22" s="30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-168.84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-168.84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0.0579755200845934</v>
      </c>
      <c r="D23" s="14">
        <v>7.16159434360452</v>
      </c>
      <c r="E23" s="14">
        <v>19.0087908713317</v>
      </c>
      <c r="F23" s="14">
        <v>2.39111162327747</v>
      </c>
      <c r="G23" s="14">
        <v>8.24352334062569</v>
      </c>
      <c r="H23" s="14">
        <v>3.60566034675576</v>
      </c>
      <c r="I23" s="14">
        <v>2.53629526910484</v>
      </c>
      <c r="J23" s="14">
        <v>13.9490962722423</v>
      </c>
      <c r="K23" s="14">
        <v>25.790189227665</v>
      </c>
      <c r="L23" s="14">
        <v>49.8981007130406</v>
      </c>
      <c r="M23" s="14">
        <v>18.0014787742021</v>
      </c>
      <c r="N23" s="14">
        <v>1.96726371431723</v>
      </c>
      <c r="O23" s="30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-168.84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13.3926091834056</v>
      </c>
      <c r="D24" s="14">
        <v>2.231561448333</v>
      </c>
      <c r="E24" s="14">
        <v>0.776904670102522</v>
      </c>
      <c r="F24" s="14">
        <v>7.57735716574825</v>
      </c>
      <c r="G24" s="14">
        <v>2.90087300743233</v>
      </c>
      <c r="H24" s="14">
        <v>20.8346667169468</v>
      </c>
      <c r="I24" s="14">
        <v>8.68025564341806</v>
      </c>
      <c r="J24" s="14">
        <v>17.4129332798618</v>
      </c>
      <c r="K24" s="14">
        <v>1.72621747460216</v>
      </c>
      <c r="L24" s="14">
        <v>11.4131720084782</v>
      </c>
      <c r="M24" s="14">
        <v>2.15288581410423</v>
      </c>
      <c r="N24" s="14">
        <v>0.593844748521224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10.3811306191693</v>
      </c>
      <c r="D25" s="14">
        <v>15.2267832778966</v>
      </c>
      <c r="E25" s="14">
        <v>7.7842200753279</v>
      </c>
      <c r="F25" s="14">
        <v>20.9401882510802</v>
      </c>
      <c r="G25" s="14">
        <v>9.47202815836872</v>
      </c>
      <c r="H25" s="14">
        <v>20.1928582502699</v>
      </c>
      <c r="I25" s="14">
        <v>33.8722734288483</v>
      </c>
      <c r="J25" s="14">
        <v>15.1221211241643</v>
      </c>
      <c r="K25" s="14">
        <v>2.24745860933326</v>
      </c>
      <c r="L25" s="14">
        <v>1.21948710838333</v>
      </c>
      <c r="M25" s="14">
        <v>5.40623405278063</v>
      </c>
      <c r="N25" s="14">
        <v>0.739473169957666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-168.84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21.7358589925041</v>
      </c>
      <c r="D26" s="14">
        <v>17.9497140487741</v>
      </c>
      <c r="E26" s="14">
        <v>25.8117086745968</v>
      </c>
      <c r="F26" s="14">
        <v>29.9914636746303</v>
      </c>
      <c r="G26" s="14">
        <v>5.25630289753899</v>
      </c>
      <c r="H26" s="14">
        <v>12.057552972307</v>
      </c>
      <c r="I26" s="14">
        <v>12.5711152293383</v>
      </c>
      <c r="J26" s="14">
        <v>4.20812243028873</v>
      </c>
      <c r="K26" s="14">
        <v>0.646559232806389</v>
      </c>
      <c r="L26" s="14">
        <v>18.3531812112948</v>
      </c>
      <c r="M26" s="14">
        <v>0.354807721195228</v>
      </c>
      <c r="N26" s="14">
        <v>2.7694955164101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3.58232234977186</v>
      </c>
      <c r="D27" s="14">
        <v>13.1031821494075</v>
      </c>
      <c r="E27" s="14">
        <v>14.7380793319168</v>
      </c>
      <c r="F27" s="14">
        <v>7.43521756976843</v>
      </c>
      <c r="G27" s="14">
        <v>10.1593599180776</v>
      </c>
      <c r="H27" s="14">
        <v>22.4357636651924</v>
      </c>
      <c r="I27" s="14">
        <v>10.4184171692553</v>
      </c>
      <c r="J27" s="14">
        <v>7.89391100896048</v>
      </c>
      <c r="K27" s="14">
        <v>19.9904243456369</v>
      </c>
      <c r="L27" s="14">
        <v>30.2773324478343</v>
      </c>
      <c r="M27" s="14">
        <v>4.29051484842051</v>
      </c>
      <c r="N27" s="14">
        <v>6.79601889727637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-168.84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43.9013436712664</v>
      </c>
      <c r="D28" s="14">
        <v>44.8717690967362</v>
      </c>
      <c r="E28" s="14">
        <v>4.20872484482825</v>
      </c>
      <c r="F28" s="14">
        <v>3.29920517783612</v>
      </c>
      <c r="G28" s="14">
        <v>0.743743568658829</v>
      </c>
      <c r="H28" s="14">
        <v>48.8178561870432</v>
      </c>
      <c r="I28" s="14">
        <v>18.9634611380827</v>
      </c>
      <c r="J28" s="14">
        <v>34.7982357006774</v>
      </c>
      <c r="K28" s="14">
        <v>4.86996185020544</v>
      </c>
      <c r="L28" s="14">
        <v>5.36747677968815</v>
      </c>
      <c r="M28" s="14">
        <v>14.6543778626333</v>
      </c>
      <c r="N28" s="14">
        <v>37.8573817544024</v>
      </c>
      <c r="O28" s="30"/>
      <c r="P28" s="13">
        <v>25.0</v>
      </c>
      <c r="Q28" s="16">
        <f>VLOOKUP(IF(C28&gt;240,5,IF(C28&gt;180,4,IF(C28&gt;120,3,IF(C28&gt;60,2,IF(C28&gt;30,1,0))))),Trial!$E$8:$H$13,4)</f>
        <v>-168.84</v>
      </c>
      <c r="R28" s="16">
        <f>VLOOKUP(IF(D28&gt;240,5,IF(D28&gt;180,4,IF(D28&gt;120,3,IF(D28&gt;60,2,IF(D28&gt;30,1,0))))),Trial!$E$8:$H$13,4)</f>
        <v>-168.84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-168.84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-168.84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-168.84</v>
      </c>
    </row>
    <row r="29" ht="15.75" customHeight="1">
      <c r="B29" s="13">
        <v>26.0</v>
      </c>
      <c r="C29" s="14">
        <v>30.1797642339275</v>
      </c>
      <c r="D29" s="14">
        <v>36.8468416579407</v>
      </c>
      <c r="E29" s="14">
        <v>12.2308492182862</v>
      </c>
      <c r="F29" s="14">
        <v>13.0792691979287</v>
      </c>
      <c r="G29" s="14">
        <v>12.1067773734004</v>
      </c>
      <c r="H29" s="14">
        <v>11.1086792587402</v>
      </c>
      <c r="I29" s="14">
        <v>9.09891172292253</v>
      </c>
      <c r="J29" s="14">
        <v>21.5606005844908</v>
      </c>
      <c r="K29" s="14">
        <v>6.0328459255863</v>
      </c>
      <c r="L29" s="14">
        <v>2.49202895583585</v>
      </c>
      <c r="M29" s="14">
        <v>31.7126917078881</v>
      </c>
      <c r="N29" s="14">
        <v>8.92939901971258</v>
      </c>
      <c r="O29" s="30"/>
      <c r="P29" s="13">
        <v>26.0</v>
      </c>
      <c r="Q29" s="16">
        <f>VLOOKUP(IF(C29&gt;240,5,IF(C29&gt;180,4,IF(C29&gt;120,3,IF(C29&gt;60,2,IF(C29&gt;30,1,0))))),Trial!$E$8:$H$13,4)</f>
        <v>-168.84</v>
      </c>
      <c r="R29" s="16">
        <f>VLOOKUP(IF(D29&gt;240,5,IF(D29&gt;180,4,IF(D29&gt;120,3,IF(D29&gt;60,2,IF(D29&gt;30,1,0))))),Trial!$E$8:$H$13,4)</f>
        <v>-168.84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-168.84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8.10391541593708</v>
      </c>
      <c r="D30" s="14">
        <v>35.3280256219462</v>
      </c>
      <c r="E30" s="14">
        <v>7.1674284234643</v>
      </c>
      <c r="F30" s="14">
        <v>13.8531014131467</v>
      </c>
      <c r="G30" s="14">
        <v>0.0830893179401755</v>
      </c>
      <c r="H30" s="14">
        <v>2.26544281098291</v>
      </c>
      <c r="I30" s="14">
        <v>10.2798683670434</v>
      </c>
      <c r="J30" s="14">
        <v>20.366691760922</v>
      </c>
      <c r="K30" s="14">
        <v>10.953498814565</v>
      </c>
      <c r="L30" s="14">
        <v>8.97708475533873</v>
      </c>
      <c r="M30" s="14">
        <v>0.916265324689448</v>
      </c>
      <c r="N30" s="14">
        <v>40.4559803348669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-168.84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-168.84</v>
      </c>
    </row>
    <row r="31" ht="15.75" customHeight="1">
      <c r="B31" s="13">
        <v>28.0</v>
      </c>
      <c r="C31" s="14">
        <v>34.9579249833033</v>
      </c>
      <c r="D31" s="14">
        <v>22.7587967427617</v>
      </c>
      <c r="E31" s="14">
        <v>41.6579034649175</v>
      </c>
      <c r="F31" s="14">
        <v>1.82659387327731</v>
      </c>
      <c r="G31" s="14">
        <v>0.311623568506911</v>
      </c>
      <c r="H31" s="14">
        <v>45.7238627572036</v>
      </c>
      <c r="I31" s="14">
        <v>0.571629571914673</v>
      </c>
      <c r="J31" s="14">
        <v>23.582397445867</v>
      </c>
      <c r="K31" s="14">
        <v>22.7761411873681</v>
      </c>
      <c r="L31" s="14">
        <v>11.2232994317773</v>
      </c>
      <c r="M31" s="14">
        <v>3.38379296418279</v>
      </c>
      <c r="N31" s="14">
        <v>7.39278769176453</v>
      </c>
      <c r="O31" s="30"/>
      <c r="P31" s="13">
        <v>28.0</v>
      </c>
      <c r="Q31" s="16">
        <f>VLOOKUP(IF(C31&gt;240,5,IF(C31&gt;180,4,IF(C31&gt;120,3,IF(C31&gt;60,2,IF(C31&gt;30,1,0))))),Trial!$E$8:$H$13,4)</f>
        <v>-168.84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-168.84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-168.84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1.50139776693464</v>
      </c>
      <c r="D32" s="14">
        <v>1.98088499200153</v>
      </c>
      <c r="E32" s="14">
        <v>24.0673873675782</v>
      </c>
      <c r="F32" s="14">
        <v>48.4996832563433</v>
      </c>
      <c r="G32" s="14">
        <v>17.5472285117107</v>
      </c>
      <c r="H32" s="14">
        <v>6.01864503924735</v>
      </c>
      <c r="I32" s="14">
        <v>28.3621730444668</v>
      </c>
      <c r="J32" s="14">
        <v>0.877768037209883</v>
      </c>
      <c r="K32" s="14">
        <v>6.45080893007107</v>
      </c>
      <c r="L32" s="14">
        <v>29.8218618713573</v>
      </c>
      <c r="M32" s="14">
        <v>16.950811440413</v>
      </c>
      <c r="N32" s="14">
        <v>9.07434484921396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-168.84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2.92217030106112</v>
      </c>
      <c r="D33" s="14">
        <v>4.29277511532418</v>
      </c>
      <c r="E33" s="14">
        <v>11.9828833475794</v>
      </c>
      <c r="F33" s="14">
        <v>7.01106186294928</v>
      </c>
      <c r="G33" s="14">
        <v>17.6769056762653</v>
      </c>
      <c r="H33" s="14">
        <v>1.16915384717286</v>
      </c>
      <c r="I33" s="14">
        <v>0.70753536876291</v>
      </c>
      <c r="J33" s="14">
        <v>3.34378978586756</v>
      </c>
      <c r="K33" s="14">
        <v>9.61987350732935</v>
      </c>
      <c r="L33" s="14">
        <v>2.3391554644797</v>
      </c>
      <c r="M33" s="14">
        <v>2.01698542495541</v>
      </c>
      <c r="N33" s="14">
        <v>1.49606849504971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13.0955916399773</v>
      </c>
      <c r="D34" s="14">
        <v>7.05910810600035</v>
      </c>
      <c r="E34" s="14">
        <v>18.4579631231895</v>
      </c>
      <c r="F34" s="14">
        <v>11.9053943207572</v>
      </c>
      <c r="G34" s="14">
        <v>6.34003487678797</v>
      </c>
      <c r="H34" s="14">
        <v>21.857515345717</v>
      </c>
      <c r="I34" s="14">
        <v>20.8624208261193</v>
      </c>
      <c r="J34" s="14">
        <v>9.16979719520112</v>
      </c>
      <c r="K34" s="14">
        <v>9.38578169728545</v>
      </c>
      <c r="L34" s="14">
        <v>14.216640814216</v>
      </c>
      <c r="M34" s="14">
        <v>19.0725018995052</v>
      </c>
      <c r="N34" s="14">
        <v>9.53359656148506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2.16827445705421</v>
      </c>
      <c r="D35" s="14">
        <v>26.9011719949713</v>
      </c>
      <c r="E35" s="14">
        <v>20.16503809152</v>
      </c>
      <c r="F35" s="14">
        <v>0.274803564976901</v>
      </c>
      <c r="G35" s="14">
        <v>2.51091646420218</v>
      </c>
      <c r="H35" s="14">
        <v>46.7941010971046</v>
      </c>
      <c r="I35" s="14">
        <v>8.26791478693485</v>
      </c>
      <c r="J35" s="14">
        <v>5.00203119972721</v>
      </c>
      <c r="K35" s="14">
        <v>13.3831294581686</v>
      </c>
      <c r="L35" s="14">
        <v>8.41229622936808</v>
      </c>
      <c r="M35" s="14">
        <v>5.0397636778187</v>
      </c>
      <c r="N35" s="14">
        <v>23.9305038253015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-168.84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23.9939537665045</v>
      </c>
      <c r="D36" s="14">
        <v>3.31384688024409</v>
      </c>
      <c r="E36" s="14">
        <v>9.91808040813459</v>
      </c>
      <c r="F36" s="14">
        <v>1.86950613385998</v>
      </c>
      <c r="G36" s="14">
        <v>19.1346144910034</v>
      </c>
      <c r="H36" s="14">
        <v>39.6559598245066</v>
      </c>
      <c r="I36" s="14">
        <v>10.4281212717379</v>
      </c>
      <c r="J36" s="14">
        <v>12.9435067970263</v>
      </c>
      <c r="K36" s="14">
        <v>1.31891268687323</v>
      </c>
      <c r="L36" s="14">
        <v>13.6537751388821</v>
      </c>
      <c r="M36" s="14">
        <v>7.98079983666539</v>
      </c>
      <c r="N36" s="14">
        <v>2.23412426942959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-168.84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3.39102599188128</v>
      </c>
      <c r="D37" s="14">
        <v>8.44529870827682</v>
      </c>
      <c r="E37" s="14">
        <v>0.486365753319114</v>
      </c>
      <c r="F37" s="14">
        <v>9.75297523011369</v>
      </c>
      <c r="G37" s="14">
        <v>24.5205677233806</v>
      </c>
      <c r="H37" s="14">
        <v>5.57124952013662</v>
      </c>
      <c r="I37" s="14">
        <v>36.4425263770264</v>
      </c>
      <c r="J37" s="14">
        <v>12.8151934362101</v>
      </c>
      <c r="K37" s="14">
        <v>19.5717047013512</v>
      </c>
      <c r="L37" s="14">
        <v>0.729452375508845</v>
      </c>
      <c r="M37" s="14">
        <v>4.22727983831428</v>
      </c>
      <c r="N37" s="14">
        <v>0.0968149954918772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-168.84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13.2654692544806</v>
      </c>
      <c r="D38" s="14">
        <v>12.2591011621143</v>
      </c>
      <c r="E38" s="14">
        <v>0.604203348223275</v>
      </c>
      <c r="F38" s="14">
        <v>4.8818520619534</v>
      </c>
      <c r="G38" s="14">
        <v>3.326950746736</v>
      </c>
      <c r="H38" s="14">
        <v>4.0918120407931</v>
      </c>
      <c r="I38" s="14">
        <v>21.1598175143993</v>
      </c>
      <c r="J38" s="14">
        <v>4.75348496227525</v>
      </c>
      <c r="K38" s="14">
        <v>1.83170068562031</v>
      </c>
      <c r="L38" s="14">
        <v>2.13252402090081</v>
      </c>
      <c r="M38" s="14">
        <v>16.5518384381282</v>
      </c>
      <c r="N38" s="14">
        <v>16.4155029580082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26.9772823605856</v>
      </c>
      <c r="D39" s="14">
        <v>1.14287092336453</v>
      </c>
      <c r="E39" s="14">
        <v>7.47387451534159</v>
      </c>
      <c r="F39" s="14">
        <v>3.49170055567381</v>
      </c>
      <c r="G39" s="14">
        <v>3.86180723463185</v>
      </c>
      <c r="H39" s="14">
        <v>5.55756664331927</v>
      </c>
      <c r="I39" s="14">
        <v>1.60394357140176</v>
      </c>
      <c r="J39" s="14">
        <v>1.29040034874342</v>
      </c>
      <c r="K39" s="14">
        <v>9.63817596017299</v>
      </c>
      <c r="L39" s="14">
        <v>17.6520582976836</v>
      </c>
      <c r="M39" s="14">
        <v>3.94359252685681</v>
      </c>
      <c r="N39" s="14">
        <v>17.5634853603403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0.398028430620379</v>
      </c>
      <c r="D40" s="14">
        <v>2.73539597979558</v>
      </c>
      <c r="E40" s="14">
        <v>2.06947598140687</v>
      </c>
      <c r="F40" s="14">
        <v>2.56481510208756</v>
      </c>
      <c r="G40" s="14">
        <v>2.71536810640246</v>
      </c>
      <c r="H40" s="14">
        <v>29.096038141127</v>
      </c>
      <c r="I40" s="14">
        <v>1.52262617386878</v>
      </c>
      <c r="J40" s="14">
        <v>13.8252552067014</v>
      </c>
      <c r="K40" s="14">
        <v>9.73857817082938</v>
      </c>
      <c r="L40" s="14">
        <v>5.95119614847936</v>
      </c>
      <c r="M40" s="14">
        <v>0.644569992329971</v>
      </c>
      <c r="N40" s="14">
        <v>4.99695410644169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2.48169658364501</v>
      </c>
      <c r="D41" s="14">
        <v>6.79928260641173</v>
      </c>
      <c r="E41" s="14">
        <v>18.3957643985665</v>
      </c>
      <c r="F41" s="14">
        <v>20.7466456998309</v>
      </c>
      <c r="G41" s="14">
        <v>20.6709961893206</v>
      </c>
      <c r="H41" s="14">
        <v>6.42278377534822</v>
      </c>
      <c r="I41" s="14">
        <v>8.46856762701645</v>
      </c>
      <c r="J41" s="14">
        <v>1.89551736861467</v>
      </c>
      <c r="K41" s="14">
        <v>9.24220633923684</v>
      </c>
      <c r="L41" s="14">
        <v>29.5279477283613</v>
      </c>
      <c r="M41" s="14">
        <v>1.46548763196915</v>
      </c>
      <c r="N41" s="14">
        <v>0.0808660769835114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54.9232800470318</v>
      </c>
      <c r="D42" s="14">
        <v>29.4769593462602</v>
      </c>
      <c r="E42" s="14">
        <v>0.441708955960348</v>
      </c>
      <c r="F42" s="14">
        <v>3.16504535833997</v>
      </c>
      <c r="G42" s="14">
        <v>41.3936520226639</v>
      </c>
      <c r="H42" s="14">
        <v>8.1024881364312</v>
      </c>
      <c r="I42" s="14">
        <v>5.82208378580399</v>
      </c>
      <c r="J42" s="14">
        <v>22.3816694679376</v>
      </c>
      <c r="K42" s="14">
        <v>9.45384123875676</v>
      </c>
      <c r="L42" s="14">
        <v>2.28218267010525</v>
      </c>
      <c r="M42" s="14">
        <v>13.083789585522</v>
      </c>
      <c r="N42" s="14">
        <v>9.1398149481124</v>
      </c>
      <c r="O42" s="30"/>
      <c r="P42" s="13">
        <v>39.0</v>
      </c>
      <c r="Q42" s="16">
        <f>VLOOKUP(IF(C42&gt;240,5,IF(C42&gt;180,4,IF(C42&gt;120,3,IF(C42&gt;60,2,IF(C42&gt;30,1,0))))),Trial!$E$8:$H$13,4)</f>
        <v>-168.84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-168.84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8.19307334669866</v>
      </c>
      <c r="D43" s="14">
        <v>2.81749586793594</v>
      </c>
      <c r="E43" s="14">
        <v>6.12330591171049</v>
      </c>
      <c r="F43" s="14">
        <v>0.241304825618863</v>
      </c>
      <c r="G43" s="14">
        <v>8.05662462925538</v>
      </c>
      <c r="H43" s="14">
        <v>3.75483698081225</v>
      </c>
      <c r="I43" s="14">
        <v>43.7667016573589</v>
      </c>
      <c r="J43" s="14">
        <v>18.3260506334632</v>
      </c>
      <c r="K43" s="14">
        <v>9.89795121272011</v>
      </c>
      <c r="L43" s="14">
        <v>3.24359343021893</v>
      </c>
      <c r="M43" s="14">
        <v>0.166173512859442</v>
      </c>
      <c r="N43" s="14">
        <v>14.5670905224132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-168.84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1.88247689185664</v>
      </c>
      <c r="D44" s="14">
        <v>4.67643338423222</v>
      </c>
      <c r="E44" s="14">
        <v>16.8576689076695</v>
      </c>
      <c r="F44" s="14">
        <v>9.42201686231341</v>
      </c>
      <c r="G44" s="14">
        <v>4.72096084593795</v>
      </c>
      <c r="H44" s="14">
        <v>5.49471948775819</v>
      </c>
      <c r="I44" s="14">
        <v>1.36291730009885</v>
      </c>
      <c r="J44" s="14">
        <v>1.20765132228844</v>
      </c>
      <c r="K44" s="14">
        <v>38.9439052821752</v>
      </c>
      <c r="L44" s="14">
        <v>26.993954886513</v>
      </c>
      <c r="M44" s="14">
        <v>31.0057411700741</v>
      </c>
      <c r="N44" s="14">
        <v>18.9175685234537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-168.84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-168.84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1.33855128888972</v>
      </c>
      <c r="D45" s="14">
        <v>9.21047769357366</v>
      </c>
      <c r="E45" s="14">
        <v>26.5651037501341</v>
      </c>
      <c r="F45" s="14">
        <v>6.40499536105929</v>
      </c>
      <c r="G45" s="14">
        <v>13.9587559567536</v>
      </c>
      <c r="H45" s="14">
        <v>1.41895522363484</v>
      </c>
      <c r="I45" s="14">
        <v>29.8812032200425</v>
      </c>
      <c r="J45" s="14">
        <v>4.32357613085769</v>
      </c>
      <c r="K45" s="14">
        <v>9.65277533471518</v>
      </c>
      <c r="L45" s="14">
        <v>13.5211046101646</v>
      </c>
      <c r="M45" s="14">
        <v>21.5717103688216</v>
      </c>
      <c r="N45" s="14">
        <v>47.0662167717195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-168.84</v>
      </c>
    </row>
    <row r="46" ht="15.75" customHeight="1">
      <c r="B46" s="13">
        <v>43.0</v>
      </c>
      <c r="C46" s="14">
        <v>20.6518071754074</v>
      </c>
      <c r="D46" s="14">
        <v>16.0392625701631</v>
      </c>
      <c r="E46" s="14">
        <v>23.324077449642</v>
      </c>
      <c r="F46" s="14">
        <v>4.93756102458574</v>
      </c>
      <c r="G46" s="14">
        <v>1.60314467894372</v>
      </c>
      <c r="H46" s="14">
        <v>28.5273823650688</v>
      </c>
      <c r="I46" s="14">
        <v>15.4328629690307</v>
      </c>
      <c r="J46" s="14">
        <v>30.31332134607</v>
      </c>
      <c r="K46" s="14">
        <v>0.878509520114939</v>
      </c>
      <c r="L46" s="14">
        <v>12.3808472313501</v>
      </c>
      <c r="M46" s="14">
        <v>51.6572596613741</v>
      </c>
      <c r="N46" s="14">
        <v>1.22101407065056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-168.84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-168.84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25.153318047913</v>
      </c>
      <c r="D47" s="14">
        <v>2.04614213863388</v>
      </c>
      <c r="E47" s="14">
        <v>16.1628767547282</v>
      </c>
      <c r="F47" s="14">
        <v>0.371608025487512</v>
      </c>
      <c r="G47" s="14">
        <v>0.0942356087267399</v>
      </c>
      <c r="H47" s="14">
        <v>9.11756261744439</v>
      </c>
      <c r="I47" s="14">
        <v>3.66910385073487</v>
      </c>
      <c r="J47" s="14">
        <v>45.4402502301657</v>
      </c>
      <c r="K47" s="14">
        <v>10.6324844626795</v>
      </c>
      <c r="L47" s="14">
        <v>40.1985197358507</v>
      </c>
      <c r="M47" s="14">
        <v>2.87697428674604</v>
      </c>
      <c r="N47" s="14">
        <v>12.3022498066287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-168.84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-168.84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11.3323404799366</v>
      </c>
      <c r="D48" s="14">
        <v>5.44722531351322</v>
      </c>
      <c r="E48" s="14">
        <v>26.2604099098399</v>
      </c>
      <c r="F48" s="14">
        <v>37.9290240191262</v>
      </c>
      <c r="G48" s="14">
        <v>37.5397067450326</v>
      </c>
      <c r="H48" s="14">
        <v>14.5083239690485</v>
      </c>
      <c r="I48" s="14">
        <v>32.3943230421461</v>
      </c>
      <c r="J48" s="14">
        <v>2.19369881615936</v>
      </c>
      <c r="K48" s="14">
        <v>5.73250305885449</v>
      </c>
      <c r="L48" s="14">
        <v>3.12923685847782</v>
      </c>
      <c r="M48" s="14">
        <v>1.41542867678218</v>
      </c>
      <c r="N48" s="14">
        <v>25.9341701761058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-168.84</v>
      </c>
      <c r="U48" s="16">
        <f>VLOOKUP(IF(G48&gt;240,5,IF(G48&gt;180,4,IF(G48&gt;120,3,IF(G48&gt;60,2,IF(G48&gt;30,1,0))))),Trial!$E$8:$H$13,4)</f>
        <v>-168.84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-168.84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32.0498766292783</v>
      </c>
      <c r="D49" s="14">
        <v>3.75748463290869</v>
      </c>
      <c r="E49" s="14">
        <v>43.9263736643236</v>
      </c>
      <c r="F49" s="14">
        <v>28.3886543248103</v>
      </c>
      <c r="G49" s="14">
        <v>62.1724896483632</v>
      </c>
      <c r="H49" s="14">
        <v>9.2997447684492</v>
      </c>
      <c r="I49" s="14">
        <v>2.45894083064049</v>
      </c>
      <c r="J49" s="14">
        <v>0.745843246861399</v>
      </c>
      <c r="K49" s="14">
        <v>4.66839379048906</v>
      </c>
      <c r="L49" s="14">
        <v>18.4171902934259</v>
      </c>
      <c r="M49" s="14">
        <v>13.0322515310427</v>
      </c>
      <c r="N49" s="14">
        <v>1.71545916027389</v>
      </c>
      <c r="O49" s="30"/>
      <c r="P49" s="13">
        <v>46.0</v>
      </c>
      <c r="Q49" s="16">
        <f>VLOOKUP(IF(C49&gt;240,5,IF(C49&gt;180,4,IF(C49&gt;120,3,IF(C49&gt;60,2,IF(C49&gt;30,1,0))))),Trial!$E$8:$H$13,4)</f>
        <v>-168.84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-168.84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-844.2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9.38775073225526</v>
      </c>
      <c r="D50" s="14">
        <v>5.28451268589124</v>
      </c>
      <c r="E50" s="14">
        <v>4.73721396593625</v>
      </c>
      <c r="F50" s="14">
        <v>3.2392736971094</v>
      </c>
      <c r="G50" s="14">
        <v>9.40921749818055</v>
      </c>
      <c r="H50" s="14">
        <v>19.0267616975133</v>
      </c>
      <c r="I50" s="14">
        <v>6.33149069766445</v>
      </c>
      <c r="J50" s="14">
        <v>3.42243495825678</v>
      </c>
      <c r="K50" s="14">
        <v>17.3336152534085</v>
      </c>
      <c r="L50" s="14">
        <v>24.829269246774</v>
      </c>
      <c r="M50" s="14">
        <v>10.3233254026706</v>
      </c>
      <c r="N50" s="14">
        <v>33.7916559202382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-168.84</v>
      </c>
    </row>
    <row r="51" ht="15.75" customHeight="1">
      <c r="B51" s="13">
        <v>48.0</v>
      </c>
      <c r="C51" s="14">
        <v>38.2711475052278</v>
      </c>
      <c r="D51" s="14">
        <v>7.78057676525787</v>
      </c>
      <c r="E51" s="14">
        <v>6.911509370571</v>
      </c>
      <c r="F51" s="14">
        <v>14.0653582506129</v>
      </c>
      <c r="G51" s="14">
        <v>7.68910203534178</v>
      </c>
      <c r="H51" s="14">
        <v>1.55328780290896</v>
      </c>
      <c r="I51" s="14">
        <v>2.27597143990683</v>
      </c>
      <c r="J51" s="14">
        <v>6.10619341763668</v>
      </c>
      <c r="K51" s="14">
        <v>3.82376500857063</v>
      </c>
      <c r="L51" s="14">
        <v>25.8120637528768</v>
      </c>
      <c r="M51" s="14">
        <v>17.6173914503391</v>
      </c>
      <c r="N51" s="14">
        <v>10.1915150965649</v>
      </c>
      <c r="O51" s="30"/>
      <c r="P51" s="13">
        <v>48.0</v>
      </c>
      <c r="Q51" s="16">
        <f>VLOOKUP(IF(C51&gt;240,5,IF(C51&gt;180,4,IF(C51&gt;120,3,IF(C51&gt;60,2,IF(C51&gt;30,1,0))))),Trial!$E$8:$H$13,4)</f>
        <v>-168.84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17.1782776683654</v>
      </c>
      <c r="D52" s="14">
        <v>11.2606732162671</v>
      </c>
      <c r="E52" s="14">
        <v>7.49781357967295</v>
      </c>
      <c r="F52" s="14">
        <v>32.5857501119629</v>
      </c>
      <c r="G52" s="14">
        <v>20.3814785557037</v>
      </c>
      <c r="H52" s="14">
        <v>5.77613333300687</v>
      </c>
      <c r="I52" s="14">
        <v>4.43597701196559</v>
      </c>
      <c r="J52" s="14">
        <v>9.76212588922037</v>
      </c>
      <c r="K52" s="14">
        <v>6.16143888989463</v>
      </c>
      <c r="L52" s="14">
        <v>22.9883022673598</v>
      </c>
      <c r="M52" s="14">
        <v>11.4567163319043</v>
      </c>
      <c r="N52" s="14">
        <v>4.30981756732799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-168.84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9.24090363449333</v>
      </c>
      <c r="D53" s="14">
        <v>1.86156965837709</v>
      </c>
      <c r="E53" s="14">
        <v>27.5380186271177</v>
      </c>
      <c r="F53" s="14">
        <v>17.1644570051777</v>
      </c>
      <c r="G53" s="14">
        <v>16.3783839305948</v>
      </c>
      <c r="H53" s="14">
        <v>7.8359215725679</v>
      </c>
      <c r="I53" s="14">
        <v>0.286024393653497</v>
      </c>
      <c r="J53" s="14">
        <v>24.1799180854281</v>
      </c>
      <c r="K53" s="14">
        <v>17.0599639359946</v>
      </c>
      <c r="L53" s="14">
        <v>7.21949993828312</v>
      </c>
      <c r="M53" s="14">
        <v>6.26622460829094</v>
      </c>
      <c r="N53" s="14">
        <v>5.99928428744897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7.91380517622456</v>
      </c>
      <c r="D54" s="14">
        <v>0.648984511056915</v>
      </c>
      <c r="E54" s="14">
        <v>15.080022936416</v>
      </c>
      <c r="F54" s="14">
        <v>9.66721034766637</v>
      </c>
      <c r="G54" s="14">
        <v>3.70270287639507</v>
      </c>
      <c r="H54" s="14">
        <v>13.1007393757897</v>
      </c>
      <c r="I54" s="14">
        <v>24.6028327730146</v>
      </c>
      <c r="J54" s="14">
        <v>6.73217198797502</v>
      </c>
      <c r="K54" s="14">
        <v>1.26637467745318</v>
      </c>
      <c r="L54" s="14">
        <v>10.1264609137118</v>
      </c>
      <c r="M54" s="14">
        <v>24.7559151543474</v>
      </c>
      <c r="N54" s="14">
        <v>30.3485329501585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-168.84</v>
      </c>
    </row>
    <row r="55" ht="15.75" customHeight="1">
      <c r="B55" s="13">
        <v>52.0</v>
      </c>
      <c r="C55" s="14">
        <v>31.0900920260952</v>
      </c>
      <c r="D55" s="14">
        <v>58.5150506251069</v>
      </c>
      <c r="E55" s="14">
        <v>0.263766445766336</v>
      </c>
      <c r="F55" s="14">
        <v>3.50380492089316</v>
      </c>
      <c r="G55" s="14">
        <v>16.5148818702522</v>
      </c>
      <c r="H55" s="14">
        <v>5.27404183563776</v>
      </c>
      <c r="I55" s="14">
        <v>34.5039345176053</v>
      </c>
      <c r="J55" s="14">
        <v>1.69240872496739</v>
      </c>
      <c r="K55" s="14">
        <v>35.6478286121295</v>
      </c>
      <c r="L55" s="14">
        <v>43.9801425494593</v>
      </c>
      <c r="M55" s="14">
        <v>26.70480745958</v>
      </c>
      <c r="N55" s="14">
        <v>1.20413075359538</v>
      </c>
      <c r="O55" s="30"/>
      <c r="P55" s="13">
        <v>52.0</v>
      </c>
      <c r="Q55" s="16">
        <f>VLOOKUP(IF(C55&gt;240,5,IF(C55&gt;180,4,IF(C55&gt;120,3,IF(C55&gt;60,2,IF(C55&gt;30,1,0))))),Trial!$E$8:$H$13,4)</f>
        <v>-168.84</v>
      </c>
      <c r="R55" s="16">
        <f>VLOOKUP(IF(D55&gt;240,5,IF(D55&gt;180,4,IF(D55&gt;120,3,IF(D55&gt;60,2,IF(D55&gt;30,1,0))))),Trial!$E$8:$H$13,4)</f>
        <v>-168.84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-168.84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-168.84</v>
      </c>
      <c r="Z55" s="16">
        <f>VLOOKUP(IF(L55&gt;240,5,IF(L55&gt;180,4,IF(L55&gt;120,3,IF(L55&gt;60,2,IF(L55&gt;30,1,0))))),Trial!$E$8:$H$13,4)</f>
        <v>-168.84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18.9515694892203</v>
      </c>
      <c r="D56" s="14">
        <v>0.832515931050734</v>
      </c>
      <c r="E56" s="14">
        <v>2.98299874178059</v>
      </c>
      <c r="F56" s="14">
        <v>1.39527422669344</v>
      </c>
      <c r="G56" s="14">
        <v>5.84517540833561</v>
      </c>
      <c r="H56" s="14">
        <v>41.3064463392239</v>
      </c>
      <c r="I56" s="14">
        <v>30.3227592252449</v>
      </c>
      <c r="J56" s="14">
        <v>18.8111723108532</v>
      </c>
      <c r="K56" s="14">
        <v>12.2925789657134</v>
      </c>
      <c r="L56" s="14">
        <v>7.17113992115483</v>
      </c>
      <c r="M56" s="14">
        <v>14.9893054868179</v>
      </c>
      <c r="N56" s="14">
        <v>19.1155857229259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-168.84</v>
      </c>
      <c r="W56" s="16">
        <f>VLOOKUP(IF(I56&gt;240,5,IF(I56&gt;180,4,IF(I56&gt;120,3,IF(I56&gt;60,2,IF(I56&gt;30,1,0))))),Trial!$E$8:$H$13,4)</f>
        <v>-168.84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11.8484261320057</v>
      </c>
      <c r="D57" s="14">
        <v>18.5074710445648</v>
      </c>
      <c r="E57" s="14">
        <v>22.1202290833166</v>
      </c>
      <c r="F57" s="14">
        <v>17.1861385334368</v>
      </c>
      <c r="G57" s="14">
        <v>26.1027129667049</v>
      </c>
      <c r="H57" s="14">
        <v>13.3668440597217</v>
      </c>
      <c r="I57" s="14">
        <v>75.2899190813981</v>
      </c>
      <c r="J57" s="14">
        <v>23.8797990519723</v>
      </c>
      <c r="K57" s="14">
        <v>0.662892565177754</v>
      </c>
      <c r="L57" s="14">
        <v>3.82755671120249</v>
      </c>
      <c r="M57" s="14">
        <v>45.5331962644234</v>
      </c>
      <c r="N57" s="14">
        <v>18.7825446855461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-844.2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-168.84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11.3996812664988</v>
      </c>
      <c r="D58" s="14">
        <v>5.89421504568309</v>
      </c>
      <c r="E58" s="14">
        <v>4.90447262488306</v>
      </c>
      <c r="F58" s="14">
        <v>19.435354007425</v>
      </c>
      <c r="G58" s="14">
        <v>1.80124552492052</v>
      </c>
      <c r="H58" s="14">
        <v>18.474374155156</v>
      </c>
      <c r="I58" s="14">
        <v>4.27733152210712</v>
      </c>
      <c r="J58" s="14">
        <v>1.59894324350171</v>
      </c>
      <c r="K58" s="14">
        <v>11.9597855811092</v>
      </c>
      <c r="L58" s="14">
        <v>5.52031457899138</v>
      </c>
      <c r="M58" s="14">
        <v>23.2160824348077</v>
      </c>
      <c r="N58" s="14">
        <v>12.454712491423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5.25366030717777</v>
      </c>
      <c r="D59" s="14">
        <v>8.62197004519403</v>
      </c>
      <c r="E59" s="14">
        <v>8.18954394496977</v>
      </c>
      <c r="F59" s="14">
        <v>8.19591017253697</v>
      </c>
      <c r="G59" s="14">
        <v>52.9254678461603</v>
      </c>
      <c r="H59" s="14">
        <v>16.5507183384235</v>
      </c>
      <c r="I59" s="14">
        <v>10.4744093441489</v>
      </c>
      <c r="J59" s="14">
        <v>21.4059289773382</v>
      </c>
      <c r="K59" s="14">
        <v>2.93872858313844</v>
      </c>
      <c r="L59" s="14">
        <v>12.8380219272897</v>
      </c>
      <c r="M59" s="14">
        <v>29.9827130642042</v>
      </c>
      <c r="N59" s="14">
        <v>5.23010147800669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-168.84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4.88419870310463</v>
      </c>
      <c r="D60" s="14">
        <v>0.954866490373388</v>
      </c>
      <c r="E60" s="14">
        <v>22.7788116699254</v>
      </c>
      <c r="F60" s="14">
        <v>15.8818091155115</v>
      </c>
      <c r="G60" s="14">
        <v>40.5688116200607</v>
      </c>
      <c r="H60" s="14">
        <v>28.9093419296609</v>
      </c>
      <c r="I60" s="14">
        <v>34.3426608488218</v>
      </c>
      <c r="J60" s="14">
        <v>17.929296498661</v>
      </c>
      <c r="K60" s="14">
        <v>4.82395671554841</v>
      </c>
      <c r="L60" s="14">
        <v>20.4440588701079</v>
      </c>
      <c r="M60" s="14">
        <v>10.7318264279273</v>
      </c>
      <c r="N60" s="14">
        <v>14.0163682582873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-168.84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-168.84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32.3385789855441</v>
      </c>
      <c r="D61" s="14">
        <v>36.9973693927804</v>
      </c>
      <c r="E61" s="14">
        <v>18.0631725395183</v>
      </c>
      <c r="F61" s="14">
        <v>9.42089000121606</v>
      </c>
      <c r="G61" s="14">
        <v>1.06196872859547</v>
      </c>
      <c r="H61" s="14">
        <v>0.810444555059075</v>
      </c>
      <c r="I61" s="14">
        <v>10.077518699503</v>
      </c>
      <c r="J61" s="14">
        <v>25.848475161398</v>
      </c>
      <c r="K61" s="14">
        <v>0.641629996104166</v>
      </c>
      <c r="L61" s="14">
        <v>1.82115113716573</v>
      </c>
      <c r="M61" s="14">
        <v>9.79494376161878</v>
      </c>
      <c r="N61" s="14">
        <v>16.0349753231826</v>
      </c>
      <c r="O61" s="30"/>
      <c r="P61" s="13">
        <v>58.0</v>
      </c>
      <c r="Q61" s="16">
        <f>VLOOKUP(IF(C61&gt;240,5,IF(C61&gt;180,4,IF(C61&gt;120,3,IF(C61&gt;60,2,IF(C61&gt;30,1,0))))),Trial!$E$8:$H$13,4)</f>
        <v>-168.84</v>
      </c>
      <c r="R61" s="16">
        <f>VLOOKUP(IF(D61&gt;240,5,IF(D61&gt;180,4,IF(D61&gt;120,3,IF(D61&gt;60,2,IF(D61&gt;30,1,0))))),Trial!$E$8:$H$13,4)</f>
        <v>-168.84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0.431396880745888</v>
      </c>
      <c r="D62" s="14">
        <v>14.6685865207929</v>
      </c>
      <c r="E62" s="14">
        <v>15.2056894641887</v>
      </c>
      <c r="F62" s="14">
        <v>26.6959711296653</v>
      </c>
      <c r="G62" s="14">
        <v>17.8001622730019</v>
      </c>
      <c r="H62" s="14">
        <v>14.5835006559352</v>
      </c>
      <c r="I62" s="14">
        <v>1.13325388617034</v>
      </c>
      <c r="J62" s="14">
        <v>11.7598997511054</v>
      </c>
      <c r="K62" s="14">
        <v>12.7788203245114</v>
      </c>
      <c r="L62" s="14">
        <v>11.5736255073073</v>
      </c>
      <c r="M62" s="14">
        <v>3.80938539355993</v>
      </c>
      <c r="N62" s="14">
        <v>22.7889699295333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11.9842025566</v>
      </c>
      <c r="D63" s="14">
        <v>2.91685151415877</v>
      </c>
      <c r="E63" s="14">
        <v>0.401972776421016</v>
      </c>
      <c r="F63" s="14">
        <v>2.06001900414851</v>
      </c>
      <c r="G63" s="14">
        <v>20.5083311252465</v>
      </c>
      <c r="H63" s="14">
        <v>22.0694828532806</v>
      </c>
      <c r="I63" s="14">
        <v>19.0113035263979</v>
      </c>
      <c r="J63" s="14">
        <v>5.22722561698623</v>
      </c>
      <c r="K63" s="14">
        <v>2.07893610177562</v>
      </c>
      <c r="L63" s="14">
        <v>42.3959094643932</v>
      </c>
      <c r="M63" s="14">
        <v>18.6253017416393</v>
      </c>
      <c r="N63" s="14">
        <v>5.07258424377069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-168.84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29.1344324197874</v>
      </c>
      <c r="D64" s="14">
        <v>27.4529147669927</v>
      </c>
      <c r="E64" s="14">
        <v>13.8328808324956</v>
      </c>
      <c r="F64" s="14">
        <v>25.2664519855922</v>
      </c>
      <c r="G64" s="14">
        <v>45.7044705153175</v>
      </c>
      <c r="H64" s="14">
        <v>5.29043327826075</v>
      </c>
      <c r="I64" s="14">
        <v>11.390380030972</v>
      </c>
      <c r="J64" s="14">
        <v>13.3354319786738</v>
      </c>
      <c r="K64" s="14">
        <v>27.4635941457579</v>
      </c>
      <c r="L64" s="14">
        <v>33.4939631972716</v>
      </c>
      <c r="M64" s="14">
        <v>1.76843745371384</v>
      </c>
      <c r="N64" s="14">
        <v>22.3778592867946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-168.84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-168.84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0.162276454371407</v>
      </c>
      <c r="D65" s="14">
        <v>5.76596903423779</v>
      </c>
      <c r="E65" s="14">
        <v>16.3299691218036</v>
      </c>
      <c r="F65" s="14">
        <v>18.0563547534953</v>
      </c>
      <c r="G65" s="14">
        <v>27.7641538605348</v>
      </c>
      <c r="H65" s="14">
        <v>18.1879413172772</v>
      </c>
      <c r="I65" s="14">
        <v>11.5787298795852</v>
      </c>
      <c r="J65" s="14">
        <v>3.22991729332883</v>
      </c>
      <c r="K65" s="14">
        <v>90.8497807028355</v>
      </c>
      <c r="L65" s="14">
        <v>3.78501959233545</v>
      </c>
      <c r="M65" s="14">
        <v>2.64986891918816</v>
      </c>
      <c r="N65" s="14">
        <v>4.89652366735972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-844.2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18.8799652703951</v>
      </c>
      <c r="D66" s="14">
        <v>0.771054500724665</v>
      </c>
      <c r="E66" s="14">
        <v>4.34888713626701</v>
      </c>
      <c r="F66" s="14">
        <v>35.9940595086918</v>
      </c>
      <c r="G66" s="14">
        <v>20.0531308965927</v>
      </c>
      <c r="H66" s="14">
        <v>9.26775003644554</v>
      </c>
      <c r="I66" s="14">
        <v>3.82538532773033</v>
      </c>
      <c r="J66" s="14">
        <v>36.6797307707708</v>
      </c>
      <c r="K66" s="14">
        <v>1.29070061706007</v>
      </c>
      <c r="L66" s="14">
        <v>12.4751377223144</v>
      </c>
      <c r="M66" s="14">
        <v>3.61692251623608</v>
      </c>
      <c r="N66" s="14">
        <v>11.1102354683998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-168.84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-168.84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42.4418300263923</v>
      </c>
      <c r="D67" s="14">
        <v>17.9095433660868</v>
      </c>
      <c r="E67" s="14">
        <v>19.4865387749199</v>
      </c>
      <c r="F67" s="14">
        <v>12.9614749024707</v>
      </c>
      <c r="G67" s="14">
        <v>1.25628408883181</v>
      </c>
      <c r="H67" s="14">
        <v>2.67566244651881</v>
      </c>
      <c r="I67" s="14">
        <v>1.7042006813921</v>
      </c>
      <c r="J67" s="14">
        <v>0.707078289659694</v>
      </c>
      <c r="K67" s="14">
        <v>9.08855874054981</v>
      </c>
      <c r="L67" s="14">
        <v>24.5381606662815</v>
      </c>
      <c r="M67" s="14">
        <v>1.79854280506261</v>
      </c>
      <c r="N67" s="14">
        <v>23.7372483477166</v>
      </c>
      <c r="O67" s="30"/>
      <c r="P67" s="13">
        <v>64.0</v>
      </c>
      <c r="Q67" s="16">
        <f>VLOOKUP(IF(C67&gt;240,5,IF(C67&gt;180,4,IF(C67&gt;120,3,IF(C67&gt;60,2,IF(C67&gt;30,1,0))))),Trial!$E$8:$H$13,4)</f>
        <v>-168.84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27.0581565385854</v>
      </c>
      <c r="D68" s="14">
        <v>21.5503850873433</v>
      </c>
      <c r="E68" s="14">
        <v>16.1904385349798</v>
      </c>
      <c r="F68" s="14">
        <v>8.08460759525187</v>
      </c>
      <c r="G68" s="14">
        <v>45.7071893040514</v>
      </c>
      <c r="H68" s="14">
        <v>32.2343152396635</v>
      </c>
      <c r="I68" s="14">
        <v>2.98360876862045</v>
      </c>
      <c r="J68" s="14">
        <v>3.99880514845961</v>
      </c>
      <c r="K68" s="14">
        <v>13.1494523971426</v>
      </c>
      <c r="L68" s="14">
        <v>16.3896320575002</v>
      </c>
      <c r="M68" s="14">
        <v>8.68349121250212</v>
      </c>
      <c r="N68" s="14">
        <v>2.93468588930555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-168.84</v>
      </c>
      <c r="V68" s="16">
        <f>VLOOKUP(IF(H68&gt;240,5,IF(H68&gt;180,4,IF(H68&gt;120,3,IF(H68&gt;60,2,IF(H68&gt;30,1,0))))),Trial!$E$8:$H$13,4)</f>
        <v>-168.84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7.79584334247087</v>
      </c>
      <c r="D69" s="14">
        <v>3.88849279358983</v>
      </c>
      <c r="E69" s="14">
        <v>20.8718731956393</v>
      </c>
      <c r="F69" s="14">
        <v>5.89659873312339</v>
      </c>
      <c r="G69" s="14">
        <v>18.2843717331339</v>
      </c>
      <c r="H69" s="14">
        <v>3.7736336871516</v>
      </c>
      <c r="I69" s="14">
        <v>1.48372871717438</v>
      </c>
      <c r="J69" s="14">
        <v>3.72910300455987</v>
      </c>
      <c r="K69" s="14">
        <v>10.1186435148205</v>
      </c>
      <c r="L69" s="14">
        <v>0.578564457815915</v>
      </c>
      <c r="M69" s="14">
        <v>24.98915405182</v>
      </c>
      <c r="N69" s="14">
        <v>11.8355460396133</v>
      </c>
      <c r="O69" s="30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5.58054190175608</v>
      </c>
      <c r="D70" s="14">
        <v>1.4679493685003</v>
      </c>
      <c r="E70" s="14">
        <v>5.87016422026791</v>
      </c>
      <c r="F70" s="14">
        <v>15.3542983614924</v>
      </c>
      <c r="G70" s="14">
        <v>36.7727506414395</v>
      </c>
      <c r="H70" s="14">
        <v>16.6392338488336</v>
      </c>
      <c r="I70" s="14">
        <v>7.25666997525841</v>
      </c>
      <c r="J70" s="14">
        <v>8.73476033019833</v>
      </c>
      <c r="K70" s="14">
        <v>9.89530736553399</v>
      </c>
      <c r="L70" s="14">
        <v>1.40603631019529</v>
      </c>
      <c r="M70" s="14">
        <v>14.7226766158911</v>
      </c>
      <c r="N70" s="14">
        <v>0.154168313445326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-168.84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17.2708812517199</v>
      </c>
      <c r="D71" s="14">
        <v>7.9176170703955</v>
      </c>
      <c r="E71" s="14">
        <v>7.76678094803356</v>
      </c>
      <c r="F71" s="14">
        <v>9.80625450397758</v>
      </c>
      <c r="G71" s="14">
        <v>15.3534221951003</v>
      </c>
      <c r="H71" s="14">
        <v>3.4137268293649</v>
      </c>
      <c r="I71" s="14">
        <v>7.23006560336798</v>
      </c>
      <c r="J71" s="14">
        <v>22.9277777934616</v>
      </c>
      <c r="K71" s="14">
        <v>13.2140124892744</v>
      </c>
      <c r="L71" s="14">
        <v>10.0914990711111</v>
      </c>
      <c r="M71" s="14">
        <v>5.74031079150736</v>
      </c>
      <c r="N71" s="14">
        <v>28.3903186064146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37.6838366671161</v>
      </c>
      <c r="D72" s="14">
        <v>4.27546774544753</v>
      </c>
      <c r="E72" s="14">
        <v>2.07954696870017</v>
      </c>
      <c r="F72" s="14">
        <v>33.1508425541476</v>
      </c>
      <c r="G72" s="14">
        <v>6.19914770545438</v>
      </c>
      <c r="H72" s="14">
        <v>8.9949861346744</v>
      </c>
      <c r="I72" s="14">
        <v>2.33216567216441</v>
      </c>
      <c r="J72" s="14">
        <v>20.4050426131296</v>
      </c>
      <c r="K72" s="14">
        <v>23.8187427658757</v>
      </c>
      <c r="L72" s="14">
        <v>29.169794819902</v>
      </c>
      <c r="M72" s="14">
        <v>27.0494711755013</v>
      </c>
      <c r="N72" s="14">
        <v>5.54125406513922</v>
      </c>
      <c r="O72" s="30"/>
      <c r="P72" s="13">
        <v>69.0</v>
      </c>
      <c r="Q72" s="16">
        <f>VLOOKUP(IF(C72&gt;240,5,IF(C72&gt;180,4,IF(C72&gt;120,3,IF(C72&gt;60,2,IF(C72&gt;30,1,0))))),Trial!$E$8:$H$13,4)</f>
        <v>-168.84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-168.84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7.2814091979526</v>
      </c>
      <c r="D73" s="14">
        <v>16.4707227546806</v>
      </c>
      <c r="E73" s="14">
        <v>4.76181130637415</v>
      </c>
      <c r="F73" s="14">
        <v>6.21936888522468</v>
      </c>
      <c r="G73" s="14">
        <v>6.7101710551884</v>
      </c>
      <c r="H73" s="14">
        <v>3.22058393806983</v>
      </c>
      <c r="I73" s="14">
        <v>0.653576408652589</v>
      </c>
      <c r="J73" s="14">
        <v>17.0948471902058</v>
      </c>
      <c r="K73" s="14">
        <v>7.79380431786439</v>
      </c>
      <c r="L73" s="14">
        <v>23.423126143408</v>
      </c>
      <c r="M73" s="14">
        <v>0.605729394176851</v>
      </c>
      <c r="N73" s="14">
        <v>34.2574806634591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-168.84</v>
      </c>
    </row>
    <row r="74" ht="15.75" customHeight="1">
      <c r="B74" s="13">
        <v>71.0</v>
      </c>
      <c r="C74" s="14">
        <v>30.3309469126419</v>
      </c>
      <c r="D74" s="14">
        <v>13.1151056497443</v>
      </c>
      <c r="E74" s="14">
        <v>0.735089585128403</v>
      </c>
      <c r="F74" s="14">
        <v>20.4969222834503</v>
      </c>
      <c r="G74" s="14">
        <v>0.0470810069800482</v>
      </c>
      <c r="H74" s="14">
        <v>3.11332495575771</v>
      </c>
      <c r="I74" s="14">
        <v>16.9545879658396</v>
      </c>
      <c r="J74" s="14">
        <v>5.75360957713914</v>
      </c>
      <c r="K74" s="14">
        <v>22.9475444503638</v>
      </c>
      <c r="L74" s="14">
        <v>0.16035254975177</v>
      </c>
      <c r="M74" s="14">
        <v>22.5155552895877</v>
      </c>
      <c r="N74" s="14">
        <v>21.9399651713839</v>
      </c>
      <c r="O74" s="30"/>
      <c r="P74" s="13">
        <v>71.0</v>
      </c>
      <c r="Q74" s="16">
        <f>VLOOKUP(IF(C74&gt;240,5,IF(C74&gt;180,4,IF(C74&gt;120,3,IF(C74&gt;60,2,IF(C74&gt;30,1,0))))),Trial!$E$8:$H$13,4)</f>
        <v>-168.84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0.653081441437826</v>
      </c>
      <c r="D75" s="14">
        <v>6.87043000062119</v>
      </c>
      <c r="E75" s="14">
        <v>51.1284751367909</v>
      </c>
      <c r="F75" s="14">
        <v>1.81569662773982</v>
      </c>
      <c r="G75" s="14">
        <v>8.1160745350644</v>
      </c>
      <c r="H75" s="14">
        <v>52.3117923010564</v>
      </c>
      <c r="I75" s="14">
        <v>1.23178562233224</v>
      </c>
      <c r="J75" s="14">
        <v>0.276639689881079</v>
      </c>
      <c r="K75" s="14">
        <v>21.0613527847623</v>
      </c>
      <c r="L75" s="14">
        <v>11.6520548986356</v>
      </c>
      <c r="M75" s="14">
        <v>4.16868449822068</v>
      </c>
      <c r="N75" s="14">
        <v>5.58617030242458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-168.84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-168.84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8.37838372206315</v>
      </c>
      <c r="D76" s="14">
        <v>10.4250027342784</v>
      </c>
      <c r="E76" s="14">
        <v>0.212805678317285</v>
      </c>
      <c r="F76" s="14">
        <v>10.4548397654752</v>
      </c>
      <c r="G76" s="14">
        <v>22.1711843781343</v>
      </c>
      <c r="H76" s="14">
        <v>17.9239310272123</v>
      </c>
      <c r="I76" s="14">
        <v>6.99650126220658</v>
      </c>
      <c r="J76" s="14">
        <v>11.5535524289101</v>
      </c>
      <c r="K76" s="14">
        <v>7.7616947603412</v>
      </c>
      <c r="L76" s="14">
        <v>3.65689689568244</v>
      </c>
      <c r="M76" s="14">
        <v>0.0399964559357613</v>
      </c>
      <c r="N76" s="14">
        <v>26.8605688473379</v>
      </c>
      <c r="O76" s="30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10.0338639856979</v>
      </c>
      <c r="D77" s="14">
        <v>17.7196559226225</v>
      </c>
      <c r="E77" s="14">
        <v>22.1486796328967</v>
      </c>
      <c r="F77" s="14">
        <v>24.4701437527483</v>
      </c>
      <c r="G77" s="14">
        <v>1.31950916234574</v>
      </c>
      <c r="H77" s="14">
        <v>6.6339655331336</v>
      </c>
      <c r="I77" s="14">
        <v>67.2217308741656</v>
      </c>
      <c r="J77" s="14">
        <v>9.22300399980424</v>
      </c>
      <c r="K77" s="14">
        <v>23.5339127629553</v>
      </c>
      <c r="L77" s="14">
        <v>2.65506946053356</v>
      </c>
      <c r="M77" s="14">
        <v>10.4806905476461</v>
      </c>
      <c r="N77" s="14">
        <v>1.57786070243455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-844.2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15.9009835744361</v>
      </c>
      <c r="D78" s="14">
        <v>16.855002685086</v>
      </c>
      <c r="E78" s="14">
        <v>34.5161443059463</v>
      </c>
      <c r="F78" s="14">
        <v>18.4937903069129</v>
      </c>
      <c r="G78" s="14">
        <v>21.9203489852478</v>
      </c>
      <c r="H78" s="14">
        <v>11.914882543445</v>
      </c>
      <c r="I78" s="14">
        <v>3.98626878433861</v>
      </c>
      <c r="J78" s="14">
        <v>85.5004047692725</v>
      </c>
      <c r="K78" s="14">
        <v>4.36556795616634</v>
      </c>
      <c r="L78" s="14">
        <v>1.83187055075541</v>
      </c>
      <c r="M78" s="14">
        <v>23.6301791675558</v>
      </c>
      <c r="N78" s="14">
        <v>1.11067786896601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-168.84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-844.2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4.25364799359813</v>
      </c>
      <c r="D79" s="14">
        <v>19.1540595397523</v>
      </c>
      <c r="E79" s="14">
        <v>17.7827192233029</v>
      </c>
      <c r="F79" s="14">
        <v>16.8461146379906</v>
      </c>
      <c r="G79" s="14">
        <v>14.330188391358</v>
      </c>
      <c r="H79" s="14">
        <v>35.7253701255388</v>
      </c>
      <c r="I79" s="14">
        <v>8.17109059239738</v>
      </c>
      <c r="J79" s="14">
        <v>4.36471152990125</v>
      </c>
      <c r="K79" s="14">
        <v>3.33699963968247</v>
      </c>
      <c r="L79" s="14">
        <v>26.7681003337895</v>
      </c>
      <c r="M79" s="14">
        <v>2.48948358437419</v>
      </c>
      <c r="N79" s="14">
        <v>1.29521778170139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-168.84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18.3365111189321</v>
      </c>
      <c r="D80" s="14">
        <v>2.78719536501701</v>
      </c>
      <c r="E80" s="14">
        <v>12.1101065020162</v>
      </c>
      <c r="F80" s="14">
        <v>6.32090668780729</v>
      </c>
      <c r="G80" s="14">
        <v>5.29588388968259</v>
      </c>
      <c r="H80" s="14">
        <v>1.35337143326178</v>
      </c>
      <c r="I80" s="14">
        <v>25.6077968957072</v>
      </c>
      <c r="J80" s="14">
        <v>20.6899499565532</v>
      </c>
      <c r="K80" s="14">
        <v>10.7745874882681</v>
      </c>
      <c r="L80" s="14">
        <v>9.3955463456454</v>
      </c>
      <c r="M80" s="14">
        <v>1.91398561778478</v>
      </c>
      <c r="N80" s="14">
        <v>0.989397200516015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7.34780671955086</v>
      </c>
      <c r="D81" s="14">
        <v>4.99312052712776</v>
      </c>
      <c r="E81" s="14">
        <v>4.37138899997808</v>
      </c>
      <c r="F81" s="14">
        <v>11.5047098548427</v>
      </c>
      <c r="G81" s="14">
        <v>11.9835987422346</v>
      </c>
      <c r="H81" s="14">
        <v>32.4600321971134</v>
      </c>
      <c r="I81" s="14">
        <v>0.905514960368339</v>
      </c>
      <c r="J81" s="14">
        <v>13.5293873523447</v>
      </c>
      <c r="K81" s="14">
        <v>20.5840902855331</v>
      </c>
      <c r="L81" s="14">
        <v>7.49957672194578</v>
      </c>
      <c r="M81" s="14">
        <v>22.4098055957055</v>
      </c>
      <c r="N81" s="14">
        <v>21.5160758098757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-168.84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9.27611998450858</v>
      </c>
      <c r="D82" s="14">
        <v>52.0589140394253</v>
      </c>
      <c r="E82" s="14">
        <v>8.85618787850253</v>
      </c>
      <c r="F82" s="14">
        <v>23.0559552159609</v>
      </c>
      <c r="G82" s="14">
        <v>5.27965313144959</v>
      </c>
      <c r="H82" s="14">
        <v>1.41978575542198</v>
      </c>
      <c r="I82" s="14">
        <v>3.43406161856838</v>
      </c>
      <c r="J82" s="14">
        <v>2.62371756979264</v>
      </c>
      <c r="K82" s="14">
        <v>8.40372827611864</v>
      </c>
      <c r="L82" s="14">
        <v>0.96233531627804</v>
      </c>
      <c r="M82" s="14">
        <v>17.2069641234438</v>
      </c>
      <c r="N82" s="14">
        <v>3.12918260362931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-168.84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17.6437506214678</v>
      </c>
      <c r="D83" s="14">
        <v>19.529012174735</v>
      </c>
      <c r="E83" s="14">
        <v>5.75857916988939</v>
      </c>
      <c r="F83" s="14">
        <v>0.0809944000095129</v>
      </c>
      <c r="G83" s="14">
        <v>52.220250766545</v>
      </c>
      <c r="H83" s="14">
        <v>3.36099137892015</v>
      </c>
      <c r="I83" s="14">
        <v>15.7058365339498</v>
      </c>
      <c r="J83" s="14">
        <v>9.76438893983988</v>
      </c>
      <c r="K83" s="14">
        <v>3.95068886461668</v>
      </c>
      <c r="L83" s="14">
        <v>24.0148940151727</v>
      </c>
      <c r="M83" s="14">
        <v>3.52003685035743</v>
      </c>
      <c r="N83" s="14">
        <v>16.3913531208496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-168.84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7.52710494520143</v>
      </c>
      <c r="D84" s="14">
        <v>9.50200035312129</v>
      </c>
      <c r="E84" s="14">
        <v>19.2673971654219</v>
      </c>
      <c r="F84" s="14">
        <v>5.15785806663334</v>
      </c>
      <c r="G84" s="14">
        <v>13.622073068292</v>
      </c>
      <c r="H84" s="14">
        <v>6.03119001807645</v>
      </c>
      <c r="I84" s="14">
        <v>38.6086050987583</v>
      </c>
      <c r="J84" s="14">
        <v>4.14334514603467</v>
      </c>
      <c r="K84" s="14">
        <v>36.2961771995083</v>
      </c>
      <c r="L84" s="14">
        <v>13.9461707430489</v>
      </c>
      <c r="M84" s="14">
        <v>4.90074255829677</v>
      </c>
      <c r="N84" s="14">
        <v>9.36158690192653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-168.84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-168.84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26.9396979883483</v>
      </c>
      <c r="D85" s="14">
        <v>3.16749751427072</v>
      </c>
      <c r="E85" s="14">
        <v>13.5627848289992</v>
      </c>
      <c r="F85" s="14">
        <v>6.82771844849922</v>
      </c>
      <c r="G85" s="14">
        <v>10.9287608799146</v>
      </c>
      <c r="H85" s="14">
        <v>1.11921872130539</v>
      </c>
      <c r="I85" s="14">
        <v>2.08977763491223</v>
      </c>
      <c r="J85" s="14">
        <v>31.1661599345759</v>
      </c>
      <c r="K85" s="14">
        <v>0.608072791614194</v>
      </c>
      <c r="L85" s="14">
        <v>7.01639598566107</v>
      </c>
      <c r="M85" s="14">
        <v>4.27074545077048</v>
      </c>
      <c r="N85" s="14">
        <v>35.4019797995941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-168.84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-168.84</v>
      </c>
    </row>
    <row r="86" ht="15.75" customHeight="1">
      <c r="B86" s="13">
        <v>83.0</v>
      </c>
      <c r="C86" s="14">
        <v>7.29651894755661</v>
      </c>
      <c r="D86" s="14">
        <v>23.6230543958113</v>
      </c>
      <c r="E86" s="14">
        <v>14.2617408677089</v>
      </c>
      <c r="F86" s="14">
        <v>5.5445682369798</v>
      </c>
      <c r="G86" s="14">
        <v>14.1974599623206</v>
      </c>
      <c r="H86" s="14">
        <v>7.10194203198335</v>
      </c>
      <c r="I86" s="14">
        <v>1.45998742775879</v>
      </c>
      <c r="J86" s="14">
        <v>16.3536594946953</v>
      </c>
      <c r="K86" s="14">
        <v>12.5960833764784</v>
      </c>
      <c r="L86" s="14">
        <v>2.5610283707962</v>
      </c>
      <c r="M86" s="14">
        <v>21.6322741521692</v>
      </c>
      <c r="N86" s="14">
        <v>59.7030664198609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-168.84</v>
      </c>
    </row>
    <row r="87" ht="15.75" customHeight="1">
      <c r="B87" s="13">
        <v>84.0</v>
      </c>
      <c r="C87" s="14">
        <v>4.20538154686801</v>
      </c>
      <c r="D87" s="14">
        <v>2.49633666543635</v>
      </c>
      <c r="E87" s="14">
        <v>8.85611426783726</v>
      </c>
      <c r="F87" s="14">
        <v>27.4141508513625</v>
      </c>
      <c r="G87" s="14">
        <v>0.163867180468515</v>
      </c>
      <c r="H87" s="14">
        <v>2.44781041857786</v>
      </c>
      <c r="I87" s="14">
        <v>11.1624911959368</v>
      </c>
      <c r="J87" s="14">
        <v>8.4663670359645</v>
      </c>
      <c r="K87" s="14">
        <v>0.60591473816894</v>
      </c>
      <c r="L87" s="14">
        <v>26.0572410106828</v>
      </c>
      <c r="M87" s="14">
        <v>3.79425940532237</v>
      </c>
      <c r="N87" s="14">
        <v>23.8341779835692</v>
      </c>
      <c r="O87" s="30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27.3265987433747</v>
      </c>
      <c r="D88" s="14">
        <v>3.17402070253285</v>
      </c>
      <c r="E88" s="14">
        <v>10.8899515120642</v>
      </c>
      <c r="F88" s="14">
        <v>34.283370925884</v>
      </c>
      <c r="G88" s="14">
        <v>45.5746869344688</v>
      </c>
      <c r="H88" s="14">
        <v>11.6791233953173</v>
      </c>
      <c r="I88" s="14">
        <v>40.5332340062004</v>
      </c>
      <c r="J88" s="14">
        <v>5.13358697653748</v>
      </c>
      <c r="K88" s="14">
        <v>11.5605817924732</v>
      </c>
      <c r="L88" s="14">
        <v>25.3105719991198</v>
      </c>
      <c r="M88" s="14">
        <v>0.922809180263777</v>
      </c>
      <c r="N88" s="14">
        <v>7.93283401816152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-168.84</v>
      </c>
      <c r="U88" s="16">
        <f>VLOOKUP(IF(G88&gt;240,5,IF(G88&gt;180,4,IF(G88&gt;120,3,IF(G88&gt;60,2,IF(G88&gt;30,1,0))))),Trial!$E$8:$H$13,4)</f>
        <v>-168.84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-168.84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6.90699339560233</v>
      </c>
      <c r="D89" s="14">
        <v>24.5753291782161</v>
      </c>
      <c r="E89" s="14">
        <v>13.3232254429805</v>
      </c>
      <c r="F89" s="14">
        <v>1.41236953050829</v>
      </c>
      <c r="G89" s="14">
        <v>14.6322861228223</v>
      </c>
      <c r="H89" s="14">
        <v>2.2512176760938</v>
      </c>
      <c r="I89" s="14">
        <v>2.04581956812181</v>
      </c>
      <c r="J89" s="14">
        <v>1.31279789882413</v>
      </c>
      <c r="K89" s="14">
        <v>1.9063039754983</v>
      </c>
      <c r="L89" s="14">
        <v>21.8735536743125</v>
      </c>
      <c r="M89" s="14">
        <v>0.994107202473921</v>
      </c>
      <c r="N89" s="14">
        <v>3.18458904088475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3.98697409736924</v>
      </c>
      <c r="D90" s="14">
        <v>17.5892468425555</v>
      </c>
      <c r="E90" s="14">
        <v>13.4835069979342</v>
      </c>
      <c r="F90" s="14">
        <v>21.0425885373896</v>
      </c>
      <c r="G90" s="14">
        <v>7.98722452819347</v>
      </c>
      <c r="H90" s="14">
        <v>52.4620114956475</v>
      </c>
      <c r="I90" s="14">
        <v>9.53884397038175</v>
      </c>
      <c r="J90" s="14">
        <v>6.61763396970928</v>
      </c>
      <c r="K90" s="14">
        <v>8.30954312183894</v>
      </c>
      <c r="L90" s="14">
        <v>2.33158850765387</v>
      </c>
      <c r="M90" s="14">
        <v>26.9694626106119</v>
      </c>
      <c r="N90" s="14">
        <v>16.4512087581455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-168.84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19.2525062475555</v>
      </c>
      <c r="D91" s="14">
        <v>5.82524041179785</v>
      </c>
      <c r="E91" s="14">
        <v>7.04095020871609</v>
      </c>
      <c r="F91" s="14">
        <v>0.060070013784861</v>
      </c>
      <c r="G91" s="14">
        <v>10.5625288563865</v>
      </c>
      <c r="H91" s="14">
        <v>29.6079166185933</v>
      </c>
      <c r="I91" s="14">
        <v>35.1772399906323</v>
      </c>
      <c r="J91" s="14">
        <v>9.09289072240619</v>
      </c>
      <c r="K91" s="14">
        <v>19.0954314844852</v>
      </c>
      <c r="L91" s="14">
        <v>0.0717545443214476</v>
      </c>
      <c r="M91" s="14">
        <v>7.37313152127899</v>
      </c>
      <c r="N91" s="14">
        <v>0.244946302538331</v>
      </c>
      <c r="O91" s="30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-168.84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7.72570134717971</v>
      </c>
      <c r="D92" s="14">
        <v>4.82321443117794</v>
      </c>
      <c r="E92" s="14">
        <v>8.64089645319618</v>
      </c>
      <c r="F92" s="14">
        <v>8.46441200086847</v>
      </c>
      <c r="G92" s="14">
        <v>11.234555344939</v>
      </c>
      <c r="H92" s="14">
        <v>35.5630129724995</v>
      </c>
      <c r="I92" s="14">
        <v>10.2360870755044</v>
      </c>
      <c r="J92" s="14">
        <v>12.5331203925508</v>
      </c>
      <c r="K92" s="14">
        <v>9.72858493673531</v>
      </c>
      <c r="L92" s="14">
        <v>3.31543482583947</v>
      </c>
      <c r="M92" s="14">
        <v>25.5413768546434</v>
      </c>
      <c r="N92" s="14">
        <v>8.0408411776647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-168.84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4.7093545967713</v>
      </c>
      <c r="D93" s="14">
        <v>16.1079176043244</v>
      </c>
      <c r="E93" s="14">
        <v>3.02881944230758</v>
      </c>
      <c r="F93" s="14">
        <v>54.7900506346757</v>
      </c>
      <c r="G93" s="14">
        <v>5.7408157995902</v>
      </c>
      <c r="H93" s="14">
        <v>13.9898043618121</v>
      </c>
      <c r="I93" s="14">
        <v>90.6511731047946</v>
      </c>
      <c r="J93" s="14">
        <v>18.9423074167391</v>
      </c>
      <c r="K93" s="14">
        <v>5.45347246496858</v>
      </c>
      <c r="L93" s="14">
        <v>35.2293086871759</v>
      </c>
      <c r="M93" s="14">
        <v>31.6499785453786</v>
      </c>
      <c r="N93" s="14">
        <v>12.3292598789965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-168.84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-844.2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-168.84</v>
      </c>
      <c r="AA93" s="16">
        <f>VLOOKUP(IF(M93&gt;240,5,IF(M93&gt;180,4,IF(M93&gt;120,3,IF(M93&gt;60,2,IF(M93&gt;30,1,0))))),Trial!$E$8:$H$13,4)</f>
        <v>-168.84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12.3748391129161</v>
      </c>
      <c r="D94" s="14">
        <v>15.9185949276286</v>
      </c>
      <c r="E94" s="14">
        <v>18.7095652189275</v>
      </c>
      <c r="F94" s="14">
        <v>10.713487428401</v>
      </c>
      <c r="G94" s="14">
        <v>8.98201326602138</v>
      </c>
      <c r="H94" s="14">
        <v>0.437503113271669</v>
      </c>
      <c r="I94" s="14">
        <v>2.607592374878</v>
      </c>
      <c r="J94" s="14">
        <v>7.85947819938883</v>
      </c>
      <c r="K94" s="14">
        <v>29.5659793157385</v>
      </c>
      <c r="L94" s="14">
        <v>9.15013550609558</v>
      </c>
      <c r="M94" s="14">
        <v>12.4448525296658</v>
      </c>
      <c r="N94" s="14">
        <v>1.56562527989033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2.83961963360198</v>
      </c>
      <c r="D95" s="14">
        <v>3.89909498034976</v>
      </c>
      <c r="E95" s="14">
        <v>11.2234974972988</v>
      </c>
      <c r="F95" s="14">
        <v>6.34945320514962</v>
      </c>
      <c r="G95" s="14">
        <v>0.728071579243988</v>
      </c>
      <c r="H95" s="14">
        <v>6.09908586777747</v>
      </c>
      <c r="I95" s="14">
        <v>3.71579283411761</v>
      </c>
      <c r="J95" s="14">
        <v>11.0890731860037</v>
      </c>
      <c r="K95" s="14">
        <v>21.5936601073051</v>
      </c>
      <c r="L95" s="14">
        <v>12.1892347402024</v>
      </c>
      <c r="M95" s="14">
        <v>12.7156187408204</v>
      </c>
      <c r="N95" s="14">
        <v>15.0803036537106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2.38646054384299</v>
      </c>
      <c r="D96" s="14">
        <v>0.717257320322096</v>
      </c>
      <c r="E96" s="14">
        <v>37.2250741369188</v>
      </c>
      <c r="F96" s="14">
        <v>19.4479029696604</v>
      </c>
      <c r="G96" s="14">
        <v>7.11626880369149</v>
      </c>
      <c r="H96" s="14">
        <v>6.03935160287656</v>
      </c>
      <c r="I96" s="14">
        <v>8.49976043771021</v>
      </c>
      <c r="J96" s="14">
        <v>0.57064746401704</v>
      </c>
      <c r="K96" s="14">
        <v>3.56464884812012</v>
      </c>
      <c r="L96" s="14">
        <v>16.8432455605912</v>
      </c>
      <c r="M96" s="14">
        <v>1.86677126276321</v>
      </c>
      <c r="N96" s="14">
        <v>24.671277639473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-168.84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11.4241867961227</v>
      </c>
      <c r="D97" s="14">
        <v>15.2858219958927</v>
      </c>
      <c r="E97" s="14">
        <v>11.9700011578473</v>
      </c>
      <c r="F97" s="14">
        <v>13.4568713023091</v>
      </c>
      <c r="G97" s="14">
        <v>7.45652857413515</v>
      </c>
      <c r="H97" s="14">
        <v>21.1814743613994</v>
      </c>
      <c r="I97" s="14">
        <v>53.8282264192081</v>
      </c>
      <c r="J97" s="14">
        <v>13.409411716004</v>
      </c>
      <c r="K97" s="14">
        <v>6.75981332045048</v>
      </c>
      <c r="L97" s="14">
        <v>0.491873657470569</v>
      </c>
      <c r="M97" s="14">
        <v>0.297443428821862</v>
      </c>
      <c r="N97" s="14">
        <v>19.8643940780481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-168.84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8.96374863418751</v>
      </c>
      <c r="D98" s="14">
        <v>10.2166749132882</v>
      </c>
      <c r="E98" s="14">
        <v>15.4161851318098</v>
      </c>
      <c r="F98" s="14">
        <v>9.38362109280107</v>
      </c>
      <c r="G98" s="14">
        <v>8.99184929062612</v>
      </c>
      <c r="H98" s="14">
        <v>11.055652361099</v>
      </c>
      <c r="I98" s="14">
        <v>7.43001940748654</v>
      </c>
      <c r="J98" s="14">
        <v>10.4641614479925</v>
      </c>
      <c r="K98" s="14">
        <v>23.2124297907745</v>
      </c>
      <c r="L98" s="14">
        <v>3.22611812613904</v>
      </c>
      <c r="M98" s="14">
        <v>10.4066349730912</v>
      </c>
      <c r="N98" s="14">
        <v>12.8934152011227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1.82668469349999</v>
      </c>
      <c r="D99" s="14">
        <v>8.91186214340851</v>
      </c>
      <c r="E99" s="14">
        <v>43.6155572876673</v>
      </c>
      <c r="F99" s="14">
        <v>13.3243093443188</v>
      </c>
      <c r="G99" s="14">
        <v>20.5098400615325</v>
      </c>
      <c r="H99" s="14">
        <v>86.5699474711734</v>
      </c>
      <c r="I99" s="14">
        <v>22.2644035777247</v>
      </c>
      <c r="J99" s="14">
        <v>49.2842455540276</v>
      </c>
      <c r="K99" s="14">
        <v>9.67951927509396</v>
      </c>
      <c r="L99" s="14">
        <v>13.8865704966959</v>
      </c>
      <c r="M99" s="14">
        <v>26.9812765520236</v>
      </c>
      <c r="N99" s="14">
        <v>31.1157033037841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-168.84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-844.2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-168.84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-168.84</v>
      </c>
    </row>
    <row r="100" ht="15.75" customHeight="1">
      <c r="B100" s="13">
        <v>97.0</v>
      </c>
      <c r="C100" s="14">
        <v>12.2832838913511</v>
      </c>
      <c r="D100" s="14">
        <v>10.4956416564147</v>
      </c>
      <c r="E100" s="14">
        <v>8.56198732675984</v>
      </c>
      <c r="F100" s="14">
        <v>28.778264905035</v>
      </c>
      <c r="G100" s="14">
        <v>5.65036073629744</v>
      </c>
      <c r="H100" s="14">
        <v>58.1861627853763</v>
      </c>
      <c r="I100" s="14">
        <v>7.59233805551194</v>
      </c>
      <c r="J100" s="14">
        <v>22.0723413148751</v>
      </c>
      <c r="K100" s="14">
        <v>18.4141552096978</v>
      </c>
      <c r="L100" s="14">
        <v>12.1444866173054</v>
      </c>
      <c r="M100" s="14">
        <v>15.8755189569752</v>
      </c>
      <c r="N100" s="14">
        <v>45.4834247891283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-168.84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-168.84</v>
      </c>
    </row>
    <row r="101" ht="15.75" customHeight="1">
      <c r="B101" s="13">
        <v>98.0</v>
      </c>
      <c r="C101" s="14">
        <v>0.617022055014968</v>
      </c>
      <c r="D101" s="14">
        <v>47.5760456252802</v>
      </c>
      <c r="E101" s="14">
        <v>22.6585283169692</v>
      </c>
      <c r="F101" s="14">
        <v>13.923943909918</v>
      </c>
      <c r="G101" s="14">
        <v>3.53887978208287</v>
      </c>
      <c r="H101" s="14">
        <v>0.363859549816698</v>
      </c>
      <c r="I101" s="14">
        <v>2.79080398920923</v>
      </c>
      <c r="J101" s="14">
        <v>14.28379028459</v>
      </c>
      <c r="K101" s="14">
        <v>18.3493689267134</v>
      </c>
      <c r="L101" s="14">
        <v>60.7032858215781</v>
      </c>
      <c r="M101" s="14">
        <v>14.7486285034642</v>
      </c>
      <c r="N101" s="14">
        <v>16.0384502334558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-168.84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-844.2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23.2221967127344</v>
      </c>
      <c r="D102" s="14">
        <v>5.40733709828928</v>
      </c>
      <c r="E102" s="14">
        <v>18.5543317005769</v>
      </c>
      <c r="F102" s="14">
        <v>5.84921709671617</v>
      </c>
      <c r="G102" s="14">
        <v>14.6077747154363</v>
      </c>
      <c r="H102" s="14">
        <v>18.1763568151912</v>
      </c>
      <c r="I102" s="14">
        <v>7.38453154223971</v>
      </c>
      <c r="J102" s="14">
        <v>20.9805180997125</v>
      </c>
      <c r="K102" s="14">
        <v>0.726114836102352</v>
      </c>
      <c r="L102" s="14">
        <v>25.4043180575764</v>
      </c>
      <c r="M102" s="14">
        <v>17.5745981490324</v>
      </c>
      <c r="N102" s="14">
        <v>61.6848467283459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-844.2</v>
      </c>
    </row>
    <row r="103" ht="15.75" customHeight="1">
      <c r="B103" s="13">
        <v>100.0</v>
      </c>
      <c r="C103" s="14">
        <v>7.83794250772335</v>
      </c>
      <c r="D103" s="14">
        <v>25.4742429068482</v>
      </c>
      <c r="E103" s="14">
        <v>23.8984576050256</v>
      </c>
      <c r="F103" s="14">
        <v>1.18686348942189</v>
      </c>
      <c r="G103" s="14">
        <v>6.19454454695806</v>
      </c>
      <c r="H103" s="14">
        <v>11.881214385395</v>
      </c>
      <c r="I103" s="14">
        <v>6.29537924476899</v>
      </c>
      <c r="J103" s="14">
        <v>3.64451041128486</v>
      </c>
      <c r="K103" s="14">
        <v>7.50650256625377</v>
      </c>
      <c r="L103" s="14">
        <v>16.7830655506897</v>
      </c>
      <c r="M103" s="14">
        <v>0.242597383027896</v>
      </c>
      <c r="N103" s="14">
        <v>12.3674926257777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-2363.76</v>
      </c>
      <c r="R104" s="33">
        <f t="shared" si="1"/>
        <v>-1519.56</v>
      </c>
      <c r="S104" s="33">
        <f t="shared" si="1"/>
        <v>-2532.6</v>
      </c>
      <c r="T104" s="33">
        <f t="shared" si="1"/>
        <v>-2194.92</v>
      </c>
      <c r="U104" s="33">
        <f t="shared" si="1"/>
        <v>-4389.84</v>
      </c>
      <c r="V104" s="33">
        <f t="shared" si="1"/>
        <v>-3883.32</v>
      </c>
      <c r="W104" s="33">
        <f t="shared" si="1"/>
        <v>-5740.56</v>
      </c>
      <c r="X104" s="33">
        <f t="shared" si="1"/>
        <v>-2194.92</v>
      </c>
      <c r="Y104" s="33">
        <f t="shared" si="1"/>
        <v>-1857.24</v>
      </c>
      <c r="Z104" s="33">
        <f t="shared" si="1"/>
        <v>-2532.6</v>
      </c>
      <c r="AA104" s="33">
        <f t="shared" si="1"/>
        <v>-1013.04</v>
      </c>
      <c r="AB104" s="33">
        <f t="shared" si="1"/>
        <v>-2532.6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3.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14">
        <v>0.788850490935147</v>
      </c>
      <c r="D4" s="14">
        <v>27.8111194368811</v>
      </c>
      <c r="E4" s="14">
        <v>14.5301036245274</v>
      </c>
      <c r="F4" s="14">
        <v>14.7147954302365</v>
      </c>
      <c r="G4" s="14">
        <v>13.8600262065771</v>
      </c>
      <c r="H4" s="14">
        <v>6.79674812661118</v>
      </c>
      <c r="I4" s="14">
        <v>16.8334359496917</v>
      </c>
      <c r="J4" s="14">
        <v>10.6825095811631</v>
      </c>
      <c r="K4" s="14">
        <v>42.2329570338469</v>
      </c>
      <c r="L4" s="14">
        <v>24.1364351504921</v>
      </c>
      <c r="M4" s="14">
        <v>6.08609926765785</v>
      </c>
      <c r="N4" s="14">
        <v>2.5976514398646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-168.84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0.0351211498556162</v>
      </c>
      <c r="D5" s="14">
        <v>7.60442100190558</v>
      </c>
      <c r="E5" s="14">
        <v>12.1646400303665</v>
      </c>
      <c r="F5" s="14">
        <v>41.3577260839492</v>
      </c>
      <c r="G5" s="14">
        <v>11.4838046068783</v>
      </c>
      <c r="H5" s="14">
        <v>31.7344718475149</v>
      </c>
      <c r="I5" s="14">
        <v>31.0684557732449</v>
      </c>
      <c r="J5" s="14">
        <v>29.746775991495</v>
      </c>
      <c r="K5" s="14">
        <v>5.46549539221451</v>
      </c>
      <c r="L5" s="14">
        <v>5.93501192838885</v>
      </c>
      <c r="M5" s="14">
        <v>15.8452111274089</v>
      </c>
      <c r="N5" s="14">
        <v>25.4016665363854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-168.84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-168.84</v>
      </c>
      <c r="W5" s="16">
        <f>VLOOKUP(IF(I5&gt;240,5,IF(I5&gt;180,4,IF(I5&gt;120,3,IF(I5&gt;60,2,IF(I5&gt;30,1,0))))),Trial!$E$8:$H$13,4)</f>
        <v>-168.84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0.621986739663407</v>
      </c>
      <c r="D6" s="14">
        <v>36.8461380850819</v>
      </c>
      <c r="E6" s="14">
        <v>14.3863160756501</v>
      </c>
      <c r="F6" s="14">
        <v>25.7599629938772</v>
      </c>
      <c r="G6" s="14">
        <v>9.27367097919957</v>
      </c>
      <c r="H6" s="14">
        <v>14.5363284503195</v>
      </c>
      <c r="I6" s="14">
        <v>1.24045672933571</v>
      </c>
      <c r="J6" s="14">
        <v>11.0273546349344</v>
      </c>
      <c r="K6" s="14">
        <v>13.3912844699187</v>
      </c>
      <c r="L6" s="14">
        <v>47.6549570564604</v>
      </c>
      <c r="M6" s="14">
        <v>0.721188667882234</v>
      </c>
      <c r="N6" s="14">
        <v>5.85140169314109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-168.84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-168.84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29.5596991736696</v>
      </c>
      <c r="D7" s="14">
        <v>0.242853798258243</v>
      </c>
      <c r="E7" s="14">
        <v>5.75895142517984</v>
      </c>
      <c r="F7" s="14">
        <v>5.56418239564487</v>
      </c>
      <c r="G7" s="14">
        <v>16.3435029187324</v>
      </c>
      <c r="H7" s="14">
        <v>0.636263833271814</v>
      </c>
      <c r="I7" s="14">
        <v>3.51265914258547</v>
      </c>
      <c r="J7" s="14">
        <v>40.1914188467305</v>
      </c>
      <c r="K7" s="14">
        <v>5.09074725737628</v>
      </c>
      <c r="L7" s="14">
        <v>5.81492088916711</v>
      </c>
      <c r="M7" s="14">
        <v>1.71529322974384</v>
      </c>
      <c r="N7" s="14">
        <v>0.208549921662645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-168.84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17.5934151384133</v>
      </c>
      <c r="D8" s="14">
        <v>15.0005464643325</v>
      </c>
      <c r="E8" s="14">
        <v>2.20328799495474</v>
      </c>
      <c r="F8" s="14">
        <v>6.17307797623798</v>
      </c>
      <c r="G8" s="14">
        <v>7.92419821890071</v>
      </c>
      <c r="H8" s="14">
        <v>26.6511432776397</v>
      </c>
      <c r="I8" s="14">
        <v>6.82693699010176</v>
      </c>
      <c r="J8" s="14">
        <v>10.7926878017701</v>
      </c>
      <c r="K8" s="14">
        <v>7.05623966911808</v>
      </c>
      <c r="L8" s="14">
        <v>4.07458947994746</v>
      </c>
      <c r="M8" s="14">
        <v>7.0285631692037</v>
      </c>
      <c r="N8" s="14">
        <v>8.27175561417826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10.1130275706845</v>
      </c>
      <c r="D9" s="14">
        <v>30.6992161359892</v>
      </c>
      <c r="E9" s="14">
        <v>5.584624637058</v>
      </c>
      <c r="F9" s="14">
        <v>5.2633888467215</v>
      </c>
      <c r="G9" s="14">
        <v>0.14665450598398</v>
      </c>
      <c r="H9" s="14">
        <v>16.2272682316686</v>
      </c>
      <c r="I9" s="14">
        <v>3.32381055374732</v>
      </c>
      <c r="J9" s="14">
        <v>17.435188296632</v>
      </c>
      <c r="K9" s="14">
        <v>0.842743633217008</v>
      </c>
      <c r="L9" s="14">
        <v>15.9300365272994</v>
      </c>
      <c r="M9" s="14">
        <v>2.53895303721367</v>
      </c>
      <c r="N9" s="14">
        <v>13.157206887574</v>
      </c>
      <c r="O9" s="30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-168.84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13.8131523859772</v>
      </c>
      <c r="D10" s="14">
        <v>3.17432101618545</v>
      </c>
      <c r="E10" s="14">
        <v>16.5495446304875</v>
      </c>
      <c r="F10" s="14">
        <v>9.74840719403732</v>
      </c>
      <c r="G10" s="14">
        <v>1.91316681732424</v>
      </c>
      <c r="H10" s="14">
        <v>2.48999624126591</v>
      </c>
      <c r="I10" s="14">
        <v>2.48449252182618</v>
      </c>
      <c r="J10" s="14">
        <v>53.3640698094345</v>
      </c>
      <c r="K10" s="14">
        <v>1.54292514152208</v>
      </c>
      <c r="L10" s="14">
        <v>25.7086952037637</v>
      </c>
      <c r="M10" s="14">
        <v>3.48385126135739</v>
      </c>
      <c r="N10" s="14">
        <v>44.2103805572133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-168.84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-168.84</v>
      </c>
    </row>
    <row r="11">
      <c r="B11" s="13">
        <v>8.0</v>
      </c>
      <c r="C11" s="14">
        <v>1.77574009126984</v>
      </c>
      <c r="D11" s="14">
        <v>1.99360737134703</v>
      </c>
      <c r="E11" s="14">
        <v>34.2786446172998</v>
      </c>
      <c r="F11" s="14">
        <v>8.7297027034685</v>
      </c>
      <c r="G11" s="14">
        <v>5.84064713041298</v>
      </c>
      <c r="H11" s="14">
        <v>20.8644558296023</v>
      </c>
      <c r="I11" s="14">
        <v>20.6329836669817</v>
      </c>
      <c r="J11" s="14">
        <v>12.2361327461919</v>
      </c>
      <c r="K11" s="14">
        <v>17.9250271288763</v>
      </c>
      <c r="L11" s="14">
        <v>13.1160017636689</v>
      </c>
      <c r="M11" s="14">
        <v>48.1069695712465</v>
      </c>
      <c r="N11" s="14">
        <v>9.53568869291568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-168.84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-168.84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1.86749645821548</v>
      </c>
      <c r="D12" s="14">
        <v>14.8620353001255</v>
      </c>
      <c r="E12" s="14">
        <v>5.48490872131661</v>
      </c>
      <c r="F12" s="14">
        <v>14.257270729364</v>
      </c>
      <c r="G12" s="14">
        <v>0.430990592352774</v>
      </c>
      <c r="H12" s="14">
        <v>12.9595524483445</v>
      </c>
      <c r="I12" s="14">
        <v>2.42609617514536</v>
      </c>
      <c r="J12" s="14">
        <v>4.47976349298842</v>
      </c>
      <c r="K12" s="14">
        <v>17.4864892998795</v>
      </c>
      <c r="L12" s="14">
        <v>15.5923626097935</v>
      </c>
      <c r="M12" s="14">
        <v>4.99088331782521</v>
      </c>
      <c r="N12" s="14">
        <v>9.88731644540356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7.07676071459427</v>
      </c>
      <c r="D13" s="14">
        <v>6.68210981800221</v>
      </c>
      <c r="E13" s="14">
        <v>5.77725121835247</v>
      </c>
      <c r="F13" s="14">
        <v>3.28120363992639</v>
      </c>
      <c r="G13" s="14">
        <v>0.348877885332331</v>
      </c>
      <c r="H13" s="14">
        <v>13.2008720119569</v>
      </c>
      <c r="I13" s="14">
        <v>22.5678551789543</v>
      </c>
      <c r="J13" s="14">
        <v>15.3411894531074</v>
      </c>
      <c r="K13" s="14">
        <v>17.1729813727635</v>
      </c>
      <c r="L13" s="14">
        <v>37.2822012044828</v>
      </c>
      <c r="M13" s="14">
        <v>3.19609460906052</v>
      </c>
      <c r="N13" s="14">
        <v>5.66749303149991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-168.84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1.35959070837586</v>
      </c>
      <c r="D14" s="14">
        <v>10.7733385573405</v>
      </c>
      <c r="E14" s="14">
        <v>7.19495915388688</v>
      </c>
      <c r="F14" s="14">
        <v>20.1440887170082</v>
      </c>
      <c r="G14" s="14">
        <v>28.1443664162472</v>
      </c>
      <c r="H14" s="14">
        <v>1.40808698437177</v>
      </c>
      <c r="I14" s="14">
        <v>1.59669342413545</v>
      </c>
      <c r="J14" s="14">
        <v>5.81520047833854</v>
      </c>
      <c r="K14" s="14">
        <v>43.2379534975033</v>
      </c>
      <c r="L14" s="14">
        <v>1.88779997951389</v>
      </c>
      <c r="M14" s="14">
        <v>49.2320504133082</v>
      </c>
      <c r="N14" s="14">
        <v>5.31884745638609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-168.84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-168.84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2.8776940149926</v>
      </c>
      <c r="D15" s="14">
        <v>27.0142032791099</v>
      </c>
      <c r="E15" s="14">
        <v>14.4543381217267</v>
      </c>
      <c r="F15" s="14">
        <v>2.57280140141956</v>
      </c>
      <c r="G15" s="14">
        <v>22.1802454041163</v>
      </c>
      <c r="H15" s="14">
        <v>12.9833649220961</v>
      </c>
      <c r="I15" s="14">
        <v>22.4676556362009</v>
      </c>
      <c r="J15" s="14">
        <v>7.0045973373577</v>
      </c>
      <c r="K15" s="14">
        <v>3.02835807578468</v>
      </c>
      <c r="L15" s="14">
        <v>34.8070969924585</v>
      </c>
      <c r="M15" s="14">
        <v>1.48323084696851</v>
      </c>
      <c r="N15" s="14">
        <v>14.8924253598872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-168.84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9.34602841733801</v>
      </c>
      <c r="D16" s="14">
        <v>14.3010147288526</v>
      </c>
      <c r="E16" s="14">
        <v>14.3776268872078</v>
      </c>
      <c r="F16" s="14">
        <v>2.31064443745488</v>
      </c>
      <c r="G16" s="14">
        <v>10.1903971954262</v>
      </c>
      <c r="H16" s="14">
        <v>26.1065487979149</v>
      </c>
      <c r="I16" s="14">
        <v>19.6109259424901</v>
      </c>
      <c r="J16" s="14">
        <v>18.823199199157</v>
      </c>
      <c r="K16" s="14">
        <v>3.66640500603244</v>
      </c>
      <c r="L16" s="14">
        <v>14.9589548547262</v>
      </c>
      <c r="M16" s="14">
        <v>0.97469271732456</v>
      </c>
      <c r="N16" s="14">
        <v>2.60329897655174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11.0609415163371</v>
      </c>
      <c r="D17" s="14">
        <v>3.00494743706658</v>
      </c>
      <c r="E17" s="14">
        <v>17.9081219915385</v>
      </c>
      <c r="F17" s="14">
        <v>20.2899523238251</v>
      </c>
      <c r="G17" s="14">
        <v>0.923279731161892</v>
      </c>
      <c r="H17" s="14">
        <v>14.7438301107855</v>
      </c>
      <c r="I17" s="14">
        <v>2.86197910719465</v>
      </c>
      <c r="J17" s="14">
        <v>4.06643200665712</v>
      </c>
      <c r="K17" s="14">
        <v>18.0551083926196</v>
      </c>
      <c r="L17" s="14">
        <v>2.70894073155747</v>
      </c>
      <c r="M17" s="14">
        <v>37.5440346397798</v>
      </c>
      <c r="N17" s="14">
        <v>45.7050650809384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-168.84</v>
      </c>
      <c r="AB17" s="16">
        <f>VLOOKUP(IF(N17&gt;240,5,IF(N17&gt;180,4,IF(N17&gt;120,3,IF(N17&gt;60,2,IF(N17&gt;30,1,0))))),Trial!$E$8:$H$13,4)</f>
        <v>-168.84</v>
      </c>
    </row>
    <row r="18">
      <c r="B18" s="13">
        <v>15.0</v>
      </c>
      <c r="C18" s="14">
        <v>23.9253439903429</v>
      </c>
      <c r="D18" s="14">
        <v>1.30826555411331</v>
      </c>
      <c r="E18" s="14">
        <v>4.90530655984767</v>
      </c>
      <c r="F18" s="14">
        <v>2.59828427056782</v>
      </c>
      <c r="G18" s="14">
        <v>1.62135027103942</v>
      </c>
      <c r="H18" s="14">
        <v>3.37238928757009</v>
      </c>
      <c r="I18" s="14">
        <v>1.83926965789869</v>
      </c>
      <c r="J18" s="14">
        <v>23.713988719525</v>
      </c>
      <c r="K18" s="14">
        <v>0.18012288226746</v>
      </c>
      <c r="L18" s="14">
        <v>1.02836074737322</v>
      </c>
      <c r="M18" s="14">
        <v>20.9902947448363</v>
      </c>
      <c r="N18" s="14">
        <v>28.923343031255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8.07200781865977</v>
      </c>
      <c r="D19" s="14">
        <v>1.10743129518814</v>
      </c>
      <c r="E19" s="14">
        <v>0.044531733095212</v>
      </c>
      <c r="F19" s="14">
        <v>4.21085381386802</v>
      </c>
      <c r="G19" s="14">
        <v>2.68602507619335</v>
      </c>
      <c r="H19" s="14">
        <v>2.6430945155619</v>
      </c>
      <c r="I19" s="14">
        <v>15.138367114504</v>
      </c>
      <c r="J19" s="14">
        <v>6.13814297183417</v>
      </c>
      <c r="K19" s="14">
        <v>30.8119369775804</v>
      </c>
      <c r="L19" s="14">
        <v>10.1539882976647</v>
      </c>
      <c r="M19" s="14">
        <v>1.76052959137596</v>
      </c>
      <c r="N19" s="14">
        <v>0.509853606903926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-168.84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14.3976975385232</v>
      </c>
      <c r="D20" s="14">
        <v>21.7807335045169</v>
      </c>
      <c r="E20" s="14">
        <v>10.1789896809581</v>
      </c>
      <c r="F20" s="14">
        <v>18.3684646081349</v>
      </c>
      <c r="G20" s="14">
        <v>0.639581299107522</v>
      </c>
      <c r="H20" s="14">
        <v>14.9492522810671</v>
      </c>
      <c r="I20" s="14">
        <v>12.4587352017957</v>
      </c>
      <c r="J20" s="14">
        <v>3.73540530242026</v>
      </c>
      <c r="K20" s="14">
        <v>56.1460971730312</v>
      </c>
      <c r="L20" s="14">
        <v>23.3799388477748</v>
      </c>
      <c r="M20" s="14">
        <v>43.2183624096554</v>
      </c>
      <c r="N20" s="14">
        <v>7.29129366836468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-168.84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-168.84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8.0030127867125</v>
      </c>
      <c r="D21" s="14">
        <v>12.650104167414</v>
      </c>
      <c r="E21" s="14">
        <v>20.8540430443531</v>
      </c>
      <c r="F21" s="14">
        <v>47.0308883373118</v>
      </c>
      <c r="G21" s="14">
        <v>11.1254411613653</v>
      </c>
      <c r="H21" s="14">
        <v>11.5180183887439</v>
      </c>
      <c r="I21" s="14">
        <v>9.07004264835268</v>
      </c>
      <c r="J21" s="14">
        <v>0.469585711700478</v>
      </c>
      <c r="K21" s="14">
        <v>9.63442334738476</v>
      </c>
      <c r="L21" s="14">
        <v>0.013201253202361</v>
      </c>
      <c r="M21" s="14">
        <v>13.5304665931585</v>
      </c>
      <c r="N21" s="14">
        <v>8.82918989970349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-168.84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19.102213677684</v>
      </c>
      <c r="D22" s="14">
        <v>20.1810914509168</v>
      </c>
      <c r="E22" s="14">
        <v>1.13512557707727</v>
      </c>
      <c r="F22" s="14">
        <v>47.2142693836666</v>
      </c>
      <c r="G22" s="14">
        <v>6.25742526976392</v>
      </c>
      <c r="H22" s="14">
        <v>15.208005024315</v>
      </c>
      <c r="I22" s="14">
        <v>2.97948854765855</v>
      </c>
      <c r="J22" s="14">
        <v>18.0188607002693</v>
      </c>
      <c r="K22" s="14">
        <v>6.25150894140825</v>
      </c>
      <c r="L22" s="14">
        <v>14.8907988246615</v>
      </c>
      <c r="M22" s="14">
        <v>2.01571523388848</v>
      </c>
      <c r="N22" s="14">
        <v>22.4141974054178</v>
      </c>
      <c r="O22" s="30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-168.84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14">
        <v>17.8476253221828</v>
      </c>
      <c r="D23" s="14">
        <v>26.1410943374207</v>
      </c>
      <c r="E23" s="14">
        <v>41.2946497954767</v>
      </c>
      <c r="F23" s="14">
        <v>1.15553791155107</v>
      </c>
      <c r="G23" s="14">
        <v>4.70073834243231</v>
      </c>
      <c r="H23" s="14">
        <v>2.03240810363079</v>
      </c>
      <c r="I23" s="14">
        <v>49.7756986845708</v>
      </c>
      <c r="J23" s="14">
        <v>6.44466115543619</v>
      </c>
      <c r="K23" s="14">
        <v>12.2942942252665</v>
      </c>
      <c r="L23" s="14">
        <v>4.93292305245996</v>
      </c>
      <c r="M23" s="14">
        <v>2.27218876718543</v>
      </c>
      <c r="N23" s="14">
        <v>37.5773944380721</v>
      </c>
      <c r="O23" s="30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-168.84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-168.84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-168.84</v>
      </c>
    </row>
    <row r="24" ht="15.75" customHeight="1">
      <c r="B24" s="13">
        <v>21.0</v>
      </c>
      <c r="C24" s="14">
        <v>8.83622662057169</v>
      </c>
      <c r="D24" s="14">
        <v>5.05944695132785</v>
      </c>
      <c r="E24" s="14">
        <v>0.691157858911902</v>
      </c>
      <c r="F24" s="14">
        <v>15.4098226538944</v>
      </c>
      <c r="G24" s="14">
        <v>6.53817025306635</v>
      </c>
      <c r="H24" s="14">
        <v>12.8164727745662</v>
      </c>
      <c r="I24" s="14">
        <v>15.3742455402474</v>
      </c>
      <c r="J24" s="14">
        <v>9.33694199995054</v>
      </c>
      <c r="K24" s="14">
        <v>8.77868571802974</v>
      </c>
      <c r="L24" s="14">
        <v>3.52430642754771</v>
      </c>
      <c r="M24" s="14">
        <v>3.74943680553697</v>
      </c>
      <c r="N24" s="14">
        <v>1.59581680023111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36.2466821860776</v>
      </c>
      <c r="D25" s="14">
        <v>7.39879884715192</v>
      </c>
      <c r="E25" s="14">
        <v>0.563996486924589</v>
      </c>
      <c r="F25" s="14">
        <v>8.29792126235552</v>
      </c>
      <c r="G25" s="14">
        <v>3.23776753055853</v>
      </c>
      <c r="H25" s="14">
        <v>3.00061383866705</v>
      </c>
      <c r="I25" s="14">
        <v>5.35192206590436</v>
      </c>
      <c r="J25" s="14">
        <v>51.7381587524391</v>
      </c>
      <c r="K25" s="14">
        <v>0.3138960682787</v>
      </c>
      <c r="L25" s="14">
        <v>12.0180962648891</v>
      </c>
      <c r="M25" s="14">
        <v>2.32330217822455</v>
      </c>
      <c r="N25" s="14">
        <v>0.227243126695976</v>
      </c>
      <c r="O25" s="30"/>
      <c r="P25" s="13">
        <v>22.0</v>
      </c>
      <c r="Q25" s="16">
        <f>VLOOKUP(IF(C25&gt;240,5,IF(C25&gt;180,4,IF(C25&gt;120,3,IF(C25&gt;60,2,IF(C25&gt;30,1,0))))),Trial!$E$8:$H$13,4)</f>
        <v>-168.84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-168.84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32.4509871684269</v>
      </c>
      <c r="D26" s="14">
        <v>7.08310989830643</v>
      </c>
      <c r="E26" s="14">
        <v>8.49626697204076</v>
      </c>
      <c r="F26" s="14">
        <v>4.66174920639023</v>
      </c>
      <c r="G26" s="14">
        <v>6.75327773755394</v>
      </c>
      <c r="H26" s="14">
        <v>4.27416417724453</v>
      </c>
      <c r="I26" s="14">
        <v>102.265424024779</v>
      </c>
      <c r="J26" s="14">
        <v>33.0285609342412</v>
      </c>
      <c r="K26" s="14">
        <v>22.9501412758307</v>
      </c>
      <c r="L26" s="14">
        <v>14.0041476922194</v>
      </c>
      <c r="M26" s="14">
        <v>5.91354699134737</v>
      </c>
      <c r="N26" s="14">
        <v>50.0395507369614</v>
      </c>
      <c r="O26" s="30"/>
      <c r="P26" s="13">
        <v>23.0</v>
      </c>
      <c r="Q26" s="16">
        <f>VLOOKUP(IF(C26&gt;240,5,IF(C26&gt;180,4,IF(C26&gt;120,3,IF(C26&gt;60,2,IF(C26&gt;30,1,0))))),Trial!$E$8:$H$13,4)</f>
        <v>-168.84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-844.2</v>
      </c>
      <c r="X26" s="16">
        <f>VLOOKUP(IF(J26&gt;240,5,IF(J26&gt;180,4,IF(J26&gt;120,3,IF(J26&gt;60,2,IF(J26&gt;30,1,0))))),Trial!$E$8:$H$13,4)</f>
        <v>-168.84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-168.84</v>
      </c>
    </row>
    <row r="27" ht="15.75" customHeight="1">
      <c r="B27" s="13">
        <v>24.0</v>
      </c>
      <c r="C27" s="14">
        <v>16.035091226277</v>
      </c>
      <c r="D27" s="14">
        <v>0.333178599125655</v>
      </c>
      <c r="E27" s="14">
        <v>1.36984672262333</v>
      </c>
      <c r="F27" s="14">
        <v>8.20594454393722</v>
      </c>
      <c r="G27" s="14">
        <v>17.7685852070906</v>
      </c>
      <c r="H27" s="14">
        <v>18.1572300234894</v>
      </c>
      <c r="I27" s="14">
        <v>9.90832177325367</v>
      </c>
      <c r="J27" s="14">
        <v>2.31054511503316</v>
      </c>
      <c r="K27" s="14">
        <v>26.0392362823879</v>
      </c>
      <c r="L27" s="14">
        <v>16.6734028496864</v>
      </c>
      <c r="M27" s="14">
        <v>6.21796659808606</v>
      </c>
      <c r="N27" s="14">
        <v>33.2561169739986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-168.84</v>
      </c>
    </row>
    <row r="28" ht="15.75" customHeight="1">
      <c r="B28" s="13">
        <v>25.0</v>
      </c>
      <c r="C28" s="14">
        <v>7.99381487574428</v>
      </c>
      <c r="D28" s="14">
        <v>40.4412450142544</v>
      </c>
      <c r="E28" s="14">
        <v>32.6237614956007</v>
      </c>
      <c r="F28" s="14">
        <v>2.94493512064219</v>
      </c>
      <c r="G28" s="14">
        <v>30.2675738090861</v>
      </c>
      <c r="H28" s="14">
        <v>5.89070317582227</v>
      </c>
      <c r="I28" s="14">
        <v>7.38256933335215</v>
      </c>
      <c r="J28" s="14">
        <v>1.088620625576</v>
      </c>
      <c r="K28" s="14">
        <v>14.2841198519888</v>
      </c>
      <c r="L28" s="14">
        <v>17.423113390253</v>
      </c>
      <c r="M28" s="14">
        <v>0.0629156462382525</v>
      </c>
      <c r="N28" s="14">
        <v>9.22125452189622</v>
      </c>
      <c r="O28" s="30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-168.84</v>
      </c>
      <c r="S28" s="16">
        <f>VLOOKUP(IF(E28&gt;240,5,IF(E28&gt;180,4,IF(E28&gt;120,3,IF(E28&gt;60,2,IF(E28&gt;30,1,0))))),Trial!$E$8:$H$13,4)</f>
        <v>-168.84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-168.84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28.3185292206758</v>
      </c>
      <c r="D29" s="14">
        <v>2.05111982272938</v>
      </c>
      <c r="E29" s="14">
        <v>2.2111370257102</v>
      </c>
      <c r="F29" s="14">
        <v>51.440884054122</v>
      </c>
      <c r="G29" s="14">
        <v>4.19154682280496</v>
      </c>
      <c r="H29" s="14">
        <v>1.33598812588536</v>
      </c>
      <c r="I29" s="14">
        <v>39.1885594897311</v>
      </c>
      <c r="J29" s="14">
        <v>3.92370031666942</v>
      </c>
      <c r="K29" s="14">
        <v>0.559962241817266</v>
      </c>
      <c r="L29" s="14">
        <v>15.8307140903632</v>
      </c>
      <c r="M29" s="14">
        <v>7.01210530800745</v>
      </c>
      <c r="N29" s="14">
        <v>34.8901789170013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-168.84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-168.84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-168.84</v>
      </c>
    </row>
    <row r="30" ht="15.75" customHeight="1">
      <c r="B30" s="13">
        <v>27.0</v>
      </c>
      <c r="C30" s="14">
        <v>3.22786889455755</v>
      </c>
      <c r="D30" s="14">
        <v>10.8099252312247</v>
      </c>
      <c r="E30" s="14">
        <v>7.22637634880303</v>
      </c>
      <c r="F30" s="14">
        <v>0.820366624465839</v>
      </c>
      <c r="G30" s="14">
        <v>26.6069933489135</v>
      </c>
      <c r="H30" s="14">
        <v>0.30939483740367</v>
      </c>
      <c r="I30" s="14">
        <v>17.993830292401</v>
      </c>
      <c r="J30" s="14">
        <v>2.48604796566006</v>
      </c>
      <c r="K30" s="14">
        <v>2.90739193060435</v>
      </c>
      <c r="L30" s="14">
        <v>5.93626290098764</v>
      </c>
      <c r="M30" s="14">
        <v>11.1788244064051</v>
      </c>
      <c r="N30" s="14">
        <v>38.4468926331844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-168.84</v>
      </c>
    </row>
    <row r="31" ht="15.75" customHeight="1">
      <c r="B31" s="13">
        <v>28.0</v>
      </c>
      <c r="C31" s="14">
        <v>22.1076581360942</v>
      </c>
      <c r="D31" s="14">
        <v>11.6072702029198</v>
      </c>
      <c r="E31" s="14">
        <v>19.1664828386327</v>
      </c>
      <c r="F31" s="14">
        <v>19.1413337460322</v>
      </c>
      <c r="G31" s="14">
        <v>35.4516302451746</v>
      </c>
      <c r="H31" s="14">
        <v>1.55290928557515</v>
      </c>
      <c r="I31" s="14">
        <v>36.9017955099403</v>
      </c>
      <c r="J31" s="14">
        <v>41.7088883163434</v>
      </c>
      <c r="K31" s="14">
        <v>4.73136911462061</v>
      </c>
      <c r="L31" s="14">
        <v>17.0690119293603</v>
      </c>
      <c r="M31" s="14">
        <v>33.0562041464727</v>
      </c>
      <c r="N31" s="14">
        <v>2.47071463298053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-168.84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-168.84</v>
      </c>
      <c r="X31" s="16">
        <f>VLOOKUP(IF(J31&gt;240,5,IF(J31&gt;180,4,IF(J31&gt;120,3,IF(J31&gt;60,2,IF(J31&gt;30,1,0))))),Trial!$E$8:$H$13,4)</f>
        <v>-168.84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-168.84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9.7798622225496</v>
      </c>
      <c r="D32" s="14">
        <v>13.9104865893966</v>
      </c>
      <c r="E32" s="14">
        <v>0.156715027088039</v>
      </c>
      <c r="F32" s="14">
        <v>0.00551226576790214</v>
      </c>
      <c r="G32" s="14">
        <v>12.7226091415706</v>
      </c>
      <c r="H32" s="14">
        <v>1.67945365312513</v>
      </c>
      <c r="I32" s="14">
        <v>8.99430925450288</v>
      </c>
      <c r="J32" s="14">
        <v>3.70964312511496</v>
      </c>
      <c r="K32" s="14">
        <v>5.93685477538966</v>
      </c>
      <c r="L32" s="14">
        <v>46.505482891148</v>
      </c>
      <c r="M32" s="14">
        <v>2.45497196097858</v>
      </c>
      <c r="N32" s="14">
        <v>15.4361990992996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-168.84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17.2543692088771</v>
      </c>
      <c r="D33" s="14">
        <v>14.2532659846443</v>
      </c>
      <c r="E33" s="14">
        <v>5.90721239419864</v>
      </c>
      <c r="F33" s="14">
        <v>38.0052928425711</v>
      </c>
      <c r="G33" s="14">
        <v>0.718188369879499</v>
      </c>
      <c r="H33" s="14">
        <v>35.6405230570839</v>
      </c>
      <c r="I33" s="14">
        <v>4.23799851506681</v>
      </c>
      <c r="J33" s="14">
        <v>4.8020210606046</v>
      </c>
      <c r="K33" s="14">
        <v>3.50380304217443</v>
      </c>
      <c r="L33" s="14">
        <v>15.8944084772925</v>
      </c>
      <c r="M33" s="14">
        <v>7.84225964788347</v>
      </c>
      <c r="N33" s="14">
        <v>1.20463002853463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-168.84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-168.84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14.4156104851599</v>
      </c>
      <c r="D34" s="14">
        <v>1.04050830555165</v>
      </c>
      <c r="E34" s="14">
        <v>16.5171013047072</v>
      </c>
      <c r="F34" s="14">
        <v>1.88373628752988</v>
      </c>
      <c r="G34" s="14">
        <v>24.84734817745</v>
      </c>
      <c r="H34" s="14">
        <v>19.6426937850362</v>
      </c>
      <c r="I34" s="14">
        <v>35.2510299518959</v>
      </c>
      <c r="J34" s="14">
        <v>5.68814519997686</v>
      </c>
      <c r="K34" s="14">
        <v>30.7301596757279</v>
      </c>
      <c r="L34" s="14">
        <v>1.38192543550394</v>
      </c>
      <c r="M34" s="14">
        <v>1.75206796536629</v>
      </c>
      <c r="N34" s="14">
        <v>17.8349405215207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-168.84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-168.84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4.76313311406411</v>
      </c>
      <c r="D35" s="14">
        <v>23.0217241080647</v>
      </c>
      <c r="E35" s="14">
        <v>30.1423363246508</v>
      </c>
      <c r="F35" s="14">
        <v>1.53824910346979</v>
      </c>
      <c r="G35" s="14">
        <v>36.0047586087392</v>
      </c>
      <c r="H35" s="14">
        <v>4.66472588456236</v>
      </c>
      <c r="I35" s="14">
        <v>15.0802469109133</v>
      </c>
      <c r="J35" s="14">
        <v>10.5997668125751</v>
      </c>
      <c r="K35" s="14">
        <v>2.77405823692679</v>
      </c>
      <c r="L35" s="14">
        <v>12.226887758398</v>
      </c>
      <c r="M35" s="14">
        <v>14.1684630634585</v>
      </c>
      <c r="N35" s="14">
        <v>5.74120758255012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-168.84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-168.84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15.9244877825576</v>
      </c>
      <c r="D36" s="14">
        <v>8.65678156400099</v>
      </c>
      <c r="E36" s="14">
        <v>8.85616943771019</v>
      </c>
      <c r="F36" s="14">
        <v>0.984709225222468</v>
      </c>
      <c r="G36" s="14">
        <v>18.1027597660284</v>
      </c>
      <c r="H36" s="14">
        <v>2.27416043963923</v>
      </c>
      <c r="I36" s="14">
        <v>6.36493720584549</v>
      </c>
      <c r="J36" s="14">
        <v>3.36570065584965</v>
      </c>
      <c r="K36" s="14">
        <v>22.4451229526808</v>
      </c>
      <c r="L36" s="14">
        <v>15.1990710063922</v>
      </c>
      <c r="M36" s="14">
        <v>1.54319381848909</v>
      </c>
      <c r="N36" s="14">
        <v>8.98214003960602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7.64918931634165</v>
      </c>
      <c r="D37" s="14">
        <v>2.39078238375144</v>
      </c>
      <c r="E37" s="14">
        <v>3.63984068781137</v>
      </c>
      <c r="F37" s="14">
        <v>9.26562786546359</v>
      </c>
      <c r="G37" s="14">
        <v>2.59520634189248</v>
      </c>
      <c r="H37" s="14">
        <v>1.98692729650065</v>
      </c>
      <c r="I37" s="14">
        <v>5.34185353840263</v>
      </c>
      <c r="J37" s="14">
        <v>17.0838952409188</v>
      </c>
      <c r="K37" s="14">
        <v>14.1546027313071</v>
      </c>
      <c r="L37" s="14">
        <v>13.6428693897176</v>
      </c>
      <c r="M37" s="14">
        <v>1.35296272234991</v>
      </c>
      <c r="N37" s="14">
        <v>0.555801715079589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18.1655855868181</v>
      </c>
      <c r="D38" s="14">
        <v>9.48046990032331</v>
      </c>
      <c r="E38" s="14">
        <v>1.24311614414691</v>
      </c>
      <c r="F38" s="14">
        <v>5.86722080336429</v>
      </c>
      <c r="G38" s="14">
        <v>2.02590309076217</v>
      </c>
      <c r="H38" s="14">
        <v>17.6129748958248</v>
      </c>
      <c r="I38" s="14">
        <v>5.28059023236856</v>
      </c>
      <c r="J38" s="14">
        <v>8.9581522166729</v>
      </c>
      <c r="K38" s="14">
        <v>7.65411417912692</v>
      </c>
      <c r="L38" s="14">
        <v>5.4247442973312</v>
      </c>
      <c r="M38" s="14">
        <v>3.21723381368369</v>
      </c>
      <c r="N38" s="14">
        <v>10.9068332971158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0.209461678639185</v>
      </c>
      <c r="D39" s="14">
        <v>0.839165048975985</v>
      </c>
      <c r="E39" s="14">
        <v>1.8686582267465</v>
      </c>
      <c r="F39" s="14">
        <v>2.6130724134855</v>
      </c>
      <c r="G39" s="14">
        <v>11.5495668309825</v>
      </c>
      <c r="H39" s="14">
        <v>1.47124940049835</v>
      </c>
      <c r="I39" s="14">
        <v>40.766091570292</v>
      </c>
      <c r="J39" s="14">
        <v>0.945091624960521</v>
      </c>
      <c r="K39" s="14">
        <v>35.0522959668443</v>
      </c>
      <c r="L39" s="14">
        <v>5.8606661812868</v>
      </c>
      <c r="M39" s="14">
        <v>16.8944693235765</v>
      </c>
      <c r="N39" s="14">
        <v>3.19329821290448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-168.84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-168.84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37.5326518666068</v>
      </c>
      <c r="D40" s="14">
        <v>8.93731999578886</v>
      </c>
      <c r="E40" s="14">
        <v>3.28047240120359</v>
      </c>
      <c r="F40" s="14">
        <v>9.58465820654211</v>
      </c>
      <c r="G40" s="14">
        <v>17.5570757728155</v>
      </c>
      <c r="H40" s="14">
        <v>14.5163334462876</v>
      </c>
      <c r="I40" s="14">
        <v>4.35339805455855</v>
      </c>
      <c r="J40" s="14">
        <v>9.59048713645744</v>
      </c>
      <c r="K40" s="14">
        <v>4.28726011260939</v>
      </c>
      <c r="L40" s="14">
        <v>26.5549809690734</v>
      </c>
      <c r="M40" s="14">
        <v>9.66464306619866</v>
      </c>
      <c r="N40" s="14">
        <v>7.61430408926681</v>
      </c>
      <c r="O40" s="30"/>
      <c r="P40" s="13">
        <v>37.0</v>
      </c>
      <c r="Q40" s="16">
        <f>VLOOKUP(IF(C40&gt;240,5,IF(C40&gt;180,4,IF(C40&gt;120,3,IF(C40&gt;60,2,IF(C40&gt;30,1,0))))),Trial!$E$8:$H$13,4)</f>
        <v>-168.84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36.4401873305779</v>
      </c>
      <c r="D41" s="14">
        <v>4.77331054648384</v>
      </c>
      <c r="E41" s="14">
        <v>21.0636898059567</v>
      </c>
      <c r="F41" s="14">
        <v>19.644186265022</v>
      </c>
      <c r="G41" s="14">
        <v>15.6826929186556</v>
      </c>
      <c r="H41" s="14">
        <v>8.17858874178492</v>
      </c>
      <c r="I41" s="14">
        <v>10.8672785617337</v>
      </c>
      <c r="J41" s="14">
        <v>25.0957716247236</v>
      </c>
      <c r="K41" s="14">
        <v>17.2649977544407</v>
      </c>
      <c r="L41" s="14">
        <v>14.9667868848501</v>
      </c>
      <c r="M41" s="14">
        <v>14.1733912939291</v>
      </c>
      <c r="N41" s="14">
        <v>16.1966857239689</v>
      </c>
      <c r="O41" s="30"/>
      <c r="P41" s="13">
        <v>38.0</v>
      </c>
      <c r="Q41" s="16">
        <f>VLOOKUP(IF(C41&gt;240,5,IF(C41&gt;180,4,IF(C41&gt;120,3,IF(C41&gt;60,2,IF(C41&gt;30,1,0))))),Trial!$E$8:$H$13,4)</f>
        <v>-168.84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6.81764238858595</v>
      </c>
      <c r="D42" s="14">
        <v>11.8236648877236</v>
      </c>
      <c r="E42" s="14">
        <v>0.886291047295929</v>
      </c>
      <c r="F42" s="14">
        <v>27.6791806902991</v>
      </c>
      <c r="G42" s="14">
        <v>12.3570240630853</v>
      </c>
      <c r="H42" s="14">
        <v>7.4453756951727</v>
      </c>
      <c r="I42" s="14">
        <v>31.0830969449387</v>
      </c>
      <c r="J42" s="14">
        <v>39.6000058122318</v>
      </c>
      <c r="K42" s="14">
        <v>61.369609441659</v>
      </c>
      <c r="L42" s="14">
        <v>0.0171606853604317</v>
      </c>
      <c r="M42" s="14">
        <v>46.3530956302262</v>
      </c>
      <c r="N42" s="14">
        <v>2.68683149572462</v>
      </c>
      <c r="O42" s="30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-168.84</v>
      </c>
      <c r="X42" s="16">
        <f>VLOOKUP(IF(J42&gt;240,5,IF(J42&gt;180,4,IF(J42&gt;120,3,IF(J42&gt;60,2,IF(J42&gt;30,1,0))))),Trial!$E$8:$H$13,4)</f>
        <v>-168.84</v>
      </c>
      <c r="Y42" s="16">
        <f>VLOOKUP(IF(K42&gt;240,5,IF(K42&gt;180,4,IF(K42&gt;120,3,IF(K42&gt;60,2,IF(K42&gt;30,1,0))))),Trial!$E$8:$H$13,4)</f>
        <v>-844.2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-168.84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16.2803745781156</v>
      </c>
      <c r="D43" s="14">
        <v>0.565466687176377</v>
      </c>
      <c r="E43" s="14">
        <v>10.3989930175156</v>
      </c>
      <c r="F43" s="14">
        <v>2.95809724973016</v>
      </c>
      <c r="G43" s="14">
        <v>2.18436830866761</v>
      </c>
      <c r="H43" s="14">
        <v>8.78436926417053</v>
      </c>
      <c r="I43" s="14">
        <v>3.83213781119469</v>
      </c>
      <c r="J43" s="14">
        <v>19.4433615448123</v>
      </c>
      <c r="K43" s="14">
        <v>4.10367828346789</v>
      </c>
      <c r="L43" s="14">
        <v>34.4093697410331</v>
      </c>
      <c r="M43" s="14">
        <v>6.62047469965182</v>
      </c>
      <c r="N43" s="14">
        <v>7.56369881569408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-168.84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11.9961007534611</v>
      </c>
      <c r="D44" s="14">
        <v>10.1130913779723</v>
      </c>
      <c r="E44" s="14">
        <v>6.75870703761466</v>
      </c>
      <c r="F44" s="14">
        <v>17.301059440625</v>
      </c>
      <c r="G44" s="14">
        <v>6.01674833390862</v>
      </c>
      <c r="H44" s="14">
        <v>0.526518227020279</v>
      </c>
      <c r="I44" s="14">
        <v>12.1492401936176</v>
      </c>
      <c r="J44" s="14">
        <v>6.94269994250499</v>
      </c>
      <c r="K44" s="14">
        <v>0.220194821618497</v>
      </c>
      <c r="L44" s="14">
        <v>29.7402214029952</v>
      </c>
      <c r="M44" s="14">
        <v>0.546712011995788</v>
      </c>
      <c r="N44" s="14">
        <v>20.2654619494623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9.91974243408476</v>
      </c>
      <c r="D45" s="14">
        <v>5.1537323129829</v>
      </c>
      <c r="E45" s="14">
        <v>9.36387631744994</v>
      </c>
      <c r="F45" s="14">
        <v>14.3301346371035</v>
      </c>
      <c r="G45" s="14">
        <v>1.04297445930494</v>
      </c>
      <c r="H45" s="14">
        <v>3.91492971600965</v>
      </c>
      <c r="I45" s="14">
        <v>7.28595528942533</v>
      </c>
      <c r="J45" s="14">
        <v>1.18153492155068</v>
      </c>
      <c r="K45" s="14">
        <v>51.531574833808</v>
      </c>
      <c r="L45" s="14">
        <v>13.8545696613464</v>
      </c>
      <c r="M45" s="14">
        <v>13.3298375300133</v>
      </c>
      <c r="N45" s="14">
        <v>1.32512007229961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-168.84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0.923812604901921</v>
      </c>
      <c r="D46" s="14">
        <v>39.3611040115695</v>
      </c>
      <c r="E46" s="14">
        <v>1.87125233763789</v>
      </c>
      <c r="F46" s="14">
        <v>21.9087713293549</v>
      </c>
      <c r="G46" s="14">
        <v>3.69263112489782</v>
      </c>
      <c r="H46" s="14">
        <v>11.4708708852358</v>
      </c>
      <c r="I46" s="14">
        <v>0.268337837653235</v>
      </c>
      <c r="J46" s="14">
        <v>2.94626514044244</v>
      </c>
      <c r="K46" s="14">
        <v>2.45501131312922</v>
      </c>
      <c r="L46" s="14">
        <v>19.181591697613</v>
      </c>
      <c r="M46" s="14">
        <v>15.071743209408</v>
      </c>
      <c r="N46" s="14">
        <v>1.58286090833135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-168.84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15.9766146800857</v>
      </c>
      <c r="D47" s="14">
        <v>9.30691756459299</v>
      </c>
      <c r="E47" s="14">
        <v>54.4631774384952</v>
      </c>
      <c r="F47" s="14">
        <v>3.61583581676332</v>
      </c>
      <c r="G47" s="14">
        <v>15.6345743581737</v>
      </c>
      <c r="H47" s="14">
        <v>6.28189476155676</v>
      </c>
      <c r="I47" s="14">
        <v>19.9863263585088</v>
      </c>
      <c r="J47" s="14">
        <v>7.21893300134689</v>
      </c>
      <c r="K47" s="14">
        <v>0.558909780718386</v>
      </c>
      <c r="L47" s="14">
        <v>2.85744501100853</v>
      </c>
      <c r="M47" s="14">
        <v>32.9846373703585</v>
      </c>
      <c r="N47" s="14">
        <v>7.10640508434735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-168.84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-168.84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1.67227616836317</v>
      </c>
      <c r="D48" s="14">
        <v>22.5837649050444</v>
      </c>
      <c r="E48" s="14">
        <v>33.0842449289069</v>
      </c>
      <c r="F48" s="14">
        <v>2.91451535308734</v>
      </c>
      <c r="G48" s="14">
        <v>15.0251161391</v>
      </c>
      <c r="H48" s="14">
        <v>8.11161764627323</v>
      </c>
      <c r="I48" s="14">
        <v>5.26963335773908</v>
      </c>
      <c r="J48" s="14">
        <v>10.3558728216301</v>
      </c>
      <c r="K48" s="14">
        <v>12.0830501080575</v>
      </c>
      <c r="L48" s="14">
        <v>17.4472084601494</v>
      </c>
      <c r="M48" s="14">
        <v>13.1111830010164</v>
      </c>
      <c r="N48" s="14">
        <v>13.345004671448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-168.84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2.98976933272949</v>
      </c>
      <c r="D49" s="14">
        <v>4.46646521724761</v>
      </c>
      <c r="E49" s="14">
        <v>16.0505282862197</v>
      </c>
      <c r="F49" s="14">
        <v>2.28138193222694</v>
      </c>
      <c r="G49" s="14">
        <v>30.5080633220522</v>
      </c>
      <c r="H49" s="14">
        <v>7.49385874605393</v>
      </c>
      <c r="I49" s="14">
        <v>1.62951946193352</v>
      </c>
      <c r="J49" s="14">
        <v>15.4168017770248</v>
      </c>
      <c r="K49" s="14">
        <v>1.1998659894336</v>
      </c>
      <c r="L49" s="14">
        <v>12.1838330337862</v>
      </c>
      <c r="M49" s="14">
        <v>1.91774658169597</v>
      </c>
      <c r="N49" s="14">
        <v>52.5858024422503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-168.84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-168.84</v>
      </c>
    </row>
    <row r="50" ht="15.75" customHeight="1">
      <c r="B50" s="13">
        <v>47.0</v>
      </c>
      <c r="C50" s="14">
        <v>25.031418566609</v>
      </c>
      <c r="D50" s="14">
        <v>18.4903535733858</v>
      </c>
      <c r="E50" s="14">
        <v>10.1158679446982</v>
      </c>
      <c r="F50" s="14">
        <v>12.254708020025</v>
      </c>
      <c r="G50" s="14">
        <v>4.93421369458397</v>
      </c>
      <c r="H50" s="14">
        <v>1.08170337297365</v>
      </c>
      <c r="I50" s="14">
        <v>0.0691552771255374</v>
      </c>
      <c r="J50" s="14">
        <v>18.5359864156668</v>
      </c>
      <c r="K50" s="14">
        <v>40.0700400509279</v>
      </c>
      <c r="L50" s="14">
        <v>56.8496148072691</v>
      </c>
      <c r="M50" s="14">
        <v>1.2815598286614</v>
      </c>
      <c r="N50" s="14">
        <v>17.0018491728316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-168.84</v>
      </c>
      <c r="Z50" s="16">
        <f>VLOOKUP(IF(L50&gt;240,5,IF(L50&gt;180,4,IF(L50&gt;120,3,IF(L50&gt;60,2,IF(L50&gt;30,1,0))))),Trial!$E$8:$H$13,4)</f>
        <v>-168.84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14.274692501695</v>
      </c>
      <c r="D51" s="14">
        <v>1.01773635488935</v>
      </c>
      <c r="E51" s="14">
        <v>4.57190486988686</v>
      </c>
      <c r="F51" s="14">
        <v>0.159420393547043</v>
      </c>
      <c r="G51" s="14">
        <v>11.1795317586521</v>
      </c>
      <c r="H51" s="14">
        <v>45.8247047935105</v>
      </c>
      <c r="I51" s="14">
        <v>1.48287628620391</v>
      </c>
      <c r="J51" s="14">
        <v>26.3323960548436</v>
      </c>
      <c r="K51" s="14">
        <v>1.35470268185297</v>
      </c>
      <c r="L51" s="14">
        <v>11.483584823517</v>
      </c>
      <c r="M51" s="14">
        <v>4.48145613567904</v>
      </c>
      <c r="N51" s="14">
        <v>9.60304823822043</v>
      </c>
      <c r="O51" s="30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-168.84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75.44885984964</v>
      </c>
      <c r="D52" s="14">
        <v>17.7920421266082</v>
      </c>
      <c r="E52" s="14">
        <v>39.7777299091559</v>
      </c>
      <c r="F52" s="14">
        <v>30.1338621676222</v>
      </c>
      <c r="G52" s="14">
        <v>2.85257805706933</v>
      </c>
      <c r="H52" s="14">
        <v>24.8308702955192</v>
      </c>
      <c r="I52" s="14">
        <v>14.0503470682624</v>
      </c>
      <c r="J52" s="14">
        <v>7.35896030613221</v>
      </c>
      <c r="K52" s="14">
        <v>17.8233034970324</v>
      </c>
      <c r="L52" s="14">
        <v>11.7227298119074</v>
      </c>
      <c r="M52" s="14">
        <v>18.5050947383216</v>
      </c>
      <c r="N52" s="14">
        <v>53.0394566212273</v>
      </c>
      <c r="O52" s="30"/>
      <c r="P52" s="13">
        <v>49.0</v>
      </c>
      <c r="Q52" s="16">
        <f>VLOOKUP(IF(C52&gt;240,5,IF(C52&gt;180,4,IF(C52&gt;120,3,IF(C52&gt;60,2,IF(C52&gt;30,1,0))))),Trial!$E$8:$H$13,4)</f>
        <v>-844.2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-168.84</v>
      </c>
      <c r="T52" s="16">
        <f>VLOOKUP(IF(F52&gt;240,5,IF(F52&gt;180,4,IF(F52&gt;120,3,IF(F52&gt;60,2,IF(F52&gt;30,1,0))))),Trial!$E$8:$H$13,4)</f>
        <v>-168.84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-168.84</v>
      </c>
    </row>
    <row r="53" ht="15.75" customHeight="1">
      <c r="B53" s="13">
        <v>50.0</v>
      </c>
      <c r="C53" s="14">
        <v>9.16542898450952</v>
      </c>
      <c r="D53" s="14">
        <v>10.1865798208016</v>
      </c>
      <c r="E53" s="14">
        <v>26.8049974616786</v>
      </c>
      <c r="F53" s="14">
        <v>11.4556474424983</v>
      </c>
      <c r="G53" s="14">
        <v>9.20780706772376</v>
      </c>
      <c r="H53" s="14">
        <v>12.0823570929552</v>
      </c>
      <c r="I53" s="14">
        <v>5.29751576255076</v>
      </c>
      <c r="J53" s="14">
        <v>0.0929089583154398</v>
      </c>
      <c r="K53" s="14">
        <v>7.53313368050943</v>
      </c>
      <c r="L53" s="14">
        <v>13.6565253973092</v>
      </c>
      <c r="M53" s="14">
        <v>19.3739313455468</v>
      </c>
      <c r="N53" s="14">
        <v>11.627280002189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23.770484145647</v>
      </c>
      <c r="D54" s="14">
        <v>10.4255384993824</v>
      </c>
      <c r="E54" s="14">
        <v>5.16384732852029</v>
      </c>
      <c r="F54" s="14">
        <v>38.9703593253448</v>
      </c>
      <c r="G54" s="14">
        <v>8.1453255541157</v>
      </c>
      <c r="H54" s="14">
        <v>16.2057242498818</v>
      </c>
      <c r="I54" s="14">
        <v>45.6253065739251</v>
      </c>
      <c r="J54" s="14">
        <v>5.88283983408473</v>
      </c>
      <c r="K54" s="14">
        <v>31.7676626384512</v>
      </c>
      <c r="L54" s="14">
        <v>10.3469373395841</v>
      </c>
      <c r="M54" s="14">
        <v>11.0794237165797</v>
      </c>
      <c r="N54" s="14">
        <v>18.6328359795904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-168.84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-168.84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-168.84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42.6765515074473</v>
      </c>
      <c r="D55" s="14">
        <v>5.63726866135448</v>
      </c>
      <c r="E55" s="14">
        <v>26.8738337246871</v>
      </c>
      <c r="F55" s="14">
        <v>12.5802134180526</v>
      </c>
      <c r="G55" s="14">
        <v>0.185885899410153</v>
      </c>
      <c r="H55" s="14">
        <v>63.1129493169995</v>
      </c>
      <c r="I55" s="14">
        <v>32.1480451748029</v>
      </c>
      <c r="J55" s="14">
        <v>8.31261489544995</v>
      </c>
      <c r="K55" s="14">
        <v>8.640822696127</v>
      </c>
      <c r="L55" s="14">
        <v>3.18112238543108</v>
      </c>
      <c r="M55" s="14">
        <v>7.97570960456505</v>
      </c>
      <c r="N55" s="14">
        <v>6.45229252628051</v>
      </c>
      <c r="O55" s="30"/>
      <c r="P55" s="13">
        <v>52.0</v>
      </c>
      <c r="Q55" s="16">
        <f>VLOOKUP(IF(C55&gt;240,5,IF(C55&gt;180,4,IF(C55&gt;120,3,IF(C55&gt;60,2,IF(C55&gt;30,1,0))))),Trial!$E$8:$H$13,4)</f>
        <v>-168.84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-844.2</v>
      </c>
      <c r="W55" s="16">
        <f>VLOOKUP(IF(I55&gt;240,5,IF(I55&gt;180,4,IF(I55&gt;120,3,IF(I55&gt;60,2,IF(I55&gt;30,1,0))))),Trial!$E$8:$H$13,4)</f>
        <v>-168.84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0.385258046505635</v>
      </c>
      <c r="D56" s="14">
        <v>32.0511306616628</v>
      </c>
      <c r="E56" s="14">
        <v>4.44211517136374</v>
      </c>
      <c r="F56" s="14">
        <v>2.39831200298061</v>
      </c>
      <c r="G56" s="14">
        <v>3.90876841817119</v>
      </c>
      <c r="H56" s="14">
        <v>8.72652653167024</v>
      </c>
      <c r="I56" s="14">
        <v>27.0884735671973</v>
      </c>
      <c r="J56" s="14">
        <v>11.6748893698762</v>
      </c>
      <c r="K56" s="14">
        <v>2.6295326476451</v>
      </c>
      <c r="L56" s="14">
        <v>4.32701204149052</v>
      </c>
      <c r="M56" s="14">
        <v>10.4063267318617</v>
      </c>
      <c r="N56" s="14">
        <v>3.15969872325659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-168.84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2.57545779664069</v>
      </c>
      <c r="D57" s="14">
        <v>1.54983061135369</v>
      </c>
      <c r="E57" s="14">
        <v>19.1300903162157</v>
      </c>
      <c r="F57" s="14">
        <v>8.41090352558531</v>
      </c>
      <c r="G57" s="14">
        <v>20.7731105809179</v>
      </c>
      <c r="H57" s="14">
        <v>26.1638670262119</v>
      </c>
      <c r="I57" s="14">
        <v>22.479745792987</v>
      </c>
      <c r="J57" s="14">
        <v>12.928049438269</v>
      </c>
      <c r="K57" s="14">
        <v>6.09517591958866</v>
      </c>
      <c r="L57" s="14">
        <v>33.6859463028864</v>
      </c>
      <c r="M57" s="14">
        <v>10.6103359059515</v>
      </c>
      <c r="N57" s="14">
        <v>2.77635327680036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-168.84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31.9589484222487</v>
      </c>
      <c r="D58" s="14">
        <v>1.10297782857086</v>
      </c>
      <c r="E58" s="14">
        <v>31.262448282932</v>
      </c>
      <c r="F58" s="14">
        <v>41.1711284034024</v>
      </c>
      <c r="G58" s="14">
        <v>40.5609820366245</v>
      </c>
      <c r="H58" s="14">
        <v>9.9337100380185</v>
      </c>
      <c r="I58" s="14">
        <v>7.69123973371461</v>
      </c>
      <c r="J58" s="14">
        <v>35.5921876602129</v>
      </c>
      <c r="K58" s="14">
        <v>8.04674987471662</v>
      </c>
      <c r="L58" s="14">
        <v>10.8685636510601</v>
      </c>
      <c r="M58" s="14">
        <v>5.05247405036353</v>
      </c>
      <c r="N58" s="14">
        <v>1.0350287024226</v>
      </c>
      <c r="O58" s="30"/>
      <c r="P58" s="13">
        <v>55.0</v>
      </c>
      <c r="Q58" s="16">
        <f>VLOOKUP(IF(C58&gt;240,5,IF(C58&gt;180,4,IF(C58&gt;120,3,IF(C58&gt;60,2,IF(C58&gt;30,1,0))))),Trial!$E$8:$H$13,4)</f>
        <v>-168.84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-168.84</v>
      </c>
      <c r="T58" s="16">
        <f>VLOOKUP(IF(F58&gt;240,5,IF(F58&gt;180,4,IF(F58&gt;120,3,IF(F58&gt;60,2,IF(F58&gt;30,1,0))))),Trial!$E$8:$H$13,4)</f>
        <v>-168.84</v>
      </c>
      <c r="U58" s="16">
        <f>VLOOKUP(IF(G58&gt;240,5,IF(G58&gt;180,4,IF(G58&gt;120,3,IF(G58&gt;60,2,IF(G58&gt;30,1,0))))),Trial!$E$8:$H$13,4)</f>
        <v>-168.84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-168.84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15.0295442595231</v>
      </c>
      <c r="D59" s="14">
        <v>2.26100245323032</v>
      </c>
      <c r="E59" s="14">
        <v>3.18149517858401</v>
      </c>
      <c r="F59" s="14">
        <v>1.52986654867418</v>
      </c>
      <c r="G59" s="14">
        <v>0.383935576798537</v>
      </c>
      <c r="H59" s="14">
        <v>3.99235990910505</v>
      </c>
      <c r="I59" s="14">
        <v>23.8322365048901</v>
      </c>
      <c r="J59" s="14">
        <v>16.423044528355</v>
      </c>
      <c r="K59" s="14">
        <v>55.2021160059186</v>
      </c>
      <c r="L59" s="14">
        <v>3.60569436736405</v>
      </c>
      <c r="M59" s="14">
        <v>31.4171201467768</v>
      </c>
      <c r="N59" s="14">
        <v>3.93975051008165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-168.84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-168.84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2.49576345661182</v>
      </c>
      <c r="D60" s="14">
        <v>2.60282735937743</v>
      </c>
      <c r="E60" s="14">
        <v>10.2762207624587</v>
      </c>
      <c r="F60" s="14">
        <v>6.69135479782708</v>
      </c>
      <c r="G60" s="14">
        <v>3.52538496074267</v>
      </c>
      <c r="H60" s="14">
        <v>37.5188833266836</v>
      </c>
      <c r="I60" s="14">
        <v>1.96925173299387</v>
      </c>
      <c r="J60" s="14">
        <v>0.295353275118396</v>
      </c>
      <c r="K60" s="14">
        <v>8.32676408900879</v>
      </c>
      <c r="L60" s="14">
        <v>0.133983375120216</v>
      </c>
      <c r="M60" s="14">
        <v>2.54677300080657</v>
      </c>
      <c r="N60" s="14">
        <v>45.7309553433633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-168.84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-168.84</v>
      </c>
    </row>
    <row r="61" ht="15.75" customHeight="1">
      <c r="B61" s="13">
        <v>58.0</v>
      </c>
      <c r="C61" s="14">
        <v>3.49103239378892</v>
      </c>
      <c r="D61" s="14">
        <v>1.37018537294198</v>
      </c>
      <c r="E61" s="14">
        <v>2.69611072186381</v>
      </c>
      <c r="F61" s="14">
        <v>2.3573243603576</v>
      </c>
      <c r="G61" s="14">
        <v>5.46729365312494</v>
      </c>
      <c r="H61" s="14">
        <v>1.90383818596601</v>
      </c>
      <c r="I61" s="14">
        <v>29.7777241974725</v>
      </c>
      <c r="J61" s="14">
        <v>23.2657243054722</v>
      </c>
      <c r="K61" s="14">
        <v>17.0809580491009</v>
      </c>
      <c r="L61" s="14">
        <v>45.9948187176562</v>
      </c>
      <c r="M61" s="14">
        <v>10.8278372494589</v>
      </c>
      <c r="N61" s="14">
        <v>4.55933527401648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-168.84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7.75421262388118</v>
      </c>
      <c r="D62" s="14">
        <v>11.0953981276686</v>
      </c>
      <c r="E62" s="14">
        <v>2.84554297104478</v>
      </c>
      <c r="F62" s="14">
        <v>1.43772020075222</v>
      </c>
      <c r="G62" s="14">
        <v>33.8466157596812</v>
      </c>
      <c r="H62" s="14">
        <v>10.740292273367</v>
      </c>
      <c r="I62" s="14">
        <v>8.90570635925978</v>
      </c>
      <c r="J62" s="14">
        <v>23.0346729231898</v>
      </c>
      <c r="K62" s="14">
        <v>11.3827777317825</v>
      </c>
      <c r="L62" s="14">
        <v>1.57252955660224</v>
      </c>
      <c r="M62" s="14">
        <v>30.4583784852431</v>
      </c>
      <c r="N62" s="14">
        <v>12.9603196292269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-168.84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-168.84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8.72016985085793</v>
      </c>
      <c r="D63" s="14">
        <v>0.5829928454943</v>
      </c>
      <c r="E63" s="14">
        <v>2.1164956028926</v>
      </c>
      <c r="F63" s="14">
        <v>8.57289480837062</v>
      </c>
      <c r="G63" s="14">
        <v>21.1256747808477</v>
      </c>
      <c r="H63" s="14">
        <v>28.5715422828005</v>
      </c>
      <c r="I63" s="14">
        <v>1.80059051383287</v>
      </c>
      <c r="J63" s="14">
        <v>9.87933119759811</v>
      </c>
      <c r="K63" s="14">
        <v>6.82269375044852</v>
      </c>
      <c r="L63" s="14">
        <v>1.12242856998928</v>
      </c>
      <c r="M63" s="14">
        <v>52.1447573487139</v>
      </c>
      <c r="N63" s="14">
        <v>16.0840232068758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-168.84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11.712258125757</v>
      </c>
      <c r="D64" s="14">
        <v>0.402465565130115</v>
      </c>
      <c r="E64" s="14">
        <v>1.54275402390262</v>
      </c>
      <c r="F64" s="14">
        <v>1.70054770573259</v>
      </c>
      <c r="G64" s="14">
        <v>5.67673217346892</v>
      </c>
      <c r="H64" s="14">
        <v>5.72092573055997</v>
      </c>
      <c r="I64" s="14">
        <v>30.229332189197</v>
      </c>
      <c r="J64" s="14">
        <v>1.22877377136878</v>
      </c>
      <c r="K64" s="14">
        <v>1.34880860491101</v>
      </c>
      <c r="L64" s="14">
        <v>4.05257189899211</v>
      </c>
      <c r="M64" s="14">
        <v>13.5344841238196</v>
      </c>
      <c r="N64" s="14">
        <v>9.80241406104443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-168.84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3.84612715640105</v>
      </c>
      <c r="D65" s="14">
        <v>85.7820398946124</v>
      </c>
      <c r="E65" s="14">
        <v>10.7423721376891</v>
      </c>
      <c r="F65" s="14">
        <v>9.02668735124171</v>
      </c>
      <c r="G65" s="14">
        <v>4.8853719169274</v>
      </c>
      <c r="H65" s="14">
        <v>6.83076654737815</v>
      </c>
      <c r="I65" s="14">
        <v>84.426491179021</v>
      </c>
      <c r="J65" s="14">
        <v>4.37155271242368</v>
      </c>
      <c r="K65" s="14">
        <v>17.5649806322615</v>
      </c>
      <c r="L65" s="14">
        <v>30.2198374245199</v>
      </c>
      <c r="M65" s="14">
        <v>34.2041224208784</v>
      </c>
      <c r="N65" s="14">
        <v>6.04681635066877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-844.2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-844.2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-168.84</v>
      </c>
      <c r="AA65" s="16">
        <f>VLOOKUP(IF(M65&gt;240,5,IF(M65&gt;180,4,IF(M65&gt;120,3,IF(M65&gt;60,2,IF(M65&gt;30,1,0))))),Trial!$E$8:$H$13,4)</f>
        <v>-168.84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8.96977998111397</v>
      </c>
      <c r="D66" s="14">
        <v>7.51603973777965</v>
      </c>
      <c r="E66" s="14">
        <v>12.7107560493137</v>
      </c>
      <c r="F66" s="14">
        <v>16.6166542789984</v>
      </c>
      <c r="G66" s="14">
        <v>6.83910686530401</v>
      </c>
      <c r="H66" s="14">
        <v>9.03896886403672</v>
      </c>
      <c r="I66" s="14">
        <v>27.7773887250827</v>
      </c>
      <c r="J66" s="14">
        <v>9.89863200309602</v>
      </c>
      <c r="K66" s="14">
        <v>14.2601432106542</v>
      </c>
      <c r="L66" s="14">
        <v>1.66139674111821</v>
      </c>
      <c r="M66" s="14">
        <v>14.8645327446907</v>
      </c>
      <c r="N66" s="14">
        <v>28.3946774788821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57.0269321941348</v>
      </c>
      <c r="D67" s="14">
        <v>43.8094198778611</v>
      </c>
      <c r="E67" s="14">
        <v>8.01226822831668</v>
      </c>
      <c r="F67" s="14">
        <v>6.43802251289599</v>
      </c>
      <c r="G67" s="14">
        <v>9.24646013818363</v>
      </c>
      <c r="H67" s="14">
        <v>25.2980788655749</v>
      </c>
      <c r="I67" s="14">
        <v>2.43825082238339</v>
      </c>
      <c r="J67" s="14">
        <v>10.2295077405023</v>
      </c>
      <c r="K67" s="14">
        <v>7.02615569722839</v>
      </c>
      <c r="L67" s="14">
        <v>4.82349789179862</v>
      </c>
      <c r="M67" s="14">
        <v>3.02186709889211</v>
      </c>
      <c r="N67" s="14">
        <v>4.39692701459862</v>
      </c>
      <c r="O67" s="30"/>
      <c r="P67" s="13">
        <v>64.0</v>
      </c>
      <c r="Q67" s="16">
        <f>VLOOKUP(IF(C67&gt;240,5,IF(C67&gt;180,4,IF(C67&gt;120,3,IF(C67&gt;60,2,IF(C67&gt;30,1,0))))),Trial!$E$8:$H$13,4)</f>
        <v>-168.84</v>
      </c>
      <c r="R67" s="16">
        <f>VLOOKUP(IF(D67&gt;240,5,IF(D67&gt;180,4,IF(D67&gt;120,3,IF(D67&gt;60,2,IF(D67&gt;30,1,0))))),Trial!$E$8:$H$13,4)</f>
        <v>-168.84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3.35323854163289</v>
      </c>
      <c r="D68" s="14">
        <v>7.20369023769163</v>
      </c>
      <c r="E68" s="14">
        <v>11.0349969624626</v>
      </c>
      <c r="F68" s="14">
        <v>4.89437959775205</v>
      </c>
      <c r="G68" s="14">
        <v>10.1744058385612</v>
      </c>
      <c r="H68" s="14">
        <v>9.16764647365464</v>
      </c>
      <c r="I68" s="14">
        <v>10.4581024436779</v>
      </c>
      <c r="J68" s="14">
        <v>21.3286705803886</v>
      </c>
      <c r="K68" s="14">
        <v>10.9651994479905</v>
      </c>
      <c r="L68" s="14">
        <v>17.8703410232524</v>
      </c>
      <c r="M68" s="14">
        <v>7.98694747099653</v>
      </c>
      <c r="N68" s="14">
        <v>7.52099275891669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4.09844690579921</v>
      </c>
      <c r="D69" s="14">
        <v>34.2648331653581</v>
      </c>
      <c r="E69" s="14">
        <v>1.51397114348357</v>
      </c>
      <c r="F69" s="14">
        <v>30.8548305098222</v>
      </c>
      <c r="G69" s="14">
        <v>29.1563437167809</v>
      </c>
      <c r="H69" s="14">
        <v>2.06919378177263</v>
      </c>
      <c r="I69" s="14">
        <v>24.7607278656384</v>
      </c>
      <c r="J69" s="14">
        <v>9.74930191944269</v>
      </c>
      <c r="K69" s="14">
        <v>25.0371762419289</v>
      </c>
      <c r="L69" s="14">
        <v>8.14819095921703</v>
      </c>
      <c r="M69" s="14">
        <v>29.2190129835413</v>
      </c>
      <c r="N69" s="14">
        <v>53.5841543157077</v>
      </c>
      <c r="O69" s="30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-168.84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-168.84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-168.84</v>
      </c>
    </row>
    <row r="70" ht="15.75" customHeight="1">
      <c r="B70" s="13">
        <v>67.0</v>
      </c>
      <c r="C70" s="14">
        <v>50.2802840505219</v>
      </c>
      <c r="D70" s="14">
        <v>4.82778429933824</v>
      </c>
      <c r="E70" s="14">
        <v>10.8677164541642</v>
      </c>
      <c r="F70" s="14">
        <v>1.00374650978483</v>
      </c>
      <c r="G70" s="14">
        <v>13.9153658633164</v>
      </c>
      <c r="H70" s="14">
        <v>0.97387613539334</v>
      </c>
      <c r="I70" s="14">
        <v>6.02090134308673</v>
      </c>
      <c r="J70" s="14">
        <v>4.65558235044591</v>
      </c>
      <c r="K70" s="14">
        <v>2.09970919378102</v>
      </c>
      <c r="L70" s="14">
        <v>17.4224671389992</v>
      </c>
      <c r="M70" s="14">
        <v>10.0397608744664</v>
      </c>
      <c r="N70" s="14">
        <v>16.9067267224277</v>
      </c>
      <c r="O70" s="30"/>
      <c r="P70" s="13">
        <v>67.0</v>
      </c>
      <c r="Q70" s="16">
        <f>VLOOKUP(IF(C70&gt;240,5,IF(C70&gt;180,4,IF(C70&gt;120,3,IF(C70&gt;60,2,IF(C70&gt;30,1,0))))),Trial!$E$8:$H$13,4)</f>
        <v>-168.84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15.7986069811593</v>
      </c>
      <c r="D71" s="14">
        <v>2.35848215982925</v>
      </c>
      <c r="E71" s="14">
        <v>3.39038199409843</v>
      </c>
      <c r="F71" s="14">
        <v>0.706669188337401</v>
      </c>
      <c r="G71" s="14">
        <v>1.52107188897207</v>
      </c>
      <c r="H71" s="14">
        <v>9.20167993263903</v>
      </c>
      <c r="I71" s="14">
        <v>8.46324884621426</v>
      </c>
      <c r="J71" s="14">
        <v>0.756318566389382</v>
      </c>
      <c r="K71" s="14">
        <v>22.4807246965578</v>
      </c>
      <c r="L71" s="14">
        <v>3.19955513165332</v>
      </c>
      <c r="M71" s="14">
        <v>31.0869900688783</v>
      </c>
      <c r="N71" s="14">
        <v>17.4859378451566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-168.84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2.53501674253494</v>
      </c>
      <c r="D72" s="14">
        <v>9.89560230840845</v>
      </c>
      <c r="E72" s="14">
        <v>13.5741337995502</v>
      </c>
      <c r="F72" s="14">
        <v>3.68045660912459</v>
      </c>
      <c r="G72" s="14">
        <v>1.93789632245898</v>
      </c>
      <c r="H72" s="14">
        <v>2.51974719306454</v>
      </c>
      <c r="I72" s="14">
        <v>36.0073021326468</v>
      </c>
      <c r="J72" s="14">
        <v>1.49886619910082</v>
      </c>
      <c r="K72" s="14">
        <v>0.611592955400569</v>
      </c>
      <c r="L72" s="14">
        <v>33.4584888957695</v>
      </c>
      <c r="M72" s="14">
        <v>8.27620457275771</v>
      </c>
      <c r="N72" s="14">
        <v>9.87361580860717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-168.84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-168.84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25.2310301454907</v>
      </c>
      <c r="D73" s="14">
        <v>21.5542686702052</v>
      </c>
      <c r="E73" s="14">
        <v>3.35195422775443</v>
      </c>
      <c r="F73" s="14">
        <v>3.78759800202606</v>
      </c>
      <c r="G73" s="14">
        <v>5.96896766251948</v>
      </c>
      <c r="H73" s="14">
        <v>15.7680359417657</v>
      </c>
      <c r="I73" s="14">
        <v>41.7642177865248</v>
      </c>
      <c r="J73" s="14">
        <v>12.615220020068</v>
      </c>
      <c r="K73" s="14">
        <v>36.4331257475864</v>
      </c>
      <c r="L73" s="14">
        <v>15.021937954248</v>
      </c>
      <c r="M73" s="14">
        <v>1.3926150685585</v>
      </c>
      <c r="N73" s="14">
        <v>8.69800161500461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-168.84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-168.84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8.05154176005162</v>
      </c>
      <c r="D74" s="14">
        <v>10.281603631572</v>
      </c>
      <c r="E74" s="14">
        <v>25.4201215911018</v>
      </c>
      <c r="F74" s="14">
        <v>2.5101965950802</v>
      </c>
      <c r="G74" s="14">
        <v>14.1555751704696</v>
      </c>
      <c r="H74" s="14">
        <v>4.01307210297411</v>
      </c>
      <c r="I74" s="14">
        <v>4.64526837198064</v>
      </c>
      <c r="J74" s="14">
        <v>26.2833474757319</v>
      </c>
      <c r="K74" s="14">
        <v>0.114729197914043</v>
      </c>
      <c r="L74" s="14">
        <v>59.9298175625701</v>
      </c>
      <c r="M74" s="14">
        <v>2.04336032406427</v>
      </c>
      <c r="N74" s="14">
        <v>89.9025314469653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-168.84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-844.2</v>
      </c>
    </row>
    <row r="75" ht="15.75" customHeight="1">
      <c r="B75" s="13">
        <v>72.0</v>
      </c>
      <c r="C75" s="14">
        <v>24.4345103589987</v>
      </c>
      <c r="D75" s="14">
        <v>5.06340185248679</v>
      </c>
      <c r="E75" s="14">
        <v>3.98580249266789</v>
      </c>
      <c r="F75" s="14">
        <v>12.7368578561969</v>
      </c>
      <c r="G75" s="14">
        <v>17.4064535648647</v>
      </c>
      <c r="H75" s="14">
        <v>2.16995348418131</v>
      </c>
      <c r="I75" s="14">
        <v>5.07547838673927</v>
      </c>
      <c r="J75" s="14">
        <v>1.60368633611388</v>
      </c>
      <c r="K75" s="14">
        <v>7.55885516885196</v>
      </c>
      <c r="L75" s="14">
        <v>9.44749868577773</v>
      </c>
      <c r="M75" s="14">
        <v>11.1854358483191</v>
      </c>
      <c r="N75" s="14">
        <v>3.59716981677338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64.9088046339769</v>
      </c>
      <c r="D76" s="14">
        <v>2.03520545554347</v>
      </c>
      <c r="E76" s="14">
        <v>6.24940954662411</v>
      </c>
      <c r="F76" s="14">
        <v>7.01932601232566</v>
      </c>
      <c r="G76" s="14">
        <v>2.80697365431115</v>
      </c>
      <c r="H76" s="14">
        <v>23.0351771144366</v>
      </c>
      <c r="I76" s="14">
        <v>9.11943235528993</v>
      </c>
      <c r="J76" s="14">
        <v>21.2822264775054</v>
      </c>
      <c r="K76" s="14">
        <v>46.5049599167687</v>
      </c>
      <c r="L76" s="14">
        <v>30.8859117180363</v>
      </c>
      <c r="M76" s="14">
        <v>3.13593705776148</v>
      </c>
      <c r="N76" s="14">
        <v>5.15040332600474</v>
      </c>
      <c r="O76" s="30"/>
      <c r="P76" s="13">
        <v>73.0</v>
      </c>
      <c r="Q76" s="16">
        <f>VLOOKUP(IF(C76&gt;240,5,IF(C76&gt;180,4,IF(C76&gt;120,3,IF(C76&gt;60,2,IF(C76&gt;30,1,0))))),Trial!$E$8:$H$13,4)</f>
        <v>-844.2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-168.84</v>
      </c>
      <c r="Z76" s="16">
        <f>VLOOKUP(IF(L76&gt;240,5,IF(L76&gt;180,4,IF(L76&gt;120,3,IF(L76&gt;60,2,IF(L76&gt;30,1,0))))),Trial!$E$8:$H$13,4)</f>
        <v>-168.84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0.120642520012116</v>
      </c>
      <c r="D77" s="14">
        <v>64.0812530320731</v>
      </c>
      <c r="E77" s="14">
        <v>9.1653659467396</v>
      </c>
      <c r="F77" s="14">
        <v>27.7743838524652</v>
      </c>
      <c r="G77" s="14">
        <v>1.04142220756039</v>
      </c>
      <c r="H77" s="14">
        <v>3.16642589746043</v>
      </c>
      <c r="I77" s="14">
        <v>24.4381899040362</v>
      </c>
      <c r="J77" s="14">
        <v>2.95603312253952</v>
      </c>
      <c r="K77" s="14">
        <v>1.76809604428709</v>
      </c>
      <c r="L77" s="14">
        <v>28.0410484690588</v>
      </c>
      <c r="M77" s="14">
        <v>3.17726727160625</v>
      </c>
      <c r="N77" s="14">
        <v>16.9716311376627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-844.2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7.23413472920656</v>
      </c>
      <c r="D78" s="14">
        <v>13.3996640583585</v>
      </c>
      <c r="E78" s="14">
        <v>39.6431996502321</v>
      </c>
      <c r="F78" s="14">
        <v>0.218058261331237</v>
      </c>
      <c r="G78" s="14">
        <v>8.34579627993517</v>
      </c>
      <c r="H78" s="14">
        <v>2.23568877209909</v>
      </c>
      <c r="I78" s="14">
        <v>0.180386458104476</v>
      </c>
      <c r="J78" s="14">
        <v>8.53913712929934</v>
      </c>
      <c r="K78" s="14">
        <v>3.83051660782658</v>
      </c>
      <c r="L78" s="14">
        <v>1.84946246882901</v>
      </c>
      <c r="M78" s="14">
        <v>9.26174070500685</v>
      </c>
      <c r="N78" s="14">
        <v>10.8536588833621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-168.84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2.06173271521544</v>
      </c>
      <c r="D79" s="14">
        <v>16.9374509613114</v>
      </c>
      <c r="E79" s="14">
        <v>21.0832726393006</v>
      </c>
      <c r="F79" s="14">
        <v>10.5111931761256</v>
      </c>
      <c r="G79" s="14">
        <v>6.28425438385457</v>
      </c>
      <c r="H79" s="14">
        <v>11.8384516416966</v>
      </c>
      <c r="I79" s="14">
        <v>25.9104154586961</v>
      </c>
      <c r="J79" s="14">
        <v>21.4563684161922</v>
      </c>
      <c r="K79" s="14">
        <v>14.924952904516</v>
      </c>
      <c r="L79" s="14">
        <v>8.57543392796069</v>
      </c>
      <c r="M79" s="14">
        <v>17.3858371616426</v>
      </c>
      <c r="N79" s="14">
        <v>10.1776056150059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16.0311457751404</v>
      </c>
      <c r="D80" s="14">
        <v>17.9880331246267</v>
      </c>
      <c r="E80" s="14">
        <v>0.686381006226801</v>
      </c>
      <c r="F80" s="14">
        <v>7.07952107489109</v>
      </c>
      <c r="G80" s="14">
        <v>11.5148669738186</v>
      </c>
      <c r="H80" s="14">
        <v>9.31692907534784</v>
      </c>
      <c r="I80" s="14">
        <v>32.0222342172752</v>
      </c>
      <c r="J80" s="14">
        <v>1.56836549582931</v>
      </c>
      <c r="K80" s="14">
        <v>0.795385040296242</v>
      </c>
      <c r="L80" s="14">
        <v>5.06186777485705</v>
      </c>
      <c r="M80" s="14">
        <v>12.750983402514</v>
      </c>
      <c r="N80" s="14">
        <v>4.43561312505044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-168.84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41.2223628655415</v>
      </c>
      <c r="D81" s="14">
        <v>1.82996270193315</v>
      </c>
      <c r="E81" s="14">
        <v>4.56977611146867</v>
      </c>
      <c r="F81" s="14">
        <v>13.833412068994</v>
      </c>
      <c r="G81" s="14">
        <v>16.8361220100048</v>
      </c>
      <c r="H81" s="14">
        <v>3.15938057634425</v>
      </c>
      <c r="I81" s="14">
        <v>9.41565342620862</v>
      </c>
      <c r="J81" s="14">
        <v>21.9082657481316</v>
      </c>
      <c r="K81" s="14">
        <v>6.49779600273979</v>
      </c>
      <c r="L81" s="14">
        <v>0.445535554066829</v>
      </c>
      <c r="M81" s="14">
        <v>16.0744642760689</v>
      </c>
      <c r="N81" s="14">
        <v>14.1489411091517</v>
      </c>
      <c r="O81" s="30"/>
      <c r="P81" s="13">
        <v>78.0</v>
      </c>
      <c r="Q81" s="16">
        <f>VLOOKUP(IF(C81&gt;240,5,IF(C81&gt;180,4,IF(C81&gt;120,3,IF(C81&gt;60,2,IF(C81&gt;30,1,0))))),Trial!$E$8:$H$13,4)</f>
        <v>-168.84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4.24605961060151</v>
      </c>
      <c r="D82" s="14">
        <v>0.806525267520919</v>
      </c>
      <c r="E82" s="14">
        <v>9.30532008978693</v>
      </c>
      <c r="F82" s="14">
        <v>4.66670386237092</v>
      </c>
      <c r="G82" s="14">
        <v>35.4208970878527</v>
      </c>
      <c r="H82" s="14">
        <v>9.70255917725355</v>
      </c>
      <c r="I82" s="14">
        <v>3.63989971006425</v>
      </c>
      <c r="J82" s="14">
        <v>0.29592762169149</v>
      </c>
      <c r="K82" s="14">
        <v>4.06142964329392</v>
      </c>
      <c r="L82" s="14">
        <v>4.99197237209729</v>
      </c>
      <c r="M82" s="14">
        <v>3.59595267199955</v>
      </c>
      <c r="N82" s="14">
        <v>14.7114306118424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-168.84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12.8423038654114</v>
      </c>
      <c r="D83" s="14">
        <v>32.9454640764997</v>
      </c>
      <c r="E83" s="14">
        <v>19.9464897282591</v>
      </c>
      <c r="F83" s="14">
        <v>4.83414727391889</v>
      </c>
      <c r="G83" s="14">
        <v>19.4615106761625</v>
      </c>
      <c r="H83" s="14">
        <v>0.0228180618025362</v>
      </c>
      <c r="I83" s="14">
        <v>0.973000139510259</v>
      </c>
      <c r="J83" s="14">
        <v>6.44055030176521</v>
      </c>
      <c r="K83" s="14">
        <v>7.19719305792823</v>
      </c>
      <c r="L83" s="14">
        <v>63.589604501113</v>
      </c>
      <c r="M83" s="14">
        <v>7.60359436883591</v>
      </c>
      <c r="N83" s="14">
        <v>3.72427109605633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-168.84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-844.2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10.479657180057</v>
      </c>
      <c r="D84" s="14">
        <v>7.28120297584683</v>
      </c>
      <c r="E84" s="14">
        <v>0.235465944930911</v>
      </c>
      <c r="F84" s="14">
        <v>7.60472126412205</v>
      </c>
      <c r="G84" s="14">
        <v>71.8827159863558</v>
      </c>
      <c r="H84" s="14">
        <v>26.9416300075298</v>
      </c>
      <c r="I84" s="14">
        <v>28.9344986742569</v>
      </c>
      <c r="J84" s="14">
        <v>7.89997476497665</v>
      </c>
      <c r="K84" s="14">
        <v>0.93012747486713</v>
      </c>
      <c r="L84" s="14">
        <v>17.2669041773389</v>
      </c>
      <c r="M84" s="14">
        <v>2.90166684235446</v>
      </c>
      <c r="N84" s="14">
        <v>7.39073697561398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-844.2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12.9319148186679</v>
      </c>
      <c r="D85" s="14">
        <v>8.11358630303293</v>
      </c>
      <c r="E85" s="14">
        <v>1.61727327518165</v>
      </c>
      <c r="F85" s="14">
        <v>19.2563425177349</v>
      </c>
      <c r="G85" s="14">
        <v>1.59318633496748</v>
      </c>
      <c r="H85" s="14">
        <v>8.10085160913877</v>
      </c>
      <c r="I85" s="14">
        <v>12.7071246467615</v>
      </c>
      <c r="J85" s="14">
        <v>14.4504974873821</v>
      </c>
      <c r="K85" s="14">
        <v>18.2608225738799</v>
      </c>
      <c r="L85" s="14">
        <v>7.9144511712715</v>
      </c>
      <c r="M85" s="14">
        <v>29.5749526302307</v>
      </c>
      <c r="N85" s="14">
        <v>13.4077062446709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13.6470203431408</v>
      </c>
      <c r="D86" s="14">
        <v>7.72031878917478</v>
      </c>
      <c r="E86" s="14">
        <v>13.3511607422611</v>
      </c>
      <c r="F86" s="14">
        <v>5.7303334383294</v>
      </c>
      <c r="G86" s="14">
        <v>3.99525591027923</v>
      </c>
      <c r="H86" s="14">
        <v>8.47656148783862</v>
      </c>
      <c r="I86" s="14">
        <v>8.84536794642918</v>
      </c>
      <c r="J86" s="14">
        <v>1.87342218617712</v>
      </c>
      <c r="K86" s="14">
        <v>20.390299366804</v>
      </c>
      <c r="L86" s="14">
        <v>4.47283612363972</v>
      </c>
      <c r="M86" s="14">
        <v>20.9157498030161</v>
      </c>
      <c r="N86" s="14">
        <v>3.00648323236965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9.88145845859228</v>
      </c>
      <c r="D87" s="14">
        <v>18.365976156943</v>
      </c>
      <c r="E87" s="14">
        <v>61.1480940811844</v>
      </c>
      <c r="F87" s="14">
        <v>52.570093693254</v>
      </c>
      <c r="G87" s="14">
        <v>9.09666530179086</v>
      </c>
      <c r="H87" s="14">
        <v>33.5795712236569</v>
      </c>
      <c r="I87" s="14">
        <v>6.70074350968935</v>
      </c>
      <c r="J87" s="14">
        <v>12.9874031079086</v>
      </c>
      <c r="K87" s="14">
        <v>17.190379305658</v>
      </c>
      <c r="L87" s="14">
        <v>20.5282546204658</v>
      </c>
      <c r="M87" s="14">
        <v>1.7758312617178</v>
      </c>
      <c r="N87" s="14">
        <v>41.5351812668484</v>
      </c>
      <c r="O87" s="30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-844.2</v>
      </c>
      <c r="T87" s="16">
        <f>VLOOKUP(IF(F87&gt;240,5,IF(F87&gt;180,4,IF(F87&gt;120,3,IF(F87&gt;60,2,IF(F87&gt;30,1,0))))),Trial!$E$8:$H$13,4)</f>
        <v>-168.84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-168.84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-168.84</v>
      </c>
    </row>
    <row r="88" ht="15.75" customHeight="1">
      <c r="B88" s="13">
        <v>85.0</v>
      </c>
      <c r="C88" s="14">
        <v>3.4279913913256</v>
      </c>
      <c r="D88" s="14">
        <v>12.545337188718</v>
      </c>
      <c r="E88" s="14">
        <v>11.4478213552128</v>
      </c>
      <c r="F88" s="14">
        <v>1.20623853066936</v>
      </c>
      <c r="G88" s="14">
        <v>1.30309669701383</v>
      </c>
      <c r="H88" s="14">
        <v>30.2180666545143</v>
      </c>
      <c r="I88" s="14">
        <v>0.83447534753941</v>
      </c>
      <c r="J88" s="14">
        <v>1.46138659007847</v>
      </c>
      <c r="K88" s="14">
        <v>2.39648585650139</v>
      </c>
      <c r="L88" s="14">
        <v>2.91269396035932</v>
      </c>
      <c r="M88" s="14">
        <v>1.30390523713263</v>
      </c>
      <c r="N88" s="14">
        <v>5.07233906602487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-168.84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12.2308043488386</v>
      </c>
      <c r="D89" s="14">
        <v>1.13299914102204</v>
      </c>
      <c r="E89" s="14">
        <v>10.9815129061314</v>
      </c>
      <c r="F89" s="14">
        <v>13.5155623214404</v>
      </c>
      <c r="G89" s="14">
        <v>30.8826460954767</v>
      </c>
      <c r="H89" s="14">
        <v>7.49305585116441</v>
      </c>
      <c r="I89" s="14">
        <v>46.2819161970592</v>
      </c>
      <c r="J89" s="14">
        <v>4.16978735886514</v>
      </c>
      <c r="K89" s="14">
        <v>9.66729406277565</v>
      </c>
      <c r="L89" s="14">
        <v>4.30810965592973</v>
      </c>
      <c r="M89" s="14">
        <v>4.86669678073376</v>
      </c>
      <c r="N89" s="14">
        <v>37.8144120119851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-168.84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-168.84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-168.84</v>
      </c>
    </row>
    <row r="90" ht="15.75" customHeight="1">
      <c r="B90" s="13">
        <v>87.0</v>
      </c>
      <c r="C90" s="14">
        <v>2.63976906125449</v>
      </c>
      <c r="D90" s="14">
        <v>9.98398394464431</v>
      </c>
      <c r="E90" s="14">
        <v>20.0339428218414</v>
      </c>
      <c r="F90" s="14">
        <v>32.8928144492463</v>
      </c>
      <c r="G90" s="14">
        <v>34.0585300982253</v>
      </c>
      <c r="H90" s="14">
        <v>44.0712766401809</v>
      </c>
      <c r="I90" s="14">
        <v>0.710327108297497</v>
      </c>
      <c r="J90" s="14">
        <v>0.893971276837721</v>
      </c>
      <c r="K90" s="14">
        <v>3.30081022218801</v>
      </c>
      <c r="L90" s="14">
        <v>5.39024930377491</v>
      </c>
      <c r="M90" s="14">
        <v>3.93032739330083</v>
      </c>
      <c r="N90" s="14">
        <v>0.274423742184554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-168.84</v>
      </c>
      <c r="U90" s="16">
        <f>VLOOKUP(IF(G90&gt;240,5,IF(G90&gt;180,4,IF(G90&gt;120,3,IF(G90&gt;60,2,IF(G90&gt;30,1,0))))),Trial!$E$8:$H$13,4)</f>
        <v>-168.84</v>
      </c>
      <c r="V90" s="16">
        <f>VLOOKUP(IF(H90&gt;240,5,IF(H90&gt;180,4,IF(H90&gt;120,3,IF(H90&gt;60,2,IF(H90&gt;30,1,0))))),Trial!$E$8:$H$13,4)</f>
        <v>-168.84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0.578960223030299</v>
      </c>
      <c r="D91" s="14">
        <v>4.26739171543159</v>
      </c>
      <c r="E91" s="14">
        <v>10.5087715189998</v>
      </c>
      <c r="F91" s="14">
        <v>10.7880855984791</v>
      </c>
      <c r="G91" s="14">
        <v>2.86757180283557</v>
      </c>
      <c r="H91" s="14">
        <v>23.8354728041386</v>
      </c>
      <c r="I91" s="14">
        <v>6.01275029936805</v>
      </c>
      <c r="J91" s="14">
        <v>8.27689854558557</v>
      </c>
      <c r="K91" s="14">
        <v>43.0959922641855</v>
      </c>
      <c r="L91" s="14">
        <v>4.46473344811238</v>
      </c>
      <c r="M91" s="14">
        <v>30.6526714541272</v>
      </c>
      <c r="N91" s="14">
        <v>7.85660142079769</v>
      </c>
      <c r="O91" s="30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-168.84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-168.84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3.68109655897133</v>
      </c>
      <c r="D92" s="14">
        <v>15.7664218630726</v>
      </c>
      <c r="E92" s="14">
        <v>2.1704715956079</v>
      </c>
      <c r="F92" s="14">
        <v>3.1989537470974</v>
      </c>
      <c r="G92" s="14">
        <v>16.8671268807809</v>
      </c>
      <c r="H92" s="14">
        <v>3.50874322843738</v>
      </c>
      <c r="I92" s="14">
        <v>18.3495761370456</v>
      </c>
      <c r="J92" s="14">
        <v>2.49109829377462</v>
      </c>
      <c r="K92" s="14">
        <v>3.89899168019183</v>
      </c>
      <c r="L92" s="14">
        <v>22.8602537974885</v>
      </c>
      <c r="M92" s="14">
        <v>16.6516944319095</v>
      </c>
      <c r="N92" s="14">
        <v>4.47867730408907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28.7956071627682</v>
      </c>
      <c r="D93" s="14">
        <v>22.0703012511304</v>
      </c>
      <c r="E93" s="14">
        <v>3.06794058587402</v>
      </c>
      <c r="F93" s="14">
        <v>46.9004407183171</v>
      </c>
      <c r="G93" s="14">
        <v>26.2454229036131</v>
      </c>
      <c r="H93" s="14">
        <v>0.248134577762031</v>
      </c>
      <c r="I93" s="14">
        <v>8.39589512408711</v>
      </c>
      <c r="J93" s="14">
        <v>8.31911125779152</v>
      </c>
      <c r="K93" s="14">
        <v>2.71042627296411</v>
      </c>
      <c r="L93" s="14">
        <v>7.31129835504107</v>
      </c>
      <c r="M93" s="14">
        <v>32.0933526274071</v>
      </c>
      <c r="N93" s="14">
        <v>5.10714242848296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-168.84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-168.84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15.6401637422006</v>
      </c>
      <c r="D94" s="14">
        <v>2.13330971435644</v>
      </c>
      <c r="E94" s="14">
        <v>66.2318204717979</v>
      </c>
      <c r="F94" s="14">
        <v>3.66812625238672</v>
      </c>
      <c r="G94" s="14">
        <v>12.7280630207015</v>
      </c>
      <c r="H94" s="14">
        <v>0.621300129732117</v>
      </c>
      <c r="I94" s="14">
        <v>18.6604227028793</v>
      </c>
      <c r="J94" s="14">
        <v>8.86905817291699</v>
      </c>
      <c r="K94" s="14">
        <v>0.514133194461465</v>
      </c>
      <c r="L94" s="14">
        <v>4.57088033854961</v>
      </c>
      <c r="M94" s="14">
        <v>11.2426770071584</v>
      </c>
      <c r="N94" s="14">
        <v>18.5410113675748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-844.2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19.2495853573253</v>
      </c>
      <c r="D95" s="14">
        <v>14.507059820098</v>
      </c>
      <c r="E95" s="14">
        <v>18.5312883142894</v>
      </c>
      <c r="F95" s="14">
        <v>36.7458519000829</v>
      </c>
      <c r="G95" s="14">
        <v>2.71857493761927</v>
      </c>
      <c r="H95" s="14">
        <v>38.382827822898</v>
      </c>
      <c r="I95" s="14">
        <v>23.178884848783</v>
      </c>
      <c r="J95" s="14">
        <v>8.86781918713823</v>
      </c>
      <c r="K95" s="14">
        <v>2.63501733221254</v>
      </c>
      <c r="L95" s="14">
        <v>4.4941953058442</v>
      </c>
      <c r="M95" s="14">
        <v>13.7829104869711</v>
      </c>
      <c r="N95" s="14">
        <v>4.29520117449574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-168.84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-168.84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6.98121660263278</v>
      </c>
      <c r="D96" s="14">
        <v>5.87565548927523</v>
      </c>
      <c r="E96" s="14">
        <v>1.96479664375074</v>
      </c>
      <c r="F96" s="14">
        <v>1.80366417814492</v>
      </c>
      <c r="G96" s="14">
        <v>1.90910778168336</v>
      </c>
      <c r="H96" s="14">
        <v>1.34145583873615</v>
      </c>
      <c r="I96" s="14">
        <v>6.57708601634949</v>
      </c>
      <c r="J96" s="14">
        <v>5.9370506211184</v>
      </c>
      <c r="K96" s="14">
        <v>28.2082205587982</v>
      </c>
      <c r="L96" s="14">
        <v>2.53240335435676</v>
      </c>
      <c r="M96" s="14">
        <v>3.10544356363825</v>
      </c>
      <c r="N96" s="14">
        <v>4.13206835603341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9.07951445663348</v>
      </c>
      <c r="D97" s="14">
        <v>24.6441142974591</v>
      </c>
      <c r="E97" s="14">
        <v>8.09367510303855</v>
      </c>
      <c r="F97" s="14">
        <v>9.35399578605695</v>
      </c>
      <c r="G97" s="14">
        <v>0.160495358146727</v>
      </c>
      <c r="H97" s="14">
        <v>9.78264892503655</v>
      </c>
      <c r="I97" s="14">
        <v>10.5911111551293</v>
      </c>
      <c r="J97" s="14">
        <v>4.36764955134131</v>
      </c>
      <c r="K97" s="14">
        <v>16.0201305646534</v>
      </c>
      <c r="L97" s="14">
        <v>25.1232044231316</v>
      </c>
      <c r="M97" s="14">
        <v>4.56000415414405</v>
      </c>
      <c r="N97" s="14">
        <v>17.3388248046945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2.03734916162635</v>
      </c>
      <c r="D98" s="14">
        <v>12.138850270655</v>
      </c>
      <c r="E98" s="14">
        <v>5.21476443633437</v>
      </c>
      <c r="F98" s="14">
        <v>6.10712192342617</v>
      </c>
      <c r="G98" s="14">
        <v>12.8171935454096</v>
      </c>
      <c r="H98" s="14">
        <v>22.7990637958219</v>
      </c>
      <c r="I98" s="14">
        <v>12.9035132777962</v>
      </c>
      <c r="J98" s="14">
        <v>2.06166246183332</v>
      </c>
      <c r="K98" s="14">
        <v>5.41824436210822</v>
      </c>
      <c r="L98" s="14">
        <v>56.7908092372628</v>
      </c>
      <c r="M98" s="14">
        <v>13.1278459444454</v>
      </c>
      <c r="N98" s="14">
        <v>35.3530666928993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-168.84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-168.84</v>
      </c>
    </row>
    <row r="99" ht="15.75" customHeight="1">
      <c r="B99" s="13">
        <v>96.0</v>
      </c>
      <c r="C99" s="14">
        <v>19.3581709663732</v>
      </c>
      <c r="D99" s="14">
        <v>6.51861237372763</v>
      </c>
      <c r="E99" s="14">
        <v>24.5491566490551</v>
      </c>
      <c r="F99" s="14">
        <v>2.76984473311451</v>
      </c>
      <c r="G99" s="14">
        <v>8.74586235820316</v>
      </c>
      <c r="H99" s="14">
        <v>18.0655696351166</v>
      </c>
      <c r="I99" s="14">
        <v>6.00726682126044</v>
      </c>
      <c r="J99" s="14">
        <v>7.15904505504295</v>
      </c>
      <c r="K99" s="14">
        <v>5.51780909569934</v>
      </c>
      <c r="L99" s="14">
        <v>24.7008146036586</v>
      </c>
      <c r="M99" s="14">
        <v>16.1260583552757</v>
      </c>
      <c r="N99" s="14">
        <v>14.7435327921147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27.5562643651952</v>
      </c>
      <c r="D100" s="14">
        <v>0.0398254245666932</v>
      </c>
      <c r="E100" s="14">
        <v>6.79616955299862</v>
      </c>
      <c r="F100" s="14">
        <v>2.77436684585859</v>
      </c>
      <c r="G100" s="14">
        <v>16.9985026966865</v>
      </c>
      <c r="H100" s="14">
        <v>6.45120965314243</v>
      </c>
      <c r="I100" s="14">
        <v>32.0593285542236</v>
      </c>
      <c r="J100" s="14">
        <v>6.90101411966607</v>
      </c>
      <c r="K100" s="14">
        <v>11.4460099257716</v>
      </c>
      <c r="L100" s="14">
        <v>9.88822174786384</v>
      </c>
      <c r="M100" s="14">
        <v>14.3784351044419</v>
      </c>
      <c r="N100" s="14">
        <v>6.91493609435856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-168.84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4.44940835665911</v>
      </c>
      <c r="D101" s="14">
        <v>0.357952084997669</v>
      </c>
      <c r="E101" s="14">
        <v>2.07068109298125</v>
      </c>
      <c r="F101" s="14">
        <v>3.62384287649766</v>
      </c>
      <c r="G101" s="14">
        <v>1.342501726453</v>
      </c>
      <c r="H101" s="14">
        <v>7.53702466404066</v>
      </c>
      <c r="I101" s="14">
        <v>5.01107236091048</v>
      </c>
      <c r="J101" s="14">
        <v>11.6145837576213</v>
      </c>
      <c r="K101" s="14">
        <v>13.0123906335357</v>
      </c>
      <c r="L101" s="14">
        <v>0.422069963533431</v>
      </c>
      <c r="M101" s="14">
        <v>7.75392907611094</v>
      </c>
      <c r="N101" s="14">
        <v>2.41773887073783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35.4768140111373</v>
      </c>
      <c r="D102" s="14">
        <v>0.150889099943617</v>
      </c>
      <c r="E102" s="14">
        <v>6.46868499983102</v>
      </c>
      <c r="F102" s="14">
        <v>5.60653919777141</v>
      </c>
      <c r="G102" s="14">
        <v>17.4925781652416</v>
      </c>
      <c r="H102" s="14">
        <v>9.39635199105102</v>
      </c>
      <c r="I102" s="14">
        <v>38.8589244522493</v>
      </c>
      <c r="J102" s="14">
        <v>7.70323893707246</v>
      </c>
      <c r="K102" s="14">
        <v>3.16605887806989</v>
      </c>
      <c r="L102" s="14">
        <v>8.41335203945637</v>
      </c>
      <c r="M102" s="14">
        <v>2.50917623303831</v>
      </c>
      <c r="N102" s="14">
        <v>14.808932943185</v>
      </c>
      <c r="O102" s="30"/>
      <c r="P102" s="13">
        <v>99.0</v>
      </c>
      <c r="Q102" s="16">
        <f>VLOOKUP(IF(C102&gt;240,5,IF(C102&gt;180,4,IF(C102&gt;120,3,IF(C102&gt;60,2,IF(C102&gt;30,1,0))))),Trial!$E$8:$H$13,4)</f>
        <v>-168.84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-168.84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20.2187296099425</v>
      </c>
      <c r="D103" s="14">
        <v>2.19393094407377</v>
      </c>
      <c r="E103" s="14">
        <v>14.7339604897509</v>
      </c>
      <c r="F103" s="14">
        <v>20.1962251741609</v>
      </c>
      <c r="G103" s="14">
        <v>4.72103555463254</v>
      </c>
      <c r="H103" s="14">
        <v>11.9608643778055</v>
      </c>
      <c r="I103" s="14">
        <v>16.2175964844498</v>
      </c>
      <c r="J103" s="14">
        <v>4.46196840505768</v>
      </c>
      <c r="K103" s="14">
        <v>11.6488820168718</v>
      </c>
      <c r="L103" s="14">
        <v>1.20992793357</v>
      </c>
      <c r="M103" s="14">
        <v>8.54242451926693</v>
      </c>
      <c r="N103" s="14">
        <v>16.0769275584343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-3376.8</v>
      </c>
      <c r="R104" s="33">
        <f t="shared" si="1"/>
        <v>-3039.12</v>
      </c>
      <c r="S104" s="33">
        <f t="shared" si="1"/>
        <v>-3207.96</v>
      </c>
      <c r="T104" s="33">
        <f t="shared" si="1"/>
        <v>-2194.92</v>
      </c>
      <c r="U104" s="33">
        <f t="shared" si="1"/>
        <v>-2363.76</v>
      </c>
      <c r="V104" s="33">
        <f t="shared" si="1"/>
        <v>-2194.92</v>
      </c>
      <c r="W104" s="33">
        <f t="shared" si="1"/>
        <v>-4389.84</v>
      </c>
      <c r="X104" s="33">
        <f t="shared" si="1"/>
        <v>-1181.88</v>
      </c>
      <c r="Y104" s="33">
        <f t="shared" si="1"/>
        <v>-3039.12</v>
      </c>
      <c r="Z104" s="33">
        <f t="shared" si="1"/>
        <v>-3039.12</v>
      </c>
      <c r="AA104" s="33">
        <f t="shared" si="1"/>
        <v>-2363.76</v>
      </c>
      <c r="AB104" s="33">
        <f t="shared" si="1"/>
        <v>-3207.96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2.5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14">
        <v>7.25949820596725</v>
      </c>
      <c r="D4" s="14">
        <v>18.6355368048387</v>
      </c>
      <c r="E4" s="14">
        <v>3.73313558656315</v>
      </c>
      <c r="F4" s="14">
        <v>17.5191526341337</v>
      </c>
      <c r="G4" s="14">
        <v>1.76925287497378</v>
      </c>
      <c r="H4" s="14">
        <v>6.62663429640233</v>
      </c>
      <c r="I4" s="14">
        <v>33.5071471620605</v>
      </c>
      <c r="J4" s="14">
        <v>61.8849590085955</v>
      </c>
      <c r="K4" s="14">
        <v>20.0065776257014</v>
      </c>
      <c r="L4" s="14">
        <v>23.0548752081595</v>
      </c>
      <c r="M4" s="14">
        <v>1.05354340517129</v>
      </c>
      <c r="N4" s="14">
        <v>2.48223474174738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-168.84</v>
      </c>
      <c r="X4" s="16">
        <f>VLOOKUP(IF(J4&gt;240,5,IF(J4&gt;180,4,IF(J4&gt;120,3,IF(J4&gt;60,2,IF(J4&gt;30,1,0))))),Trial!$E$8:$H$13,4)</f>
        <v>-844.2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32.5528822880492</v>
      </c>
      <c r="D5" s="14">
        <v>0.17199782478918</v>
      </c>
      <c r="E5" s="14">
        <v>3.58374202847481</v>
      </c>
      <c r="F5" s="14">
        <v>8.89006023453548</v>
      </c>
      <c r="G5" s="14">
        <v>6.25250918511301</v>
      </c>
      <c r="H5" s="14">
        <v>11.5397987743924</v>
      </c>
      <c r="I5" s="14">
        <v>19.5196364440193</v>
      </c>
      <c r="J5" s="14">
        <v>31.0755688559518</v>
      </c>
      <c r="K5" s="14">
        <v>1.74740540818311</v>
      </c>
      <c r="L5" s="14">
        <v>4.50232022381388</v>
      </c>
      <c r="M5" s="14">
        <v>33.6313498940573</v>
      </c>
      <c r="N5" s="14">
        <v>14.8085358103822</v>
      </c>
      <c r="O5" s="30"/>
      <c r="P5" s="13">
        <v>2.0</v>
      </c>
      <c r="Q5" s="16">
        <f>VLOOKUP(IF(C5&gt;240,5,IF(C5&gt;180,4,IF(C5&gt;120,3,IF(C5&gt;60,2,IF(C5&gt;30,1,0))))),Trial!$E$8:$H$13,4)</f>
        <v>-168.84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-168.84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-168.84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4.25963473613374</v>
      </c>
      <c r="D6" s="14">
        <v>10.9969147873779</v>
      </c>
      <c r="E6" s="14">
        <v>4.00021761804819</v>
      </c>
      <c r="F6" s="14">
        <v>26.6284915916791</v>
      </c>
      <c r="G6" s="14">
        <v>28.6923455648378</v>
      </c>
      <c r="H6" s="14">
        <v>15.0999024155634</v>
      </c>
      <c r="I6" s="14">
        <v>21.4903169205582</v>
      </c>
      <c r="J6" s="14">
        <v>18.3926765541783</v>
      </c>
      <c r="K6" s="14">
        <v>4.20641024173237</v>
      </c>
      <c r="L6" s="14">
        <v>4.99588064406528</v>
      </c>
      <c r="M6" s="14">
        <v>25.0689619457519</v>
      </c>
      <c r="N6" s="14">
        <v>2.21162750320509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14">
        <v>1.412129653804</v>
      </c>
      <c r="D7" s="14">
        <v>33.1147572220852</v>
      </c>
      <c r="E7" s="14">
        <v>0.270342345070094</v>
      </c>
      <c r="F7" s="14">
        <v>3.55945891735699</v>
      </c>
      <c r="G7" s="14">
        <v>3.32831351435813</v>
      </c>
      <c r="H7" s="14">
        <v>2.73054221527422</v>
      </c>
      <c r="I7" s="14">
        <v>17.5895752078938</v>
      </c>
      <c r="J7" s="14">
        <v>30.1767329409973</v>
      </c>
      <c r="K7" s="14">
        <v>24.1534985972738</v>
      </c>
      <c r="L7" s="14">
        <v>3.13714822679758</v>
      </c>
      <c r="M7" s="14">
        <v>16.053411019928</v>
      </c>
      <c r="N7" s="14">
        <v>10.4708240246307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-168.84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-168.84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3.60332058048807</v>
      </c>
      <c r="D8" s="14">
        <v>11.49155883287</v>
      </c>
      <c r="E8" s="14">
        <v>8.84235402676277</v>
      </c>
      <c r="F8" s="14">
        <v>4.77655376517214</v>
      </c>
      <c r="G8" s="14">
        <v>2.69906412791461</v>
      </c>
      <c r="H8" s="14">
        <v>36.7800187688413</v>
      </c>
      <c r="I8" s="14">
        <v>9.65367107062252</v>
      </c>
      <c r="J8" s="14">
        <v>7.81298855929635</v>
      </c>
      <c r="K8" s="14">
        <v>1.5822218125686</v>
      </c>
      <c r="L8" s="14">
        <v>11.6516254837709</v>
      </c>
      <c r="M8" s="14">
        <v>12.0424466676163</v>
      </c>
      <c r="N8" s="14">
        <v>3.18863771466106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-168.84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5.1509054731112</v>
      </c>
      <c r="D9" s="14">
        <v>0.364697181480005</v>
      </c>
      <c r="E9" s="14">
        <v>16.3306712383489</v>
      </c>
      <c r="F9" s="14">
        <v>4.93923821309008</v>
      </c>
      <c r="G9" s="14">
        <v>26.0320371141827</v>
      </c>
      <c r="H9" s="14">
        <v>5.02052347743884</v>
      </c>
      <c r="I9" s="14">
        <v>27.9490899461919</v>
      </c>
      <c r="J9" s="14">
        <v>17.4120707168329</v>
      </c>
      <c r="K9" s="14">
        <v>2.591203628527</v>
      </c>
      <c r="L9" s="14">
        <v>34.7091514110819</v>
      </c>
      <c r="M9" s="14">
        <v>6.39475586335175</v>
      </c>
      <c r="N9" s="14">
        <v>10.0844648757103</v>
      </c>
      <c r="O9" s="30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-168.84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33.8564615510871</v>
      </c>
      <c r="D10" s="14">
        <v>6.56499888524413</v>
      </c>
      <c r="E10" s="14">
        <v>31.323906542025</v>
      </c>
      <c r="F10" s="14">
        <v>18.5158548155969</v>
      </c>
      <c r="G10" s="14">
        <v>13.8859212459319</v>
      </c>
      <c r="H10" s="14">
        <v>14.1755138211968</v>
      </c>
      <c r="I10" s="14">
        <v>17.38547187169</v>
      </c>
      <c r="J10" s="14">
        <v>17.0636292188513</v>
      </c>
      <c r="K10" s="14">
        <v>0.555918864766136</v>
      </c>
      <c r="L10" s="14">
        <v>8.74698770404793</v>
      </c>
      <c r="M10" s="14">
        <v>14.2848602775569</v>
      </c>
      <c r="N10" s="14">
        <v>1.5906679552347</v>
      </c>
      <c r="O10" s="30"/>
      <c r="P10" s="13">
        <v>7.0</v>
      </c>
      <c r="Q10" s="16">
        <f>VLOOKUP(IF(C10&gt;240,5,IF(C10&gt;180,4,IF(C10&gt;120,3,IF(C10&gt;60,2,IF(C10&gt;30,1,0))))),Trial!$E$8:$H$13,4)</f>
        <v>-168.84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-168.84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12.5482762713018</v>
      </c>
      <c r="D11" s="14">
        <v>5.2265003261622</v>
      </c>
      <c r="E11" s="14">
        <v>0.0204276946838945</v>
      </c>
      <c r="F11" s="14">
        <v>19.0330270074489</v>
      </c>
      <c r="G11" s="14">
        <v>19.5196393476969</v>
      </c>
      <c r="H11" s="14">
        <v>6.50613091853895</v>
      </c>
      <c r="I11" s="14">
        <v>9.08983824809515</v>
      </c>
      <c r="J11" s="14">
        <v>19.767264893668</v>
      </c>
      <c r="K11" s="14">
        <v>4.86047376798234</v>
      </c>
      <c r="L11" s="14">
        <v>21.1124798357656</v>
      </c>
      <c r="M11" s="14">
        <v>21.4675852492621</v>
      </c>
      <c r="N11" s="14">
        <v>2.53743857429363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34.1320788834498</v>
      </c>
      <c r="D12" s="14">
        <v>14.4022131976756</v>
      </c>
      <c r="E12" s="14">
        <v>67.0381598931399</v>
      </c>
      <c r="F12" s="14">
        <v>4.2855640091002</v>
      </c>
      <c r="G12" s="14">
        <v>4.4836531276349</v>
      </c>
      <c r="H12" s="14">
        <v>11.8252715852196</v>
      </c>
      <c r="I12" s="14">
        <v>12.5640550456185</v>
      </c>
      <c r="J12" s="14">
        <v>1.67021307545928</v>
      </c>
      <c r="K12" s="14">
        <v>18.848031302931</v>
      </c>
      <c r="L12" s="14">
        <v>16.7040427843194</v>
      </c>
      <c r="M12" s="14">
        <v>21.7832022832876</v>
      </c>
      <c r="N12" s="14">
        <v>4.64684523080661</v>
      </c>
      <c r="O12" s="30"/>
      <c r="P12" s="13">
        <v>9.0</v>
      </c>
      <c r="Q12" s="16">
        <f>VLOOKUP(IF(C12&gt;240,5,IF(C12&gt;180,4,IF(C12&gt;120,3,IF(C12&gt;60,2,IF(C12&gt;30,1,0))))),Trial!$E$8:$H$13,4)</f>
        <v>-168.84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-844.2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7.2390506847263</v>
      </c>
      <c r="D13" s="14">
        <v>14.4555575358766</v>
      </c>
      <c r="E13" s="14">
        <v>0.165074716559531</v>
      </c>
      <c r="F13" s="14">
        <v>11.3510168146427</v>
      </c>
      <c r="G13" s="14">
        <v>12.2480018913831</v>
      </c>
      <c r="H13" s="14">
        <v>8.21346437940374</v>
      </c>
      <c r="I13" s="14">
        <v>10.5108671606865</v>
      </c>
      <c r="J13" s="14">
        <v>14.1685004100127</v>
      </c>
      <c r="K13" s="14">
        <v>0.758539677822176</v>
      </c>
      <c r="L13" s="14">
        <v>3.22005118995029</v>
      </c>
      <c r="M13" s="14">
        <v>13.9002195225182</v>
      </c>
      <c r="N13" s="14">
        <v>4.56264838837087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22.2503944805061</v>
      </c>
      <c r="D14" s="14">
        <v>3.79404401467182</v>
      </c>
      <c r="E14" s="14">
        <v>19.370649770411</v>
      </c>
      <c r="F14" s="14">
        <v>57.7521907921287</v>
      </c>
      <c r="G14" s="14">
        <v>20.4154476054182</v>
      </c>
      <c r="H14" s="14">
        <v>5.00743956142105</v>
      </c>
      <c r="I14" s="14">
        <v>4.81092440690845</v>
      </c>
      <c r="J14" s="14">
        <v>4.49701035865408</v>
      </c>
      <c r="K14" s="14">
        <v>0.0483592790085822</v>
      </c>
      <c r="L14" s="14">
        <v>28.9701759208248</v>
      </c>
      <c r="M14" s="14">
        <v>2.82697531362064</v>
      </c>
      <c r="N14" s="14">
        <v>16.2640061697076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-168.84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16.661172486757</v>
      </c>
      <c r="D15" s="14">
        <v>23.27691622285</v>
      </c>
      <c r="E15" s="14">
        <v>45.7979300562716</v>
      </c>
      <c r="F15" s="14">
        <v>0.65314602966038</v>
      </c>
      <c r="G15" s="14">
        <v>14.6037136154067</v>
      </c>
      <c r="H15" s="14">
        <v>14.311330994879</v>
      </c>
      <c r="I15" s="14">
        <v>2.34613375188783</v>
      </c>
      <c r="J15" s="14">
        <v>1.61247995174161</v>
      </c>
      <c r="K15" s="14">
        <v>30.8254147813292</v>
      </c>
      <c r="L15" s="14">
        <v>34.0930316433565</v>
      </c>
      <c r="M15" s="14">
        <v>24.3278270995414</v>
      </c>
      <c r="N15" s="14">
        <v>2.56574323742556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-168.84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-168.84</v>
      </c>
      <c r="Z15" s="16">
        <f>VLOOKUP(IF(L15&gt;240,5,IF(L15&gt;180,4,IF(L15&gt;120,3,IF(L15&gt;60,2,IF(L15&gt;30,1,0))))),Trial!$E$8:$H$13,4)</f>
        <v>-168.84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25.7820060055872</v>
      </c>
      <c r="D16" s="14">
        <v>1.08112795062848</v>
      </c>
      <c r="E16" s="14">
        <v>6.99659840120003</v>
      </c>
      <c r="F16" s="14">
        <v>3.25064971148968</v>
      </c>
      <c r="G16" s="14">
        <v>22.8282885292714</v>
      </c>
      <c r="H16" s="14">
        <v>1.20739598167129</v>
      </c>
      <c r="I16" s="14">
        <v>2.57840658608349</v>
      </c>
      <c r="J16" s="14">
        <v>10.9767425762679</v>
      </c>
      <c r="K16" s="14">
        <v>21.710790348815</v>
      </c>
      <c r="L16" s="14">
        <v>0.515401730743103</v>
      </c>
      <c r="M16" s="14">
        <v>13.5597342325275</v>
      </c>
      <c r="N16" s="14">
        <v>15.7559849602255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68.8607534748164</v>
      </c>
      <c r="D17" s="14">
        <v>8.42019030372612</v>
      </c>
      <c r="E17" s="14">
        <v>2.04254689784721</v>
      </c>
      <c r="F17" s="14">
        <v>7.02042976105586</v>
      </c>
      <c r="G17" s="14">
        <v>34.6201975185678</v>
      </c>
      <c r="H17" s="14">
        <v>4.16018499589168</v>
      </c>
      <c r="I17" s="14">
        <v>16.6936339056204</v>
      </c>
      <c r="J17" s="14">
        <v>6.33320694148948</v>
      </c>
      <c r="K17" s="14">
        <v>23.5715043118393</v>
      </c>
      <c r="L17" s="14">
        <v>7.49976088586263</v>
      </c>
      <c r="M17" s="14">
        <v>3.51684358590283</v>
      </c>
      <c r="N17" s="14">
        <v>1.80159406276993</v>
      </c>
      <c r="O17" s="30"/>
      <c r="P17" s="13">
        <v>14.0</v>
      </c>
      <c r="Q17" s="16">
        <f>VLOOKUP(IF(C17&gt;240,5,IF(C17&gt;180,4,IF(C17&gt;120,3,IF(C17&gt;60,2,IF(C17&gt;30,1,0))))),Trial!$E$8:$H$13,4)</f>
        <v>-844.2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-168.84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14">
        <v>10.4757554182868</v>
      </c>
      <c r="D18" s="14">
        <v>8.82792559214868</v>
      </c>
      <c r="E18" s="14">
        <v>12.6625273076902</v>
      </c>
      <c r="F18" s="14">
        <v>16.5300579530272</v>
      </c>
      <c r="G18" s="14">
        <v>8.81221765447408</v>
      </c>
      <c r="H18" s="14">
        <v>31.1383337732659</v>
      </c>
      <c r="I18" s="14">
        <v>5.70166633906774</v>
      </c>
      <c r="J18" s="14">
        <v>1.207160406099</v>
      </c>
      <c r="K18" s="14">
        <v>14.8822334761816</v>
      </c>
      <c r="L18" s="14">
        <v>0.818508960561471</v>
      </c>
      <c r="M18" s="14">
        <v>10.4606175697256</v>
      </c>
      <c r="N18" s="14">
        <v>16.9200527234088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-168.84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21.5588859135974</v>
      </c>
      <c r="D19" s="14">
        <v>3.83228059802204</v>
      </c>
      <c r="E19" s="14">
        <v>16.9326023444618</v>
      </c>
      <c r="F19" s="14">
        <v>2.00461958665401</v>
      </c>
      <c r="G19" s="14">
        <v>10.3615656687859</v>
      </c>
      <c r="H19" s="14">
        <v>2.70191623055163</v>
      </c>
      <c r="I19" s="14">
        <v>20.9429153944819</v>
      </c>
      <c r="J19" s="14">
        <v>5.91900667487644</v>
      </c>
      <c r="K19" s="14">
        <v>17.689917262652</v>
      </c>
      <c r="L19" s="14">
        <v>29.1314155174444</v>
      </c>
      <c r="M19" s="14">
        <v>23.1031012322923</v>
      </c>
      <c r="N19" s="14">
        <v>2.56254890649579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5.30934056835249</v>
      </c>
      <c r="D20" s="14">
        <v>9.54417825779794</v>
      </c>
      <c r="E20" s="14">
        <v>14.8895363715562</v>
      </c>
      <c r="F20" s="14">
        <v>14.0130541467435</v>
      </c>
      <c r="G20" s="14">
        <v>5.16310445680283</v>
      </c>
      <c r="H20" s="14">
        <v>3.80260098069652</v>
      </c>
      <c r="I20" s="14">
        <v>20.2978281169646</v>
      </c>
      <c r="J20" s="14">
        <v>13.2204928197983</v>
      </c>
      <c r="K20" s="14">
        <v>7.64340173802339</v>
      </c>
      <c r="L20" s="14">
        <v>4.09181087412871</v>
      </c>
      <c r="M20" s="14">
        <v>0.757941533019766</v>
      </c>
      <c r="N20" s="14">
        <v>40.740536993177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-168.84</v>
      </c>
    </row>
    <row r="21" ht="15.75" customHeight="1">
      <c r="B21" s="13">
        <v>18.0</v>
      </c>
      <c r="C21" s="14">
        <v>13.7415315584594</v>
      </c>
      <c r="D21" s="14">
        <v>10.3614927388831</v>
      </c>
      <c r="E21" s="14">
        <v>12.8543357046406</v>
      </c>
      <c r="F21" s="14">
        <v>3.32992079038837</v>
      </c>
      <c r="G21" s="14">
        <v>12.9042525809343</v>
      </c>
      <c r="H21" s="14">
        <v>20.0017449302768</v>
      </c>
      <c r="I21" s="14">
        <v>6.10454827691428</v>
      </c>
      <c r="J21" s="14">
        <v>4.74871157263406</v>
      </c>
      <c r="K21" s="14">
        <v>11.0517796619089</v>
      </c>
      <c r="L21" s="14">
        <v>33.1867203448222</v>
      </c>
      <c r="M21" s="14">
        <v>1.35299334516749</v>
      </c>
      <c r="N21" s="14">
        <v>20.0540730098856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-168.84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4.2390383658465</v>
      </c>
      <c r="D22" s="14">
        <v>13.5356462414461</v>
      </c>
      <c r="E22" s="14">
        <v>1.23559358196828</v>
      </c>
      <c r="F22" s="14">
        <v>42.0000477206954</v>
      </c>
      <c r="G22" s="14">
        <v>4.63030678923242</v>
      </c>
      <c r="H22" s="14">
        <v>28.953591932529</v>
      </c>
      <c r="I22" s="14">
        <v>22.4166019579565</v>
      </c>
      <c r="J22" s="14">
        <v>19.4122883432272</v>
      </c>
      <c r="K22" s="14">
        <v>0.569243102502654</v>
      </c>
      <c r="L22" s="14">
        <v>16.3173631230454</v>
      </c>
      <c r="M22" s="14">
        <v>0.556597093073651</v>
      </c>
      <c r="N22" s="14">
        <v>31.3120325435207</v>
      </c>
      <c r="O22" s="30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-168.84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-168.84</v>
      </c>
    </row>
    <row r="23" ht="15.75" customHeight="1">
      <c r="B23" s="13">
        <v>20.0</v>
      </c>
      <c r="C23" s="14">
        <v>5.18736642715521</v>
      </c>
      <c r="D23" s="14">
        <v>6.17236037137918</v>
      </c>
      <c r="E23" s="14">
        <v>9.68759545358745</v>
      </c>
      <c r="F23" s="14">
        <v>1.36857216679491</v>
      </c>
      <c r="G23" s="14">
        <v>3.10140747628175</v>
      </c>
      <c r="H23" s="14">
        <v>2.97455170175271</v>
      </c>
      <c r="I23" s="14">
        <v>7.31374796084128</v>
      </c>
      <c r="J23" s="14">
        <v>3.8157666885294</v>
      </c>
      <c r="K23" s="14">
        <v>0.539665517630056</v>
      </c>
      <c r="L23" s="14">
        <v>9.61558543100062</v>
      </c>
      <c r="M23" s="14">
        <v>33.038318266745</v>
      </c>
      <c r="N23" s="14">
        <v>53.2579463009215</v>
      </c>
      <c r="O23" s="30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-168.84</v>
      </c>
      <c r="AB23" s="16">
        <f>VLOOKUP(IF(N23&gt;240,5,IF(N23&gt;180,4,IF(N23&gt;120,3,IF(N23&gt;60,2,IF(N23&gt;30,1,0))))),Trial!$E$8:$H$13,4)</f>
        <v>-168.84</v>
      </c>
    </row>
    <row r="24" ht="15.75" customHeight="1">
      <c r="B24" s="13">
        <v>21.0</v>
      </c>
      <c r="C24" s="14">
        <v>24.0248547759077</v>
      </c>
      <c r="D24" s="14">
        <v>3.73982914052904</v>
      </c>
      <c r="E24" s="14">
        <v>4.81999603230506</v>
      </c>
      <c r="F24" s="14">
        <v>0.13556269144602</v>
      </c>
      <c r="G24" s="14">
        <v>13.442140065794</v>
      </c>
      <c r="H24" s="14">
        <v>14.5793903295967</v>
      </c>
      <c r="I24" s="14">
        <v>16.853055781507</v>
      </c>
      <c r="J24" s="14">
        <v>11.7042197337459</v>
      </c>
      <c r="K24" s="14">
        <v>14.1523898972283</v>
      </c>
      <c r="L24" s="14">
        <v>25.6805259898474</v>
      </c>
      <c r="M24" s="14">
        <v>0.396832600932601</v>
      </c>
      <c r="N24" s="14">
        <v>15.5523592789742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0.647404050361365</v>
      </c>
      <c r="D25" s="14">
        <v>4.08968810895458</v>
      </c>
      <c r="E25" s="14">
        <v>15.1828501121226</v>
      </c>
      <c r="F25" s="14">
        <v>5.82192217418924</v>
      </c>
      <c r="G25" s="14">
        <v>12.1368449676867</v>
      </c>
      <c r="H25" s="14">
        <v>4.54522200534184</v>
      </c>
      <c r="I25" s="14">
        <v>3.96144867348485</v>
      </c>
      <c r="J25" s="14">
        <v>5.43678956911899</v>
      </c>
      <c r="K25" s="14">
        <v>29.281547185295</v>
      </c>
      <c r="L25" s="14">
        <v>10.2144355222466</v>
      </c>
      <c r="M25" s="14">
        <v>10.0725652736987</v>
      </c>
      <c r="N25" s="14">
        <v>26.655833668465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1.22039178693667</v>
      </c>
      <c r="D26" s="14">
        <v>58.6957231991501</v>
      </c>
      <c r="E26" s="14">
        <v>10.657702040062</v>
      </c>
      <c r="F26" s="14">
        <v>6.38187738251872</v>
      </c>
      <c r="G26" s="14">
        <v>2.56941153481603</v>
      </c>
      <c r="H26" s="14">
        <v>11.5561658103274</v>
      </c>
      <c r="I26" s="14">
        <v>8.97922019055113</v>
      </c>
      <c r="J26" s="14">
        <v>31.5172735478983</v>
      </c>
      <c r="K26" s="14">
        <v>4.38369197314605</v>
      </c>
      <c r="L26" s="14">
        <v>8.00821879990399</v>
      </c>
      <c r="M26" s="14">
        <v>21.0395048985224</v>
      </c>
      <c r="N26" s="14">
        <v>4.38337394115515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-168.84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-168.84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10.9586399062621</v>
      </c>
      <c r="D27" s="14">
        <v>39.059151610766</v>
      </c>
      <c r="E27" s="14">
        <v>1.91262614209523</v>
      </c>
      <c r="F27" s="14">
        <v>6.21707861567847</v>
      </c>
      <c r="G27" s="14">
        <v>12.7911137143235</v>
      </c>
      <c r="H27" s="14">
        <v>36.461568840627</v>
      </c>
      <c r="I27" s="14">
        <v>21.5709983334115</v>
      </c>
      <c r="J27" s="14">
        <v>8.43222460132092</v>
      </c>
      <c r="K27" s="14">
        <v>1.17870662144341</v>
      </c>
      <c r="L27" s="14">
        <v>19.289934006164</v>
      </c>
      <c r="M27" s="14">
        <v>28.9454171703397</v>
      </c>
      <c r="N27" s="14">
        <v>3.23810441545211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-168.84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-168.84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14.8434296691875</v>
      </c>
      <c r="D28" s="14">
        <v>22.8408927833831</v>
      </c>
      <c r="E28" s="14">
        <v>4.76395534281619</v>
      </c>
      <c r="F28" s="14">
        <v>3.7596708596684</v>
      </c>
      <c r="G28" s="14">
        <v>16.4649429723705</v>
      </c>
      <c r="H28" s="14">
        <v>9.42208991545169</v>
      </c>
      <c r="I28" s="14">
        <v>38.1561173877718</v>
      </c>
      <c r="J28" s="14">
        <v>3.11062807985581</v>
      </c>
      <c r="K28" s="14">
        <v>8.96831189151853</v>
      </c>
      <c r="L28" s="14">
        <v>37.4527284542239</v>
      </c>
      <c r="M28" s="14">
        <v>6.75131089515053</v>
      </c>
      <c r="N28" s="14">
        <v>0.154838329413906</v>
      </c>
      <c r="O28" s="30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-168.84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-168.84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2.00683650467391</v>
      </c>
      <c r="D29" s="14">
        <v>11.6019848970095</v>
      </c>
      <c r="E29" s="14">
        <v>1.29181632464752</v>
      </c>
      <c r="F29" s="14">
        <v>16.465749072292</v>
      </c>
      <c r="G29" s="14">
        <v>3.06475653266534</v>
      </c>
      <c r="H29" s="14">
        <v>13.7878808752718</v>
      </c>
      <c r="I29" s="14">
        <v>11.3200099674138</v>
      </c>
      <c r="J29" s="14">
        <v>12.9731212236072</v>
      </c>
      <c r="K29" s="14">
        <v>6.51589805213735</v>
      </c>
      <c r="L29" s="14">
        <v>21.3785207973963</v>
      </c>
      <c r="M29" s="14">
        <v>0.510050446959212</v>
      </c>
      <c r="N29" s="14">
        <v>11.9622876567819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14">
        <v>4.12473794282414</v>
      </c>
      <c r="D30" s="14">
        <v>38.0229269005697</v>
      </c>
      <c r="E30" s="14">
        <v>7.66251767198555</v>
      </c>
      <c r="F30" s="14">
        <v>3.94812327641994</v>
      </c>
      <c r="G30" s="14">
        <v>50.3342345083522</v>
      </c>
      <c r="H30" s="14">
        <v>8.27357853194699</v>
      </c>
      <c r="I30" s="14">
        <v>12.4092625996889</v>
      </c>
      <c r="J30" s="14">
        <v>13.2099763708274</v>
      </c>
      <c r="K30" s="14">
        <v>5.33929354534484</v>
      </c>
      <c r="L30" s="14">
        <v>3.95545791094191</v>
      </c>
      <c r="M30" s="14">
        <v>11.3775515291989</v>
      </c>
      <c r="N30" s="14">
        <v>39.3454442590814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-168.84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-168.84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-168.84</v>
      </c>
    </row>
    <row r="31" ht="15.75" customHeight="1">
      <c r="B31" s="13">
        <v>28.0</v>
      </c>
      <c r="C31" s="14">
        <v>9.44846399008084</v>
      </c>
      <c r="D31" s="14">
        <v>36.9745131536381</v>
      </c>
      <c r="E31" s="14">
        <v>13.5474804841998</v>
      </c>
      <c r="F31" s="14">
        <v>8.67476986455731</v>
      </c>
      <c r="G31" s="14">
        <v>2.94224669346586</v>
      </c>
      <c r="H31" s="14">
        <v>1.84780539292143</v>
      </c>
      <c r="I31" s="14">
        <v>18.7971364485269</v>
      </c>
      <c r="J31" s="14">
        <v>13.553986832508</v>
      </c>
      <c r="K31" s="14">
        <v>1.53596239499387</v>
      </c>
      <c r="L31" s="14">
        <v>1.96253301790389</v>
      </c>
      <c r="M31" s="14">
        <v>0.938158071087673</v>
      </c>
      <c r="N31" s="14">
        <v>8.35624075308442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-168.84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4.22016555997543</v>
      </c>
      <c r="D32" s="14">
        <v>14.8684919551175</v>
      </c>
      <c r="E32" s="14">
        <v>17.0835279257122</v>
      </c>
      <c r="F32" s="14">
        <v>1.3053027297563</v>
      </c>
      <c r="G32" s="14">
        <v>8.6616783965379</v>
      </c>
      <c r="H32" s="14">
        <v>3.33509296057746</v>
      </c>
      <c r="I32" s="14">
        <v>6.32134430739097</v>
      </c>
      <c r="J32" s="14">
        <v>6.36649774340913</v>
      </c>
      <c r="K32" s="14">
        <v>8.14194334321655</v>
      </c>
      <c r="L32" s="14">
        <v>2.43777565328467</v>
      </c>
      <c r="M32" s="14">
        <v>30.7242369766833</v>
      </c>
      <c r="N32" s="14">
        <v>13.808553506982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-168.84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23.6337706018409</v>
      </c>
      <c r="D33" s="14">
        <v>15.7155856556344</v>
      </c>
      <c r="E33" s="14">
        <v>0.784901788411662</v>
      </c>
      <c r="F33" s="14">
        <v>4.52644470259547</v>
      </c>
      <c r="G33" s="14">
        <v>29.3051990297192</v>
      </c>
      <c r="H33" s="14">
        <v>6.54688761150464</v>
      </c>
      <c r="I33" s="14">
        <v>20.9644441090694</v>
      </c>
      <c r="J33" s="14">
        <v>2.32223011120223</v>
      </c>
      <c r="K33" s="14">
        <v>3.63083984405483</v>
      </c>
      <c r="L33" s="14">
        <v>38.4135533184152</v>
      </c>
      <c r="M33" s="14">
        <v>0.262536003254354</v>
      </c>
      <c r="N33" s="14">
        <v>2.15917720487341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-168.84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1.22670415916277</v>
      </c>
      <c r="D34" s="14">
        <v>7.20620835543301</v>
      </c>
      <c r="E34" s="14">
        <v>6.91518421848305</v>
      </c>
      <c r="F34" s="14">
        <v>42.9489600874822</v>
      </c>
      <c r="G34" s="14">
        <v>58.6016436317941</v>
      </c>
      <c r="H34" s="14">
        <v>2.83218399868347</v>
      </c>
      <c r="I34" s="14">
        <v>2.77572872130717</v>
      </c>
      <c r="J34" s="14">
        <v>9.67951439703731</v>
      </c>
      <c r="K34" s="14">
        <v>1.68324490236645</v>
      </c>
      <c r="L34" s="14">
        <v>3.56891283146106</v>
      </c>
      <c r="M34" s="14">
        <v>17.0744323510761</v>
      </c>
      <c r="N34" s="14">
        <v>9.35475055920807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-168.84</v>
      </c>
      <c r="U34" s="16">
        <f>VLOOKUP(IF(G34&gt;240,5,IF(G34&gt;180,4,IF(G34&gt;120,3,IF(G34&gt;60,2,IF(G34&gt;30,1,0))))),Trial!$E$8:$H$13,4)</f>
        <v>-168.84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14">
        <v>2.93981473543681</v>
      </c>
      <c r="D35" s="14">
        <v>4.98622264596634</v>
      </c>
      <c r="E35" s="14">
        <v>2.56290058088489</v>
      </c>
      <c r="F35" s="14">
        <v>34.6499844186262</v>
      </c>
      <c r="G35" s="14">
        <v>15.1465005958538</v>
      </c>
      <c r="H35" s="14">
        <v>46.6409827147103</v>
      </c>
      <c r="I35" s="14">
        <v>13.2384798670087</v>
      </c>
      <c r="J35" s="14">
        <v>5.23624187144451</v>
      </c>
      <c r="K35" s="14">
        <v>5.22043515993282</v>
      </c>
      <c r="L35" s="14">
        <v>1.78388798730448</v>
      </c>
      <c r="M35" s="14">
        <v>5.41359509560506</v>
      </c>
      <c r="N35" s="14">
        <v>14.7903641816313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-168.84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-168.84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17.0701276613484</v>
      </c>
      <c r="D36" s="14">
        <v>25.9696267139336</v>
      </c>
      <c r="E36" s="14">
        <v>11.2011009803582</v>
      </c>
      <c r="F36" s="14">
        <v>14.405431887609</v>
      </c>
      <c r="G36" s="14">
        <v>6.92577699879184</v>
      </c>
      <c r="H36" s="14">
        <v>44.1704277113419</v>
      </c>
      <c r="I36" s="14">
        <v>17.3759916695851</v>
      </c>
      <c r="J36" s="14">
        <v>4.95104197580367</v>
      </c>
      <c r="K36" s="14">
        <v>18.9814668854161</v>
      </c>
      <c r="L36" s="14">
        <v>13.6149213349531</v>
      </c>
      <c r="M36" s="14">
        <v>6.39345421670005</v>
      </c>
      <c r="N36" s="14">
        <v>14.4388232885013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-168.84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10.2711290925254</v>
      </c>
      <c r="D37" s="14">
        <v>11.6375629735264</v>
      </c>
      <c r="E37" s="14">
        <v>16.3302128111097</v>
      </c>
      <c r="F37" s="14">
        <v>23.4020524881713</v>
      </c>
      <c r="G37" s="14">
        <v>11.4228285662915</v>
      </c>
      <c r="H37" s="14">
        <v>2.48647045083344</v>
      </c>
      <c r="I37" s="14">
        <v>8.90662506818771</v>
      </c>
      <c r="J37" s="14">
        <v>6.79983164966585</v>
      </c>
      <c r="K37" s="14">
        <v>16.7696009296077</v>
      </c>
      <c r="L37" s="14">
        <v>20.9885100868298</v>
      </c>
      <c r="M37" s="14">
        <v>29.8164378363689</v>
      </c>
      <c r="N37" s="14">
        <v>5.188172014663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28.8873872433112</v>
      </c>
      <c r="D38" s="14">
        <v>28.6387639438708</v>
      </c>
      <c r="E38" s="14">
        <v>1.40636232774857</v>
      </c>
      <c r="F38" s="14">
        <v>1.53770780782215</v>
      </c>
      <c r="G38" s="14">
        <v>2.53318927404471</v>
      </c>
      <c r="H38" s="14">
        <v>2.71419440547558</v>
      </c>
      <c r="I38" s="14">
        <v>15.3695282843049</v>
      </c>
      <c r="J38" s="14">
        <v>8.81746117146686</v>
      </c>
      <c r="K38" s="14">
        <v>3.88974897563297</v>
      </c>
      <c r="L38" s="14">
        <v>16.6312013983811</v>
      </c>
      <c r="M38" s="14">
        <v>6.1420412382111</v>
      </c>
      <c r="N38" s="14">
        <v>16.1178688258949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21.4017403408875</v>
      </c>
      <c r="D39" s="14">
        <v>43.8985557504337</v>
      </c>
      <c r="E39" s="14">
        <v>22.1977147184482</v>
      </c>
      <c r="F39" s="14">
        <v>13.8088193670931</v>
      </c>
      <c r="G39" s="14">
        <v>0.452448404414744</v>
      </c>
      <c r="H39" s="14">
        <v>8.8132881781552</v>
      </c>
      <c r="I39" s="14">
        <v>7.17818233957514</v>
      </c>
      <c r="J39" s="14">
        <v>4.99915193794106</v>
      </c>
      <c r="K39" s="14">
        <v>15.4289258141155</v>
      </c>
      <c r="L39" s="14">
        <v>11.3862535194482</v>
      </c>
      <c r="M39" s="14">
        <v>1.94612256898545</v>
      </c>
      <c r="N39" s="14">
        <v>4.17013943586498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-168.84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11.6392554642071</v>
      </c>
      <c r="D40" s="14">
        <v>2.84296554853208</v>
      </c>
      <c r="E40" s="14">
        <v>2.02771354557768</v>
      </c>
      <c r="F40" s="14">
        <v>8.1496096313931</v>
      </c>
      <c r="G40" s="14">
        <v>3.06431282440788</v>
      </c>
      <c r="H40" s="14">
        <v>13.0532367487523</v>
      </c>
      <c r="I40" s="14">
        <v>15.8636397072199</v>
      </c>
      <c r="J40" s="14">
        <v>6.25434629186057</v>
      </c>
      <c r="K40" s="14">
        <v>7.31588533940592</v>
      </c>
      <c r="L40" s="14">
        <v>9.71082950772107</v>
      </c>
      <c r="M40" s="14">
        <v>29.62490381452</v>
      </c>
      <c r="N40" s="14">
        <v>3.02007963330309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10.0693133765916</v>
      </c>
      <c r="D41" s="14">
        <v>0.930700103472918</v>
      </c>
      <c r="E41" s="14">
        <v>0.845213241500135</v>
      </c>
      <c r="F41" s="14">
        <v>4.25132607640699</v>
      </c>
      <c r="G41" s="14">
        <v>13.4861595974389</v>
      </c>
      <c r="H41" s="14">
        <v>3.9393891364336</v>
      </c>
      <c r="I41" s="14">
        <v>2.83692930317484</v>
      </c>
      <c r="J41" s="14">
        <v>23.2338785246184</v>
      </c>
      <c r="K41" s="14">
        <v>0.115490674600005</v>
      </c>
      <c r="L41" s="14">
        <v>3.92976449447751</v>
      </c>
      <c r="M41" s="14">
        <v>4.43642081101425</v>
      </c>
      <c r="N41" s="14">
        <v>4.63862666715868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10.8962216612036</v>
      </c>
      <c r="D42" s="14">
        <v>2.7542633342266</v>
      </c>
      <c r="E42" s="14">
        <v>5.07847625687718</v>
      </c>
      <c r="F42" s="14">
        <v>3.10987918707413</v>
      </c>
      <c r="G42" s="14">
        <v>0.142937741288915</v>
      </c>
      <c r="H42" s="14">
        <v>3.13497367734089</v>
      </c>
      <c r="I42" s="14">
        <v>32.8464074358598</v>
      </c>
      <c r="J42" s="14">
        <v>2.78586749152886</v>
      </c>
      <c r="K42" s="14">
        <v>20.5634351164272</v>
      </c>
      <c r="L42" s="14">
        <v>2.54909076988697</v>
      </c>
      <c r="M42" s="14">
        <v>25.7216638045555</v>
      </c>
      <c r="N42" s="14">
        <v>0.96427633947868</v>
      </c>
      <c r="O42" s="30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-168.84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43.6808897391301</v>
      </c>
      <c r="D43" s="14">
        <v>11.0953634299423</v>
      </c>
      <c r="E43" s="14">
        <v>8.89006634689867</v>
      </c>
      <c r="F43" s="14">
        <v>0.184004007186741</v>
      </c>
      <c r="G43" s="14">
        <v>10.7245734606954</v>
      </c>
      <c r="H43" s="14">
        <v>14.3708127191375</v>
      </c>
      <c r="I43" s="14">
        <v>55.3822373204442</v>
      </c>
      <c r="J43" s="14">
        <v>2.48510225957699</v>
      </c>
      <c r="K43" s="14">
        <v>0.650670718075708</v>
      </c>
      <c r="L43" s="14">
        <v>5.23165478687733</v>
      </c>
      <c r="M43" s="14">
        <v>1.65378027935512</v>
      </c>
      <c r="N43" s="14">
        <v>22.1030107392168</v>
      </c>
      <c r="O43" s="30"/>
      <c r="P43" s="13">
        <v>40.0</v>
      </c>
      <c r="Q43" s="16">
        <f>VLOOKUP(IF(C43&gt;240,5,IF(C43&gt;180,4,IF(C43&gt;120,3,IF(C43&gt;60,2,IF(C43&gt;30,1,0))))),Trial!$E$8:$H$13,4)</f>
        <v>-168.84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-168.84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1.49044133028947</v>
      </c>
      <c r="D44" s="14">
        <v>21.9107142316347</v>
      </c>
      <c r="E44" s="14">
        <v>2.43695308195136</v>
      </c>
      <c r="F44" s="14">
        <v>6.94559774317661</v>
      </c>
      <c r="G44" s="14">
        <v>8.84025533283129</v>
      </c>
      <c r="H44" s="14">
        <v>4.98369198730215</v>
      </c>
      <c r="I44" s="14">
        <v>1.45380636057121</v>
      </c>
      <c r="J44" s="14">
        <v>11.7335640303875</v>
      </c>
      <c r="K44" s="14">
        <v>7.05079767722636</v>
      </c>
      <c r="L44" s="14">
        <v>16.6368396291105</v>
      </c>
      <c r="M44" s="14">
        <v>18.1638277179618</v>
      </c>
      <c r="N44" s="14">
        <v>21.7533403979403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15.0877888341519</v>
      </c>
      <c r="D45" s="14">
        <v>5.75687752231024</v>
      </c>
      <c r="E45" s="14">
        <v>19.0681463344192</v>
      </c>
      <c r="F45" s="14">
        <v>0.995801896713522</v>
      </c>
      <c r="G45" s="14">
        <v>40.1359084382992</v>
      </c>
      <c r="H45" s="14">
        <v>10.7876635327343</v>
      </c>
      <c r="I45" s="14">
        <v>11.635485109163</v>
      </c>
      <c r="J45" s="14">
        <v>12.5181807154874</v>
      </c>
      <c r="K45" s="14">
        <v>23.1687303468754</v>
      </c>
      <c r="L45" s="14">
        <v>6.52935281535611</v>
      </c>
      <c r="M45" s="14">
        <v>26.7114472672513</v>
      </c>
      <c r="N45" s="14">
        <v>5.34380862968974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-168.84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4.03820350910537</v>
      </c>
      <c r="D46" s="14">
        <v>1.4806919767987</v>
      </c>
      <c r="E46" s="14">
        <v>3.0617904489215</v>
      </c>
      <c r="F46" s="14">
        <v>3.1260353344027</v>
      </c>
      <c r="G46" s="14">
        <v>16.222612677657</v>
      </c>
      <c r="H46" s="14">
        <v>11.3812260655771</v>
      </c>
      <c r="I46" s="14">
        <v>3.46415727837011</v>
      </c>
      <c r="J46" s="14">
        <v>8.67897064411081</v>
      </c>
      <c r="K46" s="14">
        <v>28.9588962316767</v>
      </c>
      <c r="L46" s="14">
        <v>12.6429690387185</v>
      </c>
      <c r="M46" s="14">
        <v>5.83987858662106</v>
      </c>
      <c r="N46" s="14">
        <v>0.233850887593819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27.0960692459887</v>
      </c>
      <c r="D47" s="14">
        <v>2.92971137174425</v>
      </c>
      <c r="E47" s="14">
        <v>1.1229301314801</v>
      </c>
      <c r="F47" s="14">
        <v>4.11961272628978</v>
      </c>
      <c r="G47" s="14">
        <v>23.7376918393834</v>
      </c>
      <c r="H47" s="14">
        <v>9.97342130129372</v>
      </c>
      <c r="I47" s="14">
        <v>8.51100103701465</v>
      </c>
      <c r="J47" s="14">
        <v>16.7993712372231</v>
      </c>
      <c r="K47" s="14">
        <v>30.3431385329331</v>
      </c>
      <c r="L47" s="14">
        <v>0.984079537458079</v>
      </c>
      <c r="M47" s="14">
        <v>28.1889380645953</v>
      </c>
      <c r="N47" s="14">
        <v>18.2581719847975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-168.84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36.4624423909196</v>
      </c>
      <c r="D48" s="14">
        <v>2.59046893101186</v>
      </c>
      <c r="E48" s="14">
        <v>61.8831951343031</v>
      </c>
      <c r="F48" s="14">
        <v>0.807291106367484</v>
      </c>
      <c r="G48" s="14">
        <v>19.6518084287813</v>
      </c>
      <c r="H48" s="14">
        <v>25.4163703776202</v>
      </c>
      <c r="I48" s="14">
        <v>4.41662673414685</v>
      </c>
      <c r="J48" s="14">
        <v>26.569631047005</v>
      </c>
      <c r="K48" s="14">
        <v>1.56750932997093</v>
      </c>
      <c r="L48" s="14">
        <v>1.44767006887123</v>
      </c>
      <c r="M48" s="14">
        <v>16.7458934518593</v>
      </c>
      <c r="N48" s="14">
        <v>24.3940141106194</v>
      </c>
      <c r="O48" s="30"/>
      <c r="P48" s="13">
        <v>45.0</v>
      </c>
      <c r="Q48" s="16">
        <f>VLOOKUP(IF(C48&gt;240,5,IF(C48&gt;180,4,IF(C48&gt;120,3,IF(C48&gt;60,2,IF(C48&gt;30,1,0))))),Trial!$E$8:$H$13,4)</f>
        <v>-168.84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-844.2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0.779346338494515</v>
      </c>
      <c r="D49" s="14">
        <v>0.401821068861771</v>
      </c>
      <c r="E49" s="14">
        <v>20.5508037287911</v>
      </c>
      <c r="F49" s="14">
        <v>6.91018959423527</v>
      </c>
      <c r="G49" s="14">
        <v>2.44510789497084</v>
      </c>
      <c r="H49" s="14">
        <v>4.02520268340595</v>
      </c>
      <c r="I49" s="14">
        <v>8.77430130527355</v>
      </c>
      <c r="J49" s="14">
        <v>18.7679662749341</v>
      </c>
      <c r="K49" s="14">
        <v>25.0850471479988</v>
      </c>
      <c r="L49" s="14">
        <v>10.4821235979061</v>
      </c>
      <c r="M49" s="14">
        <v>13.4855210811916</v>
      </c>
      <c r="N49" s="14">
        <v>10.0922700096938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4.19901329404674</v>
      </c>
      <c r="D50" s="14">
        <v>15.3478295047852</v>
      </c>
      <c r="E50" s="14">
        <v>8.58868583636358</v>
      </c>
      <c r="F50" s="14">
        <v>0.284367003804073</v>
      </c>
      <c r="G50" s="14">
        <v>3.36355034234002</v>
      </c>
      <c r="H50" s="14">
        <v>9.60449043043056</v>
      </c>
      <c r="I50" s="14">
        <v>7.24875469673425</v>
      </c>
      <c r="J50" s="14">
        <v>6.59053628984839</v>
      </c>
      <c r="K50" s="14">
        <v>30.4213705618437</v>
      </c>
      <c r="L50" s="14">
        <v>70.7187408846465</v>
      </c>
      <c r="M50" s="14">
        <v>13.6080774402331</v>
      </c>
      <c r="N50" s="14">
        <v>5.25572150931694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-168.84</v>
      </c>
      <c r="Z50" s="16">
        <f>VLOOKUP(IF(L50&gt;240,5,IF(L50&gt;180,4,IF(L50&gt;120,3,IF(L50&gt;60,2,IF(L50&gt;30,1,0))))),Trial!$E$8:$H$13,4)</f>
        <v>-844.2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14">
        <v>5.23792173429392</v>
      </c>
      <c r="D51" s="14">
        <v>6.79055149210617</v>
      </c>
      <c r="E51" s="14">
        <v>0.495236103842035</v>
      </c>
      <c r="F51" s="14">
        <v>0.0657688632141799</v>
      </c>
      <c r="G51" s="14">
        <v>19.3755661942685</v>
      </c>
      <c r="H51" s="14">
        <v>11.1589969128455</v>
      </c>
      <c r="I51" s="14">
        <v>1.03515960669325</v>
      </c>
      <c r="J51" s="14">
        <v>4.78709154641256</v>
      </c>
      <c r="K51" s="14">
        <v>0.620310103800148</v>
      </c>
      <c r="L51" s="14">
        <v>9.3773240166801</v>
      </c>
      <c r="M51" s="14">
        <v>14.1806449243884</v>
      </c>
      <c r="N51" s="14">
        <v>0.251980175594814</v>
      </c>
      <c r="O51" s="30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10.7041782005775</v>
      </c>
      <c r="D52" s="14">
        <v>13.8709014077756</v>
      </c>
      <c r="E52" s="14">
        <v>22.16300721568</v>
      </c>
      <c r="F52" s="14">
        <v>16.094821428871</v>
      </c>
      <c r="G52" s="14">
        <v>2.51145185713005</v>
      </c>
      <c r="H52" s="14">
        <v>6.3314182871487</v>
      </c>
      <c r="I52" s="14">
        <v>45.193430391733</v>
      </c>
      <c r="J52" s="14">
        <v>1.85379427378066</v>
      </c>
      <c r="K52" s="14">
        <v>56.5630325054725</v>
      </c>
      <c r="L52" s="14">
        <v>10.5907953637454</v>
      </c>
      <c r="M52" s="14">
        <v>4.45540409013163</v>
      </c>
      <c r="N52" s="14">
        <v>15.1197156469422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-168.84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-168.84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22.175546189787</v>
      </c>
      <c r="D53" s="14">
        <v>6.91010869012201</v>
      </c>
      <c r="E53" s="14">
        <v>5.83713455903344</v>
      </c>
      <c r="F53" s="14">
        <v>23.1556356396696</v>
      </c>
      <c r="G53" s="14">
        <v>10.7519584094259</v>
      </c>
      <c r="H53" s="14">
        <v>4.80357587093187</v>
      </c>
      <c r="I53" s="14">
        <v>1.63050623647869</v>
      </c>
      <c r="J53" s="14">
        <v>0.309802635060742</v>
      </c>
      <c r="K53" s="14">
        <v>4.76340417480096</v>
      </c>
      <c r="L53" s="14">
        <v>0.658657880919054</v>
      </c>
      <c r="M53" s="14">
        <v>6.98095405162312</v>
      </c>
      <c r="N53" s="14">
        <v>3.69575512345657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17.7185877353038</v>
      </c>
      <c r="D54" s="14">
        <v>1.350313189812</v>
      </c>
      <c r="E54" s="14">
        <v>61.7540184759112</v>
      </c>
      <c r="F54" s="14">
        <v>12.059072271091</v>
      </c>
      <c r="G54" s="14">
        <v>8.73034265325405</v>
      </c>
      <c r="H54" s="14">
        <v>16.7161622706885</v>
      </c>
      <c r="I54" s="14">
        <v>24.3032502397316</v>
      </c>
      <c r="J54" s="14">
        <v>10.373367203159</v>
      </c>
      <c r="K54" s="14">
        <v>37.1506787650626</v>
      </c>
      <c r="L54" s="14">
        <v>8.47369467969984</v>
      </c>
      <c r="M54" s="14">
        <v>18.8819115830755</v>
      </c>
      <c r="N54" s="14">
        <v>1.03711980539374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-844.2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-168.84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0.104411912643337</v>
      </c>
      <c r="D55" s="14">
        <v>4.12040674178861</v>
      </c>
      <c r="E55" s="14">
        <v>17.0632043547082</v>
      </c>
      <c r="F55" s="14">
        <v>30.7090560890988</v>
      </c>
      <c r="G55" s="14">
        <v>31.2276156593368</v>
      </c>
      <c r="H55" s="14">
        <v>12.152329023284</v>
      </c>
      <c r="I55" s="14">
        <v>25.0410714887252</v>
      </c>
      <c r="J55" s="14">
        <v>24.4107846858241</v>
      </c>
      <c r="K55" s="14">
        <v>17.611505183586</v>
      </c>
      <c r="L55" s="14">
        <v>6.78617401523516</v>
      </c>
      <c r="M55" s="14">
        <v>17.7356429122473</v>
      </c>
      <c r="N55" s="14">
        <v>15.3193716960113</v>
      </c>
      <c r="O55" s="30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-168.84</v>
      </c>
      <c r="U55" s="16">
        <f>VLOOKUP(IF(G55&gt;240,5,IF(G55&gt;180,4,IF(G55&gt;120,3,IF(G55&gt;60,2,IF(G55&gt;30,1,0))))),Trial!$E$8:$H$13,4)</f>
        <v>-168.84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17.3560577215253</v>
      </c>
      <c r="D56" s="14">
        <v>47.2824664327158</v>
      </c>
      <c r="E56" s="14">
        <v>33.0711821020005</v>
      </c>
      <c r="F56" s="14">
        <v>5.4033643306233</v>
      </c>
      <c r="G56" s="14">
        <v>15.127437001289</v>
      </c>
      <c r="H56" s="14">
        <v>8.88125186166726</v>
      </c>
      <c r="I56" s="14">
        <v>1.82907093006709</v>
      </c>
      <c r="J56" s="14">
        <v>9.85162834039493</v>
      </c>
      <c r="K56" s="14">
        <v>29.3472437262789</v>
      </c>
      <c r="L56" s="14">
        <v>8.45701874988154</v>
      </c>
      <c r="M56" s="14">
        <v>7.43857680135407</v>
      </c>
      <c r="N56" s="14">
        <v>9.99533385886727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-168.84</v>
      </c>
      <c r="S56" s="16">
        <f>VLOOKUP(IF(E56&gt;240,5,IF(E56&gt;180,4,IF(E56&gt;120,3,IF(E56&gt;60,2,IF(E56&gt;30,1,0))))),Trial!$E$8:$H$13,4)</f>
        <v>-168.84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45.2352904901247</v>
      </c>
      <c r="D57" s="14">
        <v>4.23475088467821</v>
      </c>
      <c r="E57" s="14">
        <v>51.3077078361488</v>
      </c>
      <c r="F57" s="14">
        <v>4.86447055679746</v>
      </c>
      <c r="G57" s="14">
        <v>19.882349175418</v>
      </c>
      <c r="H57" s="14">
        <v>22.5665898343718</v>
      </c>
      <c r="I57" s="14">
        <v>15.4132217012431</v>
      </c>
      <c r="J57" s="14">
        <v>15.8191102629612</v>
      </c>
      <c r="K57" s="14">
        <v>4.05404809652828</v>
      </c>
      <c r="L57" s="14">
        <v>11.5355867705393</v>
      </c>
      <c r="M57" s="14">
        <v>25.7274885572663</v>
      </c>
      <c r="N57" s="14">
        <v>1.06554312892306</v>
      </c>
      <c r="O57" s="30"/>
      <c r="P57" s="13">
        <v>54.0</v>
      </c>
      <c r="Q57" s="16">
        <f>VLOOKUP(IF(C57&gt;240,5,IF(C57&gt;180,4,IF(C57&gt;120,3,IF(C57&gt;60,2,IF(C57&gt;30,1,0))))),Trial!$E$8:$H$13,4)</f>
        <v>-168.84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-168.84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3.98925860226154</v>
      </c>
      <c r="D58" s="14">
        <v>6.12433855338022</v>
      </c>
      <c r="E58" s="14">
        <v>11.0960152187535</v>
      </c>
      <c r="F58" s="14">
        <v>41.510515038703</v>
      </c>
      <c r="G58" s="14">
        <v>6.41108302245848</v>
      </c>
      <c r="H58" s="14">
        <v>14.9006313843737</v>
      </c>
      <c r="I58" s="14">
        <v>19.7400805670937</v>
      </c>
      <c r="J58" s="14">
        <v>17.4995630113056</v>
      </c>
      <c r="K58" s="14">
        <v>4.64941840427928</v>
      </c>
      <c r="L58" s="14">
        <v>3.95724906516261</v>
      </c>
      <c r="M58" s="14">
        <v>18.6451602362266</v>
      </c>
      <c r="N58" s="14">
        <v>43.7449886888605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-168.84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-168.84</v>
      </c>
    </row>
    <row r="59" ht="15.75" customHeight="1">
      <c r="B59" s="13">
        <v>56.0</v>
      </c>
      <c r="C59" s="14">
        <v>18.179222971814</v>
      </c>
      <c r="D59" s="14">
        <v>43.45681670237</v>
      </c>
      <c r="E59" s="14">
        <v>19.3987384277536</v>
      </c>
      <c r="F59" s="14">
        <v>9.80639012279836</v>
      </c>
      <c r="G59" s="14">
        <v>19.0721941199818</v>
      </c>
      <c r="H59" s="14">
        <v>0.355996189778671</v>
      </c>
      <c r="I59" s="14">
        <v>1.01299812048674</v>
      </c>
      <c r="J59" s="14">
        <v>8.441814929666</v>
      </c>
      <c r="K59" s="14">
        <v>4.27361373879823</v>
      </c>
      <c r="L59" s="14">
        <v>6.93066338784993</v>
      </c>
      <c r="M59" s="14">
        <v>12.5441881376403</v>
      </c>
      <c r="N59" s="14">
        <v>6.7838821108453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-168.84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9.51766594956545</v>
      </c>
      <c r="D60" s="14">
        <v>12.4926914021406</v>
      </c>
      <c r="E60" s="14">
        <v>15.9049169472503</v>
      </c>
      <c r="F60" s="14">
        <v>4.89515169803053</v>
      </c>
      <c r="G60" s="14">
        <v>8.80236328057945</v>
      </c>
      <c r="H60" s="14">
        <v>0.153492846991867</v>
      </c>
      <c r="I60" s="14">
        <v>2.11648275939888</v>
      </c>
      <c r="J60" s="14">
        <v>3.83751946339245</v>
      </c>
      <c r="K60" s="14">
        <v>20.4144758006727</v>
      </c>
      <c r="L60" s="14">
        <v>15.3778116832572</v>
      </c>
      <c r="M60" s="14">
        <v>6.14924154714681</v>
      </c>
      <c r="N60" s="14">
        <v>10.2374416761444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13.6782769920389</v>
      </c>
      <c r="D61" s="14">
        <v>30.1003561888972</v>
      </c>
      <c r="E61" s="14">
        <v>4.04524133410305</v>
      </c>
      <c r="F61" s="14">
        <v>16.4241311259652</v>
      </c>
      <c r="G61" s="14">
        <v>13.6723006624813</v>
      </c>
      <c r="H61" s="14">
        <v>14.5603420440845</v>
      </c>
      <c r="I61" s="14">
        <v>0.807457139500172</v>
      </c>
      <c r="J61" s="14">
        <v>12.9449301499981</v>
      </c>
      <c r="K61" s="14">
        <v>6.16116096647456</v>
      </c>
      <c r="L61" s="14">
        <v>50.1819113601423</v>
      </c>
      <c r="M61" s="14">
        <v>28.2386797720176</v>
      </c>
      <c r="N61" s="14">
        <v>27.9149270475165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-168.84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-168.84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2.62115310949217</v>
      </c>
      <c r="D62" s="14">
        <v>18.2430578015914</v>
      </c>
      <c r="E62" s="14">
        <v>3.16484638839029</v>
      </c>
      <c r="F62" s="14">
        <v>4.55887865817629</v>
      </c>
      <c r="G62" s="14">
        <v>9.54039313464503</v>
      </c>
      <c r="H62" s="14">
        <v>1.4201716331697</v>
      </c>
      <c r="I62" s="14">
        <v>3.2274480836466</v>
      </c>
      <c r="J62" s="14">
        <v>1.58476564148441</v>
      </c>
      <c r="K62" s="14">
        <v>0.0218724633567035</v>
      </c>
      <c r="L62" s="14">
        <v>18.5559465727673</v>
      </c>
      <c r="M62" s="14">
        <v>6.69576076245867</v>
      </c>
      <c r="N62" s="14">
        <v>9.09260327787541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17.32179356479</v>
      </c>
      <c r="D63" s="14">
        <v>3.33034340427257</v>
      </c>
      <c r="E63" s="14">
        <v>27.1099085634744</v>
      </c>
      <c r="F63" s="14">
        <v>0.417499306704849</v>
      </c>
      <c r="G63" s="14">
        <v>3.59631200864107</v>
      </c>
      <c r="H63" s="14">
        <v>9.61245400124145</v>
      </c>
      <c r="I63" s="14">
        <v>17.1288292601789</v>
      </c>
      <c r="J63" s="14">
        <v>6.3655325634405</v>
      </c>
      <c r="K63" s="14">
        <v>10.3571356169363</v>
      </c>
      <c r="L63" s="14">
        <v>13.4247638860802</v>
      </c>
      <c r="M63" s="14">
        <v>14.967562237111</v>
      </c>
      <c r="N63" s="14">
        <v>4.54489315673709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28.8422857867898</v>
      </c>
      <c r="D64" s="14">
        <v>9.06832467778586</v>
      </c>
      <c r="E64" s="14">
        <v>3.03042312022299</v>
      </c>
      <c r="F64" s="14">
        <v>0.898374297330156</v>
      </c>
      <c r="G64" s="14">
        <v>20.8049804348668</v>
      </c>
      <c r="H64" s="14">
        <v>2.4792070357129</v>
      </c>
      <c r="I64" s="14">
        <v>6.28364828387275</v>
      </c>
      <c r="J64" s="14">
        <v>13.0505125013236</v>
      </c>
      <c r="K64" s="14">
        <v>18.8882889373397</v>
      </c>
      <c r="L64" s="14">
        <v>2.51194058219284</v>
      </c>
      <c r="M64" s="14">
        <v>26.353767463023</v>
      </c>
      <c r="N64" s="14">
        <v>7.76837471928447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19.8907378879968</v>
      </c>
      <c r="D65" s="14">
        <v>4.86775046235097</v>
      </c>
      <c r="E65" s="14">
        <v>17.9462005501698</v>
      </c>
      <c r="F65" s="14">
        <v>31.0655613679693</v>
      </c>
      <c r="G65" s="14">
        <v>9.90516222744165</v>
      </c>
      <c r="H65" s="14">
        <v>27.4918323330797</v>
      </c>
      <c r="I65" s="14">
        <v>3.77642529858276</v>
      </c>
      <c r="J65" s="14">
        <v>2.30191981305852</v>
      </c>
      <c r="K65" s="14">
        <v>12.2610562277111</v>
      </c>
      <c r="L65" s="14">
        <v>0.412654789164662</v>
      </c>
      <c r="M65" s="14">
        <v>23.9858640721237</v>
      </c>
      <c r="N65" s="14">
        <v>0.357658697664738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-168.84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1.53934182794765</v>
      </c>
      <c r="D66" s="14">
        <v>13.7741776402193</v>
      </c>
      <c r="E66" s="14">
        <v>36.9514963448387</v>
      </c>
      <c r="F66" s="14">
        <v>26.1286338031461</v>
      </c>
      <c r="G66" s="14">
        <v>17.0504754498686</v>
      </c>
      <c r="H66" s="14">
        <v>30.4147534877316</v>
      </c>
      <c r="I66" s="14">
        <v>62.8846388631077</v>
      </c>
      <c r="J66" s="14">
        <v>2.90468003610149</v>
      </c>
      <c r="K66" s="14">
        <v>5.51272563477978</v>
      </c>
      <c r="L66" s="14">
        <v>2.45317900720984</v>
      </c>
      <c r="M66" s="14">
        <v>65.9512821356982</v>
      </c>
      <c r="N66" s="14">
        <v>14.6476817294861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-168.84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-168.84</v>
      </c>
      <c r="W66" s="16">
        <f>VLOOKUP(IF(I66&gt;240,5,IF(I66&gt;180,4,IF(I66&gt;120,3,IF(I66&gt;60,2,IF(I66&gt;30,1,0))))),Trial!$E$8:$H$13,4)</f>
        <v>-844.2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-844.2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3.29947895924561</v>
      </c>
      <c r="D67" s="14">
        <v>32.642208290498</v>
      </c>
      <c r="E67" s="14">
        <v>0.213137042988092</v>
      </c>
      <c r="F67" s="14">
        <v>38.5964534494937</v>
      </c>
      <c r="G67" s="14">
        <v>35.5188878104345</v>
      </c>
      <c r="H67" s="14">
        <v>3.95770000140183</v>
      </c>
      <c r="I67" s="14">
        <v>34.7437228603805</v>
      </c>
      <c r="J67" s="14">
        <v>6.43676481791772</v>
      </c>
      <c r="K67" s="14">
        <v>65.3746382576075</v>
      </c>
      <c r="L67" s="14">
        <v>38.2494563821977</v>
      </c>
      <c r="M67" s="14">
        <v>21.8041693238711</v>
      </c>
      <c r="N67" s="14">
        <v>17.3223290370862</v>
      </c>
      <c r="O67" s="30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-168.84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-168.84</v>
      </c>
      <c r="U67" s="16">
        <f>VLOOKUP(IF(G67&gt;240,5,IF(G67&gt;180,4,IF(G67&gt;120,3,IF(G67&gt;60,2,IF(G67&gt;30,1,0))))),Trial!$E$8:$H$13,4)</f>
        <v>-168.84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-168.84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-844.2</v>
      </c>
      <c r="Z67" s="16">
        <f>VLOOKUP(IF(L67&gt;240,5,IF(L67&gt;180,4,IF(L67&gt;120,3,IF(L67&gt;60,2,IF(L67&gt;30,1,0))))),Trial!$E$8:$H$13,4)</f>
        <v>-168.84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2.59567529446639</v>
      </c>
      <c r="D68" s="14">
        <v>20.6154226808047</v>
      </c>
      <c r="E68" s="14">
        <v>7.74573131124489</v>
      </c>
      <c r="F68" s="14">
        <v>48.4636904698371</v>
      </c>
      <c r="G68" s="14">
        <v>3.7219116567634</v>
      </c>
      <c r="H68" s="14">
        <v>3.55619582217563</v>
      </c>
      <c r="I68" s="14">
        <v>23.3003803580651</v>
      </c>
      <c r="J68" s="14">
        <v>20.7728972383013</v>
      </c>
      <c r="K68" s="14">
        <v>33.8442685634152</v>
      </c>
      <c r="L68" s="14">
        <v>4.51870574469463</v>
      </c>
      <c r="M68" s="14">
        <v>61.8862856232138</v>
      </c>
      <c r="N68" s="14">
        <v>7.43603347265162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-168.84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-168.84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-844.2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8.95107876672409</v>
      </c>
      <c r="D69" s="14">
        <v>3.13730725804344</v>
      </c>
      <c r="E69" s="14">
        <v>4.15198814923563</v>
      </c>
      <c r="F69" s="14">
        <v>9.93623299217699</v>
      </c>
      <c r="G69" s="14">
        <v>77.4736454278909</v>
      </c>
      <c r="H69" s="14">
        <v>32.3654390212403</v>
      </c>
      <c r="I69" s="14">
        <v>22.7187628135255</v>
      </c>
      <c r="J69" s="14">
        <v>1.99119636127725</v>
      </c>
      <c r="K69" s="14">
        <v>3.92710588070654</v>
      </c>
      <c r="L69" s="14">
        <v>45.8170037548738</v>
      </c>
      <c r="M69" s="14">
        <v>0.317603509360924</v>
      </c>
      <c r="N69" s="14">
        <v>16.9169554267163</v>
      </c>
      <c r="O69" s="30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-844.2</v>
      </c>
      <c r="V69" s="16">
        <f>VLOOKUP(IF(H69&gt;240,5,IF(H69&gt;180,4,IF(H69&gt;120,3,IF(H69&gt;60,2,IF(H69&gt;30,1,0))))),Trial!$E$8:$H$13,4)</f>
        <v>-168.84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-168.84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12.67739194055</v>
      </c>
      <c r="D70" s="14">
        <v>31.4527161587284</v>
      </c>
      <c r="E70" s="14">
        <v>25.2652863664722</v>
      </c>
      <c r="F70" s="14">
        <v>20.3065117266199</v>
      </c>
      <c r="G70" s="14">
        <v>2.87545419848223</v>
      </c>
      <c r="H70" s="14">
        <v>1.39420797256071</v>
      </c>
      <c r="I70" s="14">
        <v>16.4498228066958</v>
      </c>
      <c r="J70" s="14">
        <v>7.86770042557798</v>
      </c>
      <c r="K70" s="14">
        <v>3.12967327632941</v>
      </c>
      <c r="L70" s="14">
        <v>30.1083896931515</v>
      </c>
      <c r="M70" s="14">
        <v>30.5715761330233</v>
      </c>
      <c r="N70" s="14">
        <v>1.45114959668617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-168.84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-168.84</v>
      </c>
      <c r="AA70" s="16">
        <f>VLOOKUP(IF(M70&gt;240,5,IF(M70&gt;180,4,IF(M70&gt;120,3,IF(M70&gt;60,2,IF(M70&gt;30,1,0))))),Trial!$E$8:$H$13,4)</f>
        <v>-168.84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17.603992784218</v>
      </c>
      <c r="D71" s="14">
        <v>18.1839670454995</v>
      </c>
      <c r="E71" s="14">
        <v>13.558128452682</v>
      </c>
      <c r="F71" s="14">
        <v>0.391326082491853</v>
      </c>
      <c r="G71" s="14">
        <v>52.2265631679869</v>
      </c>
      <c r="H71" s="14">
        <v>2.42736227614805</v>
      </c>
      <c r="I71" s="14">
        <v>6.7686362664137</v>
      </c>
      <c r="J71" s="14">
        <v>22.4467756597953</v>
      </c>
      <c r="K71" s="14">
        <v>3.17180808335543</v>
      </c>
      <c r="L71" s="14">
        <v>3.83072324474342</v>
      </c>
      <c r="M71" s="14">
        <v>7.49559081452899</v>
      </c>
      <c r="N71" s="14">
        <v>0.96425265846774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-168.84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17.9201381045478</v>
      </c>
      <c r="D72" s="14">
        <v>32.6421392854557</v>
      </c>
      <c r="E72" s="14">
        <v>10.5938778495501</v>
      </c>
      <c r="F72" s="14">
        <v>20.219755167673</v>
      </c>
      <c r="G72" s="14">
        <v>13.2873025111007</v>
      </c>
      <c r="H72" s="14">
        <v>14.7183760567516</v>
      </c>
      <c r="I72" s="14">
        <v>13.541971780927</v>
      </c>
      <c r="J72" s="14">
        <v>5.87481150734238</v>
      </c>
      <c r="K72" s="14">
        <v>3.72129508280195</v>
      </c>
      <c r="L72" s="14">
        <v>20.9759547259828</v>
      </c>
      <c r="M72" s="14">
        <v>0.93736974094063</v>
      </c>
      <c r="N72" s="14">
        <v>6.61554449312389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-168.84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16.6316014226611</v>
      </c>
      <c r="D73" s="14">
        <v>6.17150107016167</v>
      </c>
      <c r="E73" s="14">
        <v>3.96323054935783</v>
      </c>
      <c r="F73" s="14">
        <v>0.334589960608388</v>
      </c>
      <c r="G73" s="14">
        <v>20.0611295765435</v>
      </c>
      <c r="H73" s="14">
        <v>1.23951987852342</v>
      </c>
      <c r="I73" s="14">
        <v>1.11194794022926</v>
      </c>
      <c r="J73" s="14">
        <v>29.1019281655804</v>
      </c>
      <c r="K73" s="14">
        <v>37.0342603887557</v>
      </c>
      <c r="L73" s="14">
        <v>1.14933821090249</v>
      </c>
      <c r="M73" s="14">
        <v>4.05931700849906</v>
      </c>
      <c r="N73" s="14">
        <v>20.8960423294792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-168.84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2.81176514313556</v>
      </c>
      <c r="D74" s="14">
        <v>30.6859521244316</v>
      </c>
      <c r="E74" s="14">
        <v>7.62516406890936</v>
      </c>
      <c r="F74" s="14">
        <v>22.9888952275908</v>
      </c>
      <c r="G74" s="14">
        <v>26.9528460841795</v>
      </c>
      <c r="H74" s="14">
        <v>5.62531414469704</v>
      </c>
      <c r="I74" s="14">
        <v>6.29576017424298</v>
      </c>
      <c r="J74" s="14">
        <v>20.5091777302494</v>
      </c>
      <c r="K74" s="14">
        <v>1.58819871692876</v>
      </c>
      <c r="L74" s="14">
        <v>24.4912454117259</v>
      </c>
      <c r="M74" s="14">
        <v>2.65929638098876</v>
      </c>
      <c r="N74" s="14">
        <v>3.97660198435187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-168.84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19.4479618240317</v>
      </c>
      <c r="D75" s="14">
        <v>14.2560133821571</v>
      </c>
      <c r="E75" s="14">
        <v>23.2361945124512</v>
      </c>
      <c r="F75" s="14">
        <v>14.7624695886943</v>
      </c>
      <c r="G75" s="14">
        <v>4.92450523641892</v>
      </c>
      <c r="H75" s="14">
        <v>3.76164008374326</v>
      </c>
      <c r="I75" s="14">
        <v>9.84857909317044</v>
      </c>
      <c r="J75" s="14">
        <v>6.39254092471674</v>
      </c>
      <c r="K75" s="14">
        <v>22.2097103850451</v>
      </c>
      <c r="L75" s="14">
        <v>0.414704273082316</v>
      </c>
      <c r="M75" s="14">
        <v>16.1731162319045</v>
      </c>
      <c r="N75" s="14">
        <v>0.526991142146289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48.8518068120861</v>
      </c>
      <c r="D76" s="14">
        <v>7.1009817101527</v>
      </c>
      <c r="E76" s="14">
        <v>7.34470747080632</v>
      </c>
      <c r="F76" s="14">
        <v>17.9438870169397</v>
      </c>
      <c r="G76" s="14">
        <v>18.8147711487025</v>
      </c>
      <c r="H76" s="14">
        <v>5.67395456191152</v>
      </c>
      <c r="I76" s="14">
        <v>33.1906662229703</v>
      </c>
      <c r="J76" s="14">
        <v>10.9376048244621</v>
      </c>
      <c r="K76" s="14">
        <v>0.980197599669918</v>
      </c>
      <c r="L76" s="14">
        <v>8.77691519455984</v>
      </c>
      <c r="M76" s="14">
        <v>5.89199220123701</v>
      </c>
      <c r="N76" s="14">
        <v>0.865685958508402</v>
      </c>
      <c r="O76" s="30"/>
      <c r="P76" s="13">
        <v>73.0</v>
      </c>
      <c r="Q76" s="16">
        <f>VLOOKUP(IF(C76&gt;240,5,IF(C76&gt;180,4,IF(C76&gt;120,3,IF(C76&gt;60,2,IF(C76&gt;30,1,0))))),Trial!$E$8:$H$13,4)</f>
        <v>-168.84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-168.84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15.6335951722312</v>
      </c>
      <c r="D77" s="14">
        <v>4.81969335442409</v>
      </c>
      <c r="E77" s="14">
        <v>1.38367440919821</v>
      </c>
      <c r="F77" s="14">
        <v>7.21374462372623</v>
      </c>
      <c r="G77" s="14">
        <v>3.23497536136611</v>
      </c>
      <c r="H77" s="14">
        <v>0.694825466985161</v>
      </c>
      <c r="I77" s="14">
        <v>0.673829705780372</v>
      </c>
      <c r="J77" s="14">
        <v>8.53003441369182</v>
      </c>
      <c r="K77" s="14">
        <v>13.0504516686177</v>
      </c>
      <c r="L77" s="14">
        <v>16.4132883228505</v>
      </c>
      <c r="M77" s="14">
        <v>6.81941366847605</v>
      </c>
      <c r="N77" s="14">
        <v>0.43296137121506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19.1906763041561</v>
      </c>
      <c r="D78" s="14">
        <v>6.75108386538923</v>
      </c>
      <c r="E78" s="14">
        <v>0.643978147226077</v>
      </c>
      <c r="F78" s="14">
        <v>3.41031092116609</v>
      </c>
      <c r="G78" s="14">
        <v>15.2586294706996</v>
      </c>
      <c r="H78" s="14">
        <v>12.5136705271494</v>
      </c>
      <c r="I78" s="14">
        <v>33.3660324849442</v>
      </c>
      <c r="J78" s="14">
        <v>17.1490437602709</v>
      </c>
      <c r="K78" s="14">
        <v>14.3484813161279</v>
      </c>
      <c r="L78" s="14">
        <v>3.50729357963428</v>
      </c>
      <c r="M78" s="14">
        <v>8.55361223625951</v>
      </c>
      <c r="N78" s="14">
        <v>7.60963680585846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-168.84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6.18039914770052</v>
      </c>
      <c r="D79" s="14">
        <v>23.2399355471304</v>
      </c>
      <c r="E79" s="14">
        <v>22.6273081817213</v>
      </c>
      <c r="F79" s="14">
        <v>8.49380928996985</v>
      </c>
      <c r="G79" s="14">
        <v>15.1745254824859</v>
      </c>
      <c r="H79" s="14">
        <v>23.3982508351716</v>
      </c>
      <c r="I79" s="14">
        <v>34.9835851475851</v>
      </c>
      <c r="J79" s="14">
        <v>4.24984615859576</v>
      </c>
      <c r="K79" s="14">
        <v>78.1529298932038</v>
      </c>
      <c r="L79" s="14">
        <v>5.50068287015893</v>
      </c>
      <c r="M79" s="14">
        <v>0.811485889460892</v>
      </c>
      <c r="N79" s="14">
        <v>21.3159980077466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-168.84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-844.2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3.28044945849106</v>
      </c>
      <c r="D80" s="14">
        <v>40.2616273291748</v>
      </c>
      <c r="E80" s="14">
        <v>25.0487489829009</v>
      </c>
      <c r="F80" s="14">
        <v>12.8331513640556</v>
      </c>
      <c r="G80" s="14">
        <v>11.1330518831584</v>
      </c>
      <c r="H80" s="14">
        <v>19.3764094970091</v>
      </c>
      <c r="I80" s="14">
        <v>3.8378432023339</v>
      </c>
      <c r="J80" s="14">
        <v>26.536257861199</v>
      </c>
      <c r="K80" s="14">
        <v>45.2129571594637</v>
      </c>
      <c r="L80" s="14">
        <v>22.3353465441784</v>
      </c>
      <c r="M80" s="14">
        <v>2.80654064645059</v>
      </c>
      <c r="N80" s="14">
        <v>5.90221008383669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-168.84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-168.84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7.64811110035516</v>
      </c>
      <c r="D81" s="14">
        <v>44.3122819722038</v>
      </c>
      <c r="E81" s="14">
        <v>3.66414942704922</v>
      </c>
      <c r="F81" s="14">
        <v>2.67768748579547</v>
      </c>
      <c r="G81" s="14">
        <v>27.4246086936698</v>
      </c>
      <c r="H81" s="14">
        <v>52.3281905342718</v>
      </c>
      <c r="I81" s="14">
        <v>8.5532492948696</v>
      </c>
      <c r="J81" s="14">
        <v>24.6305289987278</v>
      </c>
      <c r="K81" s="14">
        <v>5.11263967423836</v>
      </c>
      <c r="L81" s="14">
        <v>2.20169707247987</v>
      </c>
      <c r="M81" s="14">
        <v>1.45587098142132</v>
      </c>
      <c r="N81" s="14">
        <v>2.40558895527619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-168.84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-168.84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5.19913087794557</v>
      </c>
      <c r="D82" s="14">
        <v>24.6062640801242</v>
      </c>
      <c r="E82" s="14">
        <v>0.344352076901123</v>
      </c>
      <c r="F82" s="14">
        <v>4.2293222688872</v>
      </c>
      <c r="G82" s="14">
        <v>3.07218960551545</v>
      </c>
      <c r="H82" s="14">
        <v>4.74400884727947</v>
      </c>
      <c r="I82" s="14">
        <v>18.4321314582217</v>
      </c>
      <c r="J82" s="14">
        <v>9.66939306781543</v>
      </c>
      <c r="K82" s="14">
        <v>8.35520821511745</v>
      </c>
      <c r="L82" s="14">
        <v>18.1707957603207</v>
      </c>
      <c r="M82" s="14">
        <v>20.7353823773119</v>
      </c>
      <c r="N82" s="14">
        <v>0.235460685811387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2.36658623153344</v>
      </c>
      <c r="D83" s="14">
        <v>23.6274609837851</v>
      </c>
      <c r="E83" s="14">
        <v>4.41302999844269</v>
      </c>
      <c r="F83" s="14">
        <v>0.975678243523553</v>
      </c>
      <c r="G83" s="14">
        <v>0.787458485744974</v>
      </c>
      <c r="H83" s="14">
        <v>0.119989677298209</v>
      </c>
      <c r="I83" s="14">
        <v>40.9479092668878</v>
      </c>
      <c r="J83" s="14">
        <v>29.121345370591</v>
      </c>
      <c r="K83" s="14">
        <v>19.0649984104478</v>
      </c>
      <c r="L83" s="14">
        <v>6.90562371383421</v>
      </c>
      <c r="M83" s="14">
        <v>22.1529689258134</v>
      </c>
      <c r="N83" s="14">
        <v>4.32651496258912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-168.84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3.81270589521155</v>
      </c>
      <c r="D84" s="14">
        <v>0.0512750620109454</v>
      </c>
      <c r="E84" s="14">
        <v>11.5452680096115</v>
      </c>
      <c r="F84" s="14">
        <v>1.36329188412055</v>
      </c>
      <c r="G84" s="14">
        <v>0.23657843163237</v>
      </c>
      <c r="H84" s="14">
        <v>35.5746759470806</v>
      </c>
      <c r="I84" s="14">
        <v>15.3533185167323</v>
      </c>
      <c r="J84" s="14">
        <v>6.58738649515435</v>
      </c>
      <c r="K84" s="14">
        <v>16.098630284798</v>
      </c>
      <c r="L84" s="14">
        <v>2.50899719325826</v>
      </c>
      <c r="M84" s="14">
        <v>17.7379182729955</v>
      </c>
      <c r="N84" s="14">
        <v>10.1270373511213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-168.84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7.76854870202951</v>
      </c>
      <c r="D85" s="14">
        <v>49.3704083536244</v>
      </c>
      <c r="E85" s="14">
        <v>5.63390532736666</v>
      </c>
      <c r="F85" s="14">
        <v>2.38319431869776</v>
      </c>
      <c r="G85" s="14">
        <v>19.5307331184203</v>
      </c>
      <c r="H85" s="14">
        <v>7.64386582011357</v>
      </c>
      <c r="I85" s="14">
        <v>10.3583951355539</v>
      </c>
      <c r="J85" s="14">
        <v>2.91165474881418</v>
      </c>
      <c r="K85" s="14">
        <v>9.3240349501929</v>
      </c>
      <c r="L85" s="14">
        <v>44.4943229347806</v>
      </c>
      <c r="M85" s="14">
        <v>6.89938205769286</v>
      </c>
      <c r="N85" s="14">
        <v>0.386240439526407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-168.84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-168.84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2.94576424418734</v>
      </c>
      <c r="D86" s="14">
        <v>37.6711133301597</v>
      </c>
      <c r="E86" s="14">
        <v>66.1247925815545</v>
      </c>
      <c r="F86" s="14">
        <v>8.04455179083161</v>
      </c>
      <c r="G86" s="14">
        <v>10.8367246255363</v>
      </c>
      <c r="H86" s="14">
        <v>40.7955837592822</v>
      </c>
      <c r="I86" s="14">
        <v>6.19839891046286</v>
      </c>
      <c r="J86" s="14">
        <v>4.90746393734589</v>
      </c>
      <c r="K86" s="14">
        <v>13.1454055612992</v>
      </c>
      <c r="L86" s="14">
        <v>27.3964259420827</v>
      </c>
      <c r="M86" s="14">
        <v>2.4996404462494</v>
      </c>
      <c r="N86" s="14">
        <v>2.91060151299462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-168.84</v>
      </c>
      <c r="S86" s="16">
        <f>VLOOKUP(IF(E86&gt;240,5,IF(E86&gt;180,4,IF(E86&gt;120,3,IF(E86&gt;60,2,IF(E86&gt;30,1,0))))),Trial!$E$8:$H$13,4)</f>
        <v>-844.2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-168.84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34.5500786353157</v>
      </c>
      <c r="D87" s="14">
        <v>9.01283577242866</v>
      </c>
      <c r="E87" s="14">
        <v>25.0990614181554</v>
      </c>
      <c r="F87" s="14">
        <v>3.41549882297404</v>
      </c>
      <c r="G87" s="14">
        <v>6.29159901044331</v>
      </c>
      <c r="H87" s="14">
        <v>5.24835672779009</v>
      </c>
      <c r="I87" s="14">
        <v>25.8027876256203</v>
      </c>
      <c r="J87" s="14">
        <v>12.3271747217598</v>
      </c>
      <c r="K87" s="14">
        <v>2.75133850974962</v>
      </c>
      <c r="L87" s="14">
        <v>6.92371393591166</v>
      </c>
      <c r="M87" s="14">
        <v>29.8674367249266</v>
      </c>
      <c r="N87" s="14">
        <v>5.60443190497468</v>
      </c>
      <c r="O87" s="30"/>
      <c r="P87" s="13">
        <v>84.0</v>
      </c>
      <c r="Q87" s="16">
        <f>VLOOKUP(IF(C87&gt;240,5,IF(C87&gt;180,4,IF(C87&gt;120,3,IF(C87&gt;60,2,IF(C87&gt;30,1,0))))),Trial!$E$8:$H$13,4)</f>
        <v>-168.84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16.5413394722241</v>
      </c>
      <c r="D88" s="14">
        <v>8.41220084112138</v>
      </c>
      <c r="E88" s="14">
        <v>24.6719401415607</v>
      </c>
      <c r="F88" s="14">
        <v>7.70436583845876</v>
      </c>
      <c r="G88" s="14">
        <v>20.0707266211679</v>
      </c>
      <c r="H88" s="14">
        <v>16.0067985489118</v>
      </c>
      <c r="I88" s="14">
        <v>1.85470960694476</v>
      </c>
      <c r="J88" s="14">
        <v>6.59282588837668</v>
      </c>
      <c r="K88" s="14">
        <v>0.371541204303503</v>
      </c>
      <c r="L88" s="14">
        <v>0.701856092736125</v>
      </c>
      <c r="M88" s="14">
        <v>2.19905300568789</v>
      </c>
      <c r="N88" s="14">
        <v>1.44517625519074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14">
        <v>14.1677406502347</v>
      </c>
      <c r="D89" s="14">
        <v>20.5036614505744</v>
      </c>
      <c r="E89" s="14">
        <v>4.27328438299366</v>
      </c>
      <c r="F89" s="14">
        <v>4.68609242481179</v>
      </c>
      <c r="G89" s="14">
        <v>0.536210123077035</v>
      </c>
      <c r="H89" s="14">
        <v>7.95157065619715</v>
      </c>
      <c r="I89" s="14">
        <v>5.47005764911883</v>
      </c>
      <c r="J89" s="14">
        <v>14.4313592636885</v>
      </c>
      <c r="K89" s="14">
        <v>2.35952464137323</v>
      </c>
      <c r="L89" s="14">
        <v>5.8169644767045</v>
      </c>
      <c r="M89" s="14">
        <v>17.5675817185346</v>
      </c>
      <c r="N89" s="14">
        <v>34.1614216428504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-168.84</v>
      </c>
    </row>
    <row r="90" ht="15.75" customHeight="1">
      <c r="B90" s="13">
        <v>87.0</v>
      </c>
      <c r="C90" s="14">
        <v>1.15418176604435</v>
      </c>
      <c r="D90" s="14">
        <v>5.6857639038004</v>
      </c>
      <c r="E90" s="14">
        <v>18.9086016736752</v>
      </c>
      <c r="F90" s="14">
        <v>12.217668749345</v>
      </c>
      <c r="G90" s="14">
        <v>29.727305882077</v>
      </c>
      <c r="H90" s="14">
        <v>3.39104303197336</v>
      </c>
      <c r="I90" s="14">
        <v>14.7190644109329</v>
      </c>
      <c r="J90" s="14">
        <v>10.0313128133015</v>
      </c>
      <c r="K90" s="14">
        <v>2.86947129908949</v>
      </c>
      <c r="L90" s="14">
        <v>14.4354062284754</v>
      </c>
      <c r="M90" s="14">
        <v>7.39932199101895</v>
      </c>
      <c r="N90" s="14">
        <v>2.14735691788792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3.16951171974652</v>
      </c>
      <c r="D91" s="14">
        <v>31.9145157143728</v>
      </c>
      <c r="E91" s="14">
        <v>9.98465676820753</v>
      </c>
      <c r="F91" s="14">
        <v>12.2546243327661</v>
      </c>
      <c r="G91" s="14">
        <v>10.2044222115624</v>
      </c>
      <c r="H91" s="14">
        <v>18.3980127722194</v>
      </c>
      <c r="I91" s="14">
        <v>26.6221809975972</v>
      </c>
      <c r="J91" s="14">
        <v>5.61413177144714</v>
      </c>
      <c r="K91" s="14">
        <v>1.80836995602045</v>
      </c>
      <c r="L91" s="14">
        <v>2.16550250179831</v>
      </c>
      <c r="M91" s="14">
        <v>30.3057643667118</v>
      </c>
      <c r="N91" s="14">
        <v>1.81875652427596</v>
      </c>
      <c r="O91" s="30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-168.84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-168.84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5.79329509809613</v>
      </c>
      <c r="D92" s="14">
        <v>54.2783042435027</v>
      </c>
      <c r="E92" s="14">
        <v>5.19933074735089</v>
      </c>
      <c r="F92" s="14">
        <v>2.42937348154373</v>
      </c>
      <c r="G92" s="14">
        <v>75.9314992696725</v>
      </c>
      <c r="H92" s="14">
        <v>18.4801027858799</v>
      </c>
      <c r="I92" s="14">
        <v>17.2865448961119</v>
      </c>
      <c r="J92" s="14">
        <v>4.52871209043078</v>
      </c>
      <c r="K92" s="14">
        <v>0.542670190948816</v>
      </c>
      <c r="L92" s="14">
        <v>7.94402334559709</v>
      </c>
      <c r="M92" s="14">
        <v>2.11115755853243</v>
      </c>
      <c r="N92" s="14">
        <v>13.9183972514319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-168.84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-844.2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11.3468879560093</v>
      </c>
      <c r="D93" s="14">
        <v>3.75921270966119</v>
      </c>
      <c r="E93" s="14">
        <v>4.96753313165642</v>
      </c>
      <c r="F93" s="14">
        <v>4.381681091059</v>
      </c>
      <c r="G93" s="14">
        <v>31.8845782134936</v>
      </c>
      <c r="H93" s="14">
        <v>43.0533027388494</v>
      </c>
      <c r="I93" s="14">
        <v>4.54652616223534</v>
      </c>
      <c r="J93" s="14">
        <v>1.28358829077333</v>
      </c>
      <c r="K93" s="14">
        <v>34.3748563371853</v>
      </c>
      <c r="L93" s="14">
        <v>6.99256375348195</v>
      </c>
      <c r="M93" s="14">
        <v>4.96224493710324</v>
      </c>
      <c r="N93" s="14">
        <v>23.9763909096068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-168.84</v>
      </c>
      <c r="V93" s="16">
        <f>VLOOKUP(IF(H93&gt;240,5,IF(H93&gt;180,4,IF(H93&gt;120,3,IF(H93&gt;60,2,IF(H93&gt;30,1,0))))),Trial!$E$8:$H$13,4)</f>
        <v>-168.84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-168.84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5.54475199002773</v>
      </c>
      <c r="D94" s="14">
        <v>10.3009234842268</v>
      </c>
      <c r="E94" s="14">
        <v>40.1582276114917</v>
      </c>
      <c r="F94" s="14">
        <v>8.89421643409878</v>
      </c>
      <c r="G94" s="14">
        <v>4.09802881283686</v>
      </c>
      <c r="H94" s="14">
        <v>0.970746694998736</v>
      </c>
      <c r="I94" s="14">
        <v>17.125243523446</v>
      </c>
      <c r="J94" s="14">
        <v>14.603524311823</v>
      </c>
      <c r="K94" s="14">
        <v>0.320290479813904</v>
      </c>
      <c r="L94" s="14">
        <v>4.33808454470709</v>
      </c>
      <c r="M94" s="14">
        <v>21.3873704500666</v>
      </c>
      <c r="N94" s="14">
        <v>0.815601083729416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-168.84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6.15824318508008</v>
      </c>
      <c r="D95" s="14">
        <v>19.6674781611359</v>
      </c>
      <c r="E95" s="14">
        <v>1.84596290299669</v>
      </c>
      <c r="F95" s="14">
        <v>1.5216474132124</v>
      </c>
      <c r="G95" s="14">
        <v>5.9107404417824</v>
      </c>
      <c r="H95" s="14">
        <v>17.1135032221251</v>
      </c>
      <c r="I95" s="14">
        <v>0.867585994536057</v>
      </c>
      <c r="J95" s="14">
        <v>14.7406240343738</v>
      </c>
      <c r="K95" s="14">
        <v>10.4868631994613</v>
      </c>
      <c r="L95" s="14">
        <v>4.61066133673303</v>
      </c>
      <c r="M95" s="14">
        <v>10.088341785417</v>
      </c>
      <c r="N95" s="14">
        <v>31.5761035673574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-168.84</v>
      </c>
    </row>
    <row r="96" ht="15.75" customHeight="1">
      <c r="B96" s="13">
        <v>93.0</v>
      </c>
      <c r="C96" s="14">
        <v>14.4486751369285</v>
      </c>
      <c r="D96" s="14">
        <v>9.0556853721384</v>
      </c>
      <c r="E96" s="14">
        <v>14.1099398032847</v>
      </c>
      <c r="F96" s="14">
        <v>2.80729807317257</v>
      </c>
      <c r="G96" s="14">
        <v>50.9341340113434</v>
      </c>
      <c r="H96" s="14">
        <v>2.30119422860166</v>
      </c>
      <c r="I96" s="14">
        <v>23.5365437416529</v>
      </c>
      <c r="J96" s="14">
        <v>25.2454343380576</v>
      </c>
      <c r="K96" s="14">
        <v>20.9978910930361</v>
      </c>
      <c r="L96" s="14">
        <v>8.50379803180695</v>
      </c>
      <c r="M96" s="14">
        <v>18.5472268795764</v>
      </c>
      <c r="N96" s="14">
        <v>42.4468466051262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-168.84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-168.84</v>
      </c>
    </row>
    <row r="97" ht="15.75" customHeight="1">
      <c r="B97" s="13">
        <v>94.0</v>
      </c>
      <c r="C97" s="14">
        <v>3.12468804822912</v>
      </c>
      <c r="D97" s="14">
        <v>1.14825392193655</v>
      </c>
      <c r="E97" s="14">
        <v>3.65891189537942</v>
      </c>
      <c r="F97" s="14">
        <v>7.06302083586343</v>
      </c>
      <c r="G97" s="14">
        <v>13.5016770209271</v>
      </c>
      <c r="H97" s="14">
        <v>37.5398836013479</v>
      </c>
      <c r="I97" s="14">
        <v>1.33209952401871</v>
      </c>
      <c r="J97" s="14">
        <v>3.10875233467668</v>
      </c>
      <c r="K97" s="14">
        <v>10.9069993923503</v>
      </c>
      <c r="L97" s="14">
        <v>23.0966668352518</v>
      </c>
      <c r="M97" s="14">
        <v>23.0523993138393</v>
      </c>
      <c r="N97" s="14">
        <v>0.578066396643124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-168.84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9.74282953684134</v>
      </c>
      <c r="D98" s="14">
        <v>18.1352231003429</v>
      </c>
      <c r="E98" s="14">
        <v>5.42352458196692</v>
      </c>
      <c r="F98" s="14">
        <v>6.47364004012197</v>
      </c>
      <c r="G98" s="14">
        <v>3.21261448362022</v>
      </c>
      <c r="H98" s="14">
        <v>8.5146894516889</v>
      </c>
      <c r="I98" s="14">
        <v>18.0275068149055</v>
      </c>
      <c r="J98" s="14">
        <v>19.8652858170407</v>
      </c>
      <c r="K98" s="14">
        <v>20.0219150699845</v>
      </c>
      <c r="L98" s="14">
        <v>33.3493318494664</v>
      </c>
      <c r="M98" s="14">
        <v>3.94891081964597</v>
      </c>
      <c r="N98" s="14">
        <v>5.48049483960629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-168.84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8.34187787082046</v>
      </c>
      <c r="D99" s="14">
        <v>11.4938798960383</v>
      </c>
      <c r="E99" s="14">
        <v>8.14100593728945</v>
      </c>
      <c r="F99" s="14">
        <v>33.4665144652382</v>
      </c>
      <c r="G99" s="14">
        <v>7.06725645732515</v>
      </c>
      <c r="H99" s="14">
        <v>52.2359145625233</v>
      </c>
      <c r="I99" s="14">
        <v>17.1419560054402</v>
      </c>
      <c r="J99" s="14">
        <v>0.939327213394172</v>
      </c>
      <c r="K99" s="14">
        <v>16.2822589184242</v>
      </c>
      <c r="L99" s="14">
        <v>17.9531401442449</v>
      </c>
      <c r="M99" s="14">
        <v>4.02500313487835</v>
      </c>
      <c r="N99" s="14">
        <v>5.68784706266783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-168.84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-168.84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14">
        <v>2.17163701322861</v>
      </c>
      <c r="D100" s="14">
        <v>0.0289267709944397</v>
      </c>
      <c r="E100" s="14">
        <v>15.7150722171265</v>
      </c>
      <c r="F100" s="14">
        <v>17.3178097802299</v>
      </c>
      <c r="G100" s="14">
        <v>30.1185349960134</v>
      </c>
      <c r="H100" s="14">
        <v>6.07622528956766</v>
      </c>
      <c r="I100" s="14">
        <v>13.5204298267465</v>
      </c>
      <c r="J100" s="14">
        <v>37.50624154437</v>
      </c>
      <c r="K100" s="14">
        <v>7.72325036884286</v>
      </c>
      <c r="L100" s="14">
        <v>35.515786390032</v>
      </c>
      <c r="M100" s="14">
        <v>39.1544525605567</v>
      </c>
      <c r="N100" s="14">
        <v>6.13637690758333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-168.84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-168.84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-168.84</v>
      </c>
      <c r="AA100" s="16">
        <f>VLOOKUP(IF(M100&gt;240,5,IF(M100&gt;180,4,IF(M100&gt;120,3,IF(M100&gt;60,2,IF(M100&gt;30,1,0))))),Trial!$E$8:$H$13,4)</f>
        <v>-168.84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1.88020598002616</v>
      </c>
      <c r="D101" s="14">
        <v>8.89585823193192</v>
      </c>
      <c r="E101" s="14">
        <v>7.8251756476704</v>
      </c>
      <c r="F101" s="14">
        <v>4.01450205221772</v>
      </c>
      <c r="G101" s="14">
        <v>13.5817632164891</v>
      </c>
      <c r="H101" s="14">
        <v>3.48623836729676</v>
      </c>
      <c r="I101" s="14">
        <v>10.9158383575353</v>
      </c>
      <c r="J101" s="14">
        <v>14.8594275659035</v>
      </c>
      <c r="K101" s="14">
        <v>20.1916380468925</v>
      </c>
      <c r="L101" s="14">
        <v>13.8058226254853</v>
      </c>
      <c r="M101" s="14">
        <v>2.18044230551459</v>
      </c>
      <c r="N101" s="14">
        <v>17.9380952393721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19.7010508466681</v>
      </c>
      <c r="D102" s="14">
        <v>16.106941189346</v>
      </c>
      <c r="E102" s="14">
        <v>27.1078263094818</v>
      </c>
      <c r="F102" s="14">
        <v>5.84174731308594</v>
      </c>
      <c r="G102" s="14">
        <v>10.4234186279969</v>
      </c>
      <c r="H102" s="14">
        <v>4.56936247772537</v>
      </c>
      <c r="I102" s="14">
        <v>1.95127344280481</v>
      </c>
      <c r="J102" s="14">
        <v>0.534478695219949</v>
      </c>
      <c r="K102" s="14">
        <v>2.68745658551343</v>
      </c>
      <c r="L102" s="14">
        <v>7.85990566830151</v>
      </c>
      <c r="M102" s="14">
        <v>15.7450216499242</v>
      </c>
      <c r="N102" s="14">
        <v>10.3757584925574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6.93696896149777</v>
      </c>
      <c r="D103" s="14">
        <v>4.63316646018065</v>
      </c>
      <c r="E103" s="14">
        <v>14.4939834011803</v>
      </c>
      <c r="F103" s="14">
        <v>8.39416401376948</v>
      </c>
      <c r="G103" s="14">
        <v>8.76732252375223</v>
      </c>
      <c r="H103" s="14">
        <v>1.16087617017329</v>
      </c>
      <c r="I103" s="14">
        <v>1.90896669048816</v>
      </c>
      <c r="J103" s="14">
        <v>10.9866539647887</v>
      </c>
      <c r="K103" s="14">
        <v>4.89420290919952</v>
      </c>
      <c r="L103" s="14">
        <v>21.0862802070962</v>
      </c>
      <c r="M103" s="14">
        <v>8.33371863458306</v>
      </c>
      <c r="N103" s="14">
        <v>48.9543445091028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-168.84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-2194.92</v>
      </c>
      <c r="R104" s="33">
        <f t="shared" si="1"/>
        <v>-3207.96</v>
      </c>
      <c r="S104" s="33">
        <f t="shared" si="1"/>
        <v>-4389.84</v>
      </c>
      <c r="T104" s="33">
        <f t="shared" si="1"/>
        <v>-1688.4</v>
      </c>
      <c r="U104" s="33">
        <f t="shared" si="1"/>
        <v>-3376.8</v>
      </c>
      <c r="V104" s="33">
        <f t="shared" si="1"/>
        <v>-2194.92</v>
      </c>
      <c r="W104" s="33">
        <f t="shared" si="1"/>
        <v>-2532.6</v>
      </c>
      <c r="X104" s="33">
        <f t="shared" si="1"/>
        <v>-1519.56</v>
      </c>
      <c r="Y104" s="33">
        <f t="shared" si="1"/>
        <v>-3207.96</v>
      </c>
      <c r="Z104" s="33">
        <f t="shared" si="1"/>
        <v>-2870.28</v>
      </c>
      <c r="AA104" s="33">
        <f t="shared" si="1"/>
        <v>-2701.44</v>
      </c>
      <c r="AB104" s="33">
        <f t="shared" si="1"/>
        <v>-1519.56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38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14">
        <v>48.5164589498616</v>
      </c>
      <c r="D4" s="14">
        <v>1.08820274104751</v>
      </c>
      <c r="E4" s="14">
        <v>4.84257027059793</v>
      </c>
      <c r="F4" s="14">
        <v>0.719047156907618</v>
      </c>
      <c r="G4" s="14">
        <v>28.059714543216</v>
      </c>
      <c r="H4" s="14">
        <v>14.1986002612208</v>
      </c>
      <c r="I4" s="14">
        <v>12.1699634960937</v>
      </c>
      <c r="J4" s="14">
        <v>21.4639982802963</v>
      </c>
      <c r="K4" s="14">
        <v>29.3657281469808</v>
      </c>
      <c r="L4" s="14">
        <v>1.46103786816821</v>
      </c>
      <c r="M4" s="14">
        <v>12.5618114593524</v>
      </c>
      <c r="N4" s="14">
        <v>2.88409317633141</v>
      </c>
      <c r="O4" s="30"/>
      <c r="P4" s="13">
        <v>1.0</v>
      </c>
      <c r="Q4" s="16">
        <f>VLOOKUP(IF(C4&gt;240,5,IF(C4&gt;180,4,IF(C4&gt;120,3,IF(C4&gt;60,2,IF(C4&gt;30,1,0))))),Trial!$E$8:$H$13,4)</f>
        <v>-168.84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14">
        <v>2.26704952027649</v>
      </c>
      <c r="D5" s="14">
        <v>6.81952108917444</v>
      </c>
      <c r="E5" s="14">
        <v>22.326576071622</v>
      </c>
      <c r="F5" s="14">
        <v>14.5556894156235</v>
      </c>
      <c r="G5" s="14">
        <v>17.7514895493249</v>
      </c>
      <c r="H5" s="14">
        <v>1.07068150453269</v>
      </c>
      <c r="I5" s="14">
        <v>7.31579922774457</v>
      </c>
      <c r="J5" s="14">
        <v>6.16057386239991</v>
      </c>
      <c r="K5" s="14">
        <v>0.719835194246843</v>
      </c>
      <c r="L5" s="14">
        <v>18.2020560937172</v>
      </c>
      <c r="M5" s="14">
        <v>14.7743467887948</v>
      </c>
      <c r="N5" s="14">
        <v>3.10245436793193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14">
        <v>3.19864834854379</v>
      </c>
      <c r="D6" s="14">
        <v>17.6393268185752</v>
      </c>
      <c r="E6" s="14">
        <v>16.462192884748</v>
      </c>
      <c r="F6" s="14">
        <v>4.4619551777374</v>
      </c>
      <c r="G6" s="14">
        <v>4.41907444279641</v>
      </c>
      <c r="H6" s="14">
        <v>1.85701240249909</v>
      </c>
      <c r="I6" s="14">
        <v>32.3544662434862</v>
      </c>
      <c r="J6" s="14">
        <v>16.7817939107391</v>
      </c>
      <c r="K6" s="14">
        <v>1.52120003509335</v>
      </c>
      <c r="L6" s="14">
        <v>6.69634220558219</v>
      </c>
      <c r="M6" s="14">
        <v>4.61329918745905</v>
      </c>
      <c r="N6" s="14">
        <v>32.7438837151861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-168.84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-168.84</v>
      </c>
    </row>
    <row r="7">
      <c r="B7" s="13">
        <v>4.0</v>
      </c>
      <c r="C7" s="14">
        <v>4.53700533847944</v>
      </c>
      <c r="D7" s="14">
        <v>9.64897771376101</v>
      </c>
      <c r="E7" s="14">
        <v>1.13477622600959</v>
      </c>
      <c r="F7" s="14">
        <v>1.08116788279463</v>
      </c>
      <c r="G7" s="14">
        <v>3.38408533888869</v>
      </c>
      <c r="H7" s="14">
        <v>5.21871376717463</v>
      </c>
      <c r="I7" s="14">
        <v>10.9391525577839</v>
      </c>
      <c r="J7" s="14">
        <v>13.7950159063647</v>
      </c>
      <c r="K7" s="14">
        <v>24.3682877961716</v>
      </c>
      <c r="L7" s="14">
        <v>5.33673586295918</v>
      </c>
      <c r="M7" s="14">
        <v>8.5653063277714</v>
      </c>
      <c r="N7" s="14">
        <v>1.09461354757659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0</v>
      </c>
    </row>
    <row r="8">
      <c r="B8" s="13">
        <v>5.0</v>
      </c>
      <c r="C8" s="14">
        <v>0.685316634718373</v>
      </c>
      <c r="D8" s="14">
        <v>2.21538229985163</v>
      </c>
      <c r="E8" s="14">
        <v>12.0460588180545</v>
      </c>
      <c r="F8" s="14">
        <v>4.68744794200174</v>
      </c>
      <c r="G8" s="14">
        <v>23.450467198359</v>
      </c>
      <c r="H8" s="14">
        <v>1.17233137930743</v>
      </c>
      <c r="I8" s="14">
        <v>3.41266050259583</v>
      </c>
      <c r="J8" s="14">
        <v>19.2833723293787</v>
      </c>
      <c r="K8" s="14">
        <v>2.11259340489292</v>
      </c>
      <c r="L8" s="14">
        <v>5.85533055793494</v>
      </c>
      <c r="M8" s="14">
        <v>8.60691782622598</v>
      </c>
      <c r="N8" s="14">
        <v>1.56353705031797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14">
        <v>4.60386033835821</v>
      </c>
      <c r="D9" s="14">
        <v>14.7894669330764</v>
      </c>
      <c r="E9" s="14">
        <v>5.1704421475064</v>
      </c>
      <c r="F9" s="14">
        <v>41.3367138833146</v>
      </c>
      <c r="G9" s="14">
        <v>15.7503409187394</v>
      </c>
      <c r="H9" s="14">
        <v>12.3391345790672</v>
      </c>
      <c r="I9" s="14">
        <v>0.193235117763737</v>
      </c>
      <c r="J9" s="14">
        <v>16.4350944484669</v>
      </c>
      <c r="K9" s="14">
        <v>15.1297902489166</v>
      </c>
      <c r="L9" s="14">
        <v>72.1089080732909</v>
      </c>
      <c r="M9" s="14">
        <v>3.33841300471686</v>
      </c>
      <c r="N9" s="14">
        <v>7.01131201232783</v>
      </c>
      <c r="O9" s="30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0</v>
      </c>
      <c r="T9" s="16">
        <f>VLOOKUP(IF(F9&gt;240,5,IF(F9&gt;180,4,IF(F9&gt;120,3,IF(F9&gt;60,2,IF(F9&gt;30,1,0))))),Trial!$E$8:$H$13,4)</f>
        <v>-168.84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-844.2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14">
        <v>13.0632540701973</v>
      </c>
      <c r="D10" s="14">
        <v>11.709469631509</v>
      </c>
      <c r="E10" s="14">
        <v>11.0561129826948</v>
      </c>
      <c r="F10" s="14">
        <v>12.630229165786</v>
      </c>
      <c r="G10" s="14">
        <v>1.99905657156605</v>
      </c>
      <c r="H10" s="14">
        <v>4.05301171545871</v>
      </c>
      <c r="I10" s="14">
        <v>28.9154535558329</v>
      </c>
      <c r="J10" s="14">
        <v>0.592042276363885</v>
      </c>
      <c r="K10" s="14">
        <v>17.2446786975573</v>
      </c>
      <c r="L10" s="14">
        <v>11.9867409542417</v>
      </c>
      <c r="M10" s="14">
        <v>13.2121333762157</v>
      </c>
      <c r="N10" s="14">
        <v>1.15742953545414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14">
        <v>12.2505697671409</v>
      </c>
      <c r="D11" s="14">
        <v>4.87152770742729</v>
      </c>
      <c r="E11" s="14">
        <v>17.7803238845515</v>
      </c>
      <c r="F11" s="14">
        <v>0.449037167010829</v>
      </c>
      <c r="G11" s="14">
        <v>0.274848852586001</v>
      </c>
      <c r="H11" s="14">
        <v>0.462422902651971</v>
      </c>
      <c r="I11" s="14">
        <v>0.0144706721417606</v>
      </c>
      <c r="J11" s="14">
        <v>2.48330631465651</v>
      </c>
      <c r="K11" s="14">
        <v>10.3403398427266</v>
      </c>
      <c r="L11" s="14">
        <v>16.2988553709542</v>
      </c>
      <c r="M11" s="14">
        <v>2.25068120337091</v>
      </c>
      <c r="N11" s="14">
        <v>11.144188728193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14">
        <v>1.64764314340428</v>
      </c>
      <c r="D12" s="14">
        <v>0.984501512294159</v>
      </c>
      <c r="E12" s="14">
        <v>54.4359244484878</v>
      </c>
      <c r="F12" s="14">
        <v>0.802356946934014</v>
      </c>
      <c r="G12" s="14">
        <v>1.86381468800828</v>
      </c>
      <c r="H12" s="14">
        <v>13.9000288558277</v>
      </c>
      <c r="I12" s="14">
        <v>4.00934673137963</v>
      </c>
      <c r="J12" s="14">
        <v>4.36874266392551</v>
      </c>
      <c r="K12" s="14">
        <v>10.1647787383303</v>
      </c>
      <c r="L12" s="14">
        <v>8.77710385429673</v>
      </c>
      <c r="M12" s="14">
        <v>24.595815474936</v>
      </c>
      <c r="N12" s="14">
        <v>26.7804702440446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-168.84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14">
        <v>12.8523830181072</v>
      </c>
      <c r="D13" s="14">
        <v>9.82458733563227</v>
      </c>
      <c r="E13" s="14">
        <v>4.81517221261747</v>
      </c>
      <c r="F13" s="14">
        <v>13.0921739419076</v>
      </c>
      <c r="G13" s="14">
        <v>0.540710022222547</v>
      </c>
      <c r="H13" s="14">
        <v>11.6593276836063</v>
      </c>
      <c r="I13" s="14">
        <v>20.8361869892275</v>
      </c>
      <c r="J13" s="14">
        <v>0.204435625256292</v>
      </c>
      <c r="K13" s="14">
        <v>30.1626312244238</v>
      </c>
      <c r="L13" s="14">
        <v>11.6901678513252</v>
      </c>
      <c r="M13" s="14">
        <v>1.76750093069859</v>
      </c>
      <c r="N13" s="14">
        <v>9.9509213059294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-168.84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14">
        <v>10.556855619521</v>
      </c>
      <c r="D14" s="14">
        <v>5.43348800847307</v>
      </c>
      <c r="E14" s="14">
        <v>2.5501802650746</v>
      </c>
      <c r="F14" s="14">
        <v>17.1335879362273</v>
      </c>
      <c r="G14" s="14">
        <v>9.02961489260197</v>
      </c>
      <c r="H14" s="14">
        <v>24.9189033806493</v>
      </c>
      <c r="I14" s="14">
        <v>0.519526824261993</v>
      </c>
      <c r="J14" s="14">
        <v>23.1095303159377</v>
      </c>
      <c r="K14" s="14">
        <v>38.1261678137224</v>
      </c>
      <c r="L14" s="14">
        <v>7.20592755782418</v>
      </c>
      <c r="M14" s="14">
        <v>12.5145503621633</v>
      </c>
      <c r="N14" s="14">
        <v>14.4066391464408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-168.84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14">
        <v>2.47928386726417</v>
      </c>
      <c r="D15" s="14">
        <v>6.68739524311386</v>
      </c>
      <c r="E15" s="14">
        <v>8.54139591590501</v>
      </c>
      <c r="F15" s="14">
        <v>3.06874114074744</v>
      </c>
      <c r="G15" s="14">
        <v>2.98379731110827</v>
      </c>
      <c r="H15" s="14">
        <v>1.27532921412916</v>
      </c>
      <c r="I15" s="14">
        <v>12.1299640359957</v>
      </c>
      <c r="J15" s="14">
        <v>2.18070113074686</v>
      </c>
      <c r="K15" s="14">
        <v>14.1643403632847</v>
      </c>
      <c r="L15" s="14">
        <v>41.8111256849085</v>
      </c>
      <c r="M15" s="14">
        <v>8.24204494175501</v>
      </c>
      <c r="N15" s="14">
        <v>1.33086913418956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-168.84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14">
        <v>1.60379369650036</v>
      </c>
      <c r="D16" s="14">
        <v>3.33428991683759</v>
      </c>
      <c r="E16" s="14">
        <v>7.36749676424079</v>
      </c>
      <c r="F16" s="14">
        <v>15.0896532147276</v>
      </c>
      <c r="G16" s="14">
        <v>15.1328739788468</v>
      </c>
      <c r="H16" s="14">
        <v>4.80380859132856</v>
      </c>
      <c r="I16" s="14">
        <v>17.8658429949629</v>
      </c>
      <c r="J16" s="14">
        <v>22.3164177388122</v>
      </c>
      <c r="K16" s="14">
        <v>4.56244802242145</v>
      </c>
      <c r="L16" s="14">
        <v>2.17759306584485</v>
      </c>
      <c r="M16" s="14">
        <v>10.070283229285</v>
      </c>
      <c r="N16" s="14">
        <v>1.86025113146752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14">
        <v>5.54644379699603</v>
      </c>
      <c r="D17" s="14">
        <v>0.812455193139613</v>
      </c>
      <c r="E17" s="14">
        <v>7.67367356509417</v>
      </c>
      <c r="F17" s="14">
        <v>0.197761820396408</v>
      </c>
      <c r="G17" s="14">
        <v>12.9055433875966</v>
      </c>
      <c r="H17" s="14">
        <v>3.70585360634141</v>
      </c>
      <c r="I17" s="14">
        <v>10.7826779511842</v>
      </c>
      <c r="J17" s="14">
        <v>7.41266107516239</v>
      </c>
      <c r="K17" s="14">
        <v>0.455084800527191</v>
      </c>
      <c r="L17" s="14">
        <v>10.4415021131831</v>
      </c>
      <c r="M17" s="14">
        <v>9.34570877580819</v>
      </c>
      <c r="N17" s="14">
        <v>30.0819403799931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-168.84</v>
      </c>
    </row>
    <row r="18">
      <c r="B18" s="13">
        <v>15.0</v>
      </c>
      <c r="C18" s="14">
        <v>20.3191997201141</v>
      </c>
      <c r="D18" s="14">
        <v>6.03707843818702</v>
      </c>
      <c r="E18" s="14">
        <v>3.43133404054679</v>
      </c>
      <c r="F18" s="14">
        <v>6.38533127033152</v>
      </c>
      <c r="G18" s="14">
        <v>4.68966099568643</v>
      </c>
      <c r="H18" s="14">
        <v>5.50770711009391</v>
      </c>
      <c r="I18" s="14">
        <v>21.7551367132849</v>
      </c>
      <c r="J18" s="14">
        <v>0.648817921709269</v>
      </c>
      <c r="K18" s="14">
        <v>21.1560396835377</v>
      </c>
      <c r="L18" s="14">
        <v>5.75631032306701</v>
      </c>
      <c r="M18" s="14">
        <v>7.44072446739301</v>
      </c>
      <c r="N18" s="14">
        <v>19.9344625495544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14">
        <v>14.3264294633235</v>
      </c>
      <c r="D19" s="14">
        <v>0.668982272362337</v>
      </c>
      <c r="E19" s="14">
        <v>16.552381011014</v>
      </c>
      <c r="F19" s="14">
        <v>8.71703109745867</v>
      </c>
      <c r="G19" s="14">
        <v>15.2421495255375</v>
      </c>
      <c r="H19" s="14">
        <v>1.76028550537486</v>
      </c>
      <c r="I19" s="14">
        <v>1.73885671432331</v>
      </c>
      <c r="J19" s="14">
        <v>32.4351377730215</v>
      </c>
      <c r="K19" s="14">
        <v>26.8879677288404</v>
      </c>
      <c r="L19" s="14">
        <v>18.2930986577313</v>
      </c>
      <c r="M19" s="14">
        <v>2.50634529995732</v>
      </c>
      <c r="N19" s="14">
        <v>3.73502971539274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-168.84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14">
        <v>1.0273030817043</v>
      </c>
      <c r="D20" s="14">
        <v>28.3107212305323</v>
      </c>
      <c r="E20" s="14">
        <v>10.9010349756885</v>
      </c>
      <c r="F20" s="14">
        <v>10.5497107059721</v>
      </c>
      <c r="G20" s="14">
        <v>29.6235079772671</v>
      </c>
      <c r="H20" s="14">
        <v>31.1290637254</v>
      </c>
      <c r="I20" s="14">
        <v>1.1725645092316</v>
      </c>
      <c r="J20" s="14">
        <v>2.07354581190413</v>
      </c>
      <c r="K20" s="14">
        <v>25.2219146233221</v>
      </c>
      <c r="L20" s="14">
        <v>10.8546189164828</v>
      </c>
      <c r="M20" s="14">
        <v>15.0004768248732</v>
      </c>
      <c r="N20" s="14">
        <v>10.0003719711761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-168.84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14">
        <v>6.83925388578086</v>
      </c>
      <c r="D21" s="14">
        <v>3.42374102752656</v>
      </c>
      <c r="E21" s="14">
        <v>1.25384700773284</v>
      </c>
      <c r="F21" s="14">
        <v>10.9329455269542</v>
      </c>
      <c r="G21" s="14">
        <v>10.5830201134916</v>
      </c>
      <c r="H21" s="14">
        <v>0.10677716410448</v>
      </c>
      <c r="I21" s="14">
        <v>4.39617676166818</v>
      </c>
      <c r="J21" s="14">
        <v>5.88622394213453</v>
      </c>
      <c r="K21" s="14">
        <v>20.2158291943541</v>
      </c>
      <c r="L21" s="14">
        <v>19.6500345746225</v>
      </c>
      <c r="M21" s="14">
        <v>0.811764453398064</v>
      </c>
      <c r="N21" s="14">
        <v>1.09937930573078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14">
        <v>14.9062567484101</v>
      </c>
      <c r="D22" s="14">
        <v>2.33654499738477</v>
      </c>
      <c r="E22" s="14">
        <v>7.02313126698136</v>
      </c>
      <c r="F22" s="14">
        <v>3.81765747060999</v>
      </c>
      <c r="G22" s="14">
        <v>32.1291346091523</v>
      </c>
      <c r="H22" s="14">
        <v>15.2615922954018</v>
      </c>
      <c r="I22" s="14">
        <v>6.05776948718688</v>
      </c>
      <c r="J22" s="14">
        <v>0.714845925942063</v>
      </c>
      <c r="K22" s="14">
        <v>18.5031484563326</v>
      </c>
      <c r="L22" s="14">
        <v>20.4728448430246</v>
      </c>
      <c r="M22" s="14">
        <v>17.2558224140751</v>
      </c>
      <c r="N22" s="14">
        <v>39.8066184064886</v>
      </c>
      <c r="O22" s="30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-168.84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-168.84</v>
      </c>
    </row>
    <row r="23" ht="15.75" customHeight="1">
      <c r="B23" s="13">
        <v>20.0</v>
      </c>
      <c r="C23" s="14">
        <v>5.43488696492277</v>
      </c>
      <c r="D23" s="14">
        <v>24.4617221119052</v>
      </c>
      <c r="E23" s="14">
        <v>8.29287190744653</v>
      </c>
      <c r="F23" s="14">
        <v>0.30217711860314</v>
      </c>
      <c r="G23" s="14">
        <v>1.60676254630521</v>
      </c>
      <c r="H23" s="14">
        <v>35.4892947491513</v>
      </c>
      <c r="I23" s="14">
        <v>2.913393319631</v>
      </c>
      <c r="J23" s="14">
        <v>65.473957107648</v>
      </c>
      <c r="K23" s="14">
        <v>7.66458279062063</v>
      </c>
      <c r="L23" s="14">
        <v>27.3909813750789</v>
      </c>
      <c r="M23" s="14">
        <v>13.0984821691263</v>
      </c>
      <c r="N23" s="14">
        <v>0.755348091831206</v>
      </c>
      <c r="O23" s="30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-168.84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-844.2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14">
        <v>14.2409307477149</v>
      </c>
      <c r="D24" s="14">
        <v>9.71767212358219</v>
      </c>
      <c r="E24" s="14">
        <v>44.3700159632008</v>
      </c>
      <c r="F24" s="14">
        <v>17.9274637535299</v>
      </c>
      <c r="G24" s="14">
        <v>7.6136433379259</v>
      </c>
      <c r="H24" s="14">
        <v>21.8633123304864</v>
      </c>
      <c r="I24" s="14">
        <v>20.2871346854033</v>
      </c>
      <c r="J24" s="14">
        <v>11.1949682922187</v>
      </c>
      <c r="K24" s="14">
        <v>7.24068181440234</v>
      </c>
      <c r="L24" s="14">
        <v>6.92367785954848</v>
      </c>
      <c r="M24" s="14">
        <v>0.777788791107014</v>
      </c>
      <c r="N24" s="14">
        <v>20.669421566481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-168.84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14">
        <v>28.4054815508679</v>
      </c>
      <c r="D25" s="14">
        <v>1.32834316045046</v>
      </c>
      <c r="E25" s="14">
        <v>16.3212213174525</v>
      </c>
      <c r="F25" s="14">
        <v>10.5541344466704</v>
      </c>
      <c r="G25" s="14">
        <v>2.34693106147461</v>
      </c>
      <c r="H25" s="14">
        <v>7.77180168707855</v>
      </c>
      <c r="I25" s="14">
        <v>21.3852963919887</v>
      </c>
      <c r="J25" s="14">
        <v>0.414597697136924</v>
      </c>
      <c r="K25" s="14">
        <v>25.59302862102</v>
      </c>
      <c r="L25" s="14">
        <v>32.703077277194</v>
      </c>
      <c r="M25" s="14">
        <v>13.085123422471</v>
      </c>
      <c r="N25" s="14">
        <v>9.13314811567951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-168.84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14">
        <v>19.6194552859426</v>
      </c>
      <c r="D26" s="14">
        <v>7.13204407979885</v>
      </c>
      <c r="E26" s="14">
        <v>18.5894650787071</v>
      </c>
      <c r="F26" s="14">
        <v>42.7127375759523</v>
      </c>
      <c r="G26" s="14">
        <v>8.84690800574608</v>
      </c>
      <c r="H26" s="14">
        <v>1.91893280106597</v>
      </c>
      <c r="I26" s="14">
        <v>5.68495755987242</v>
      </c>
      <c r="J26" s="14">
        <v>17.7635977137919</v>
      </c>
      <c r="K26" s="14">
        <v>22.4814960273152</v>
      </c>
      <c r="L26" s="14">
        <v>16.2515303972262</v>
      </c>
      <c r="M26" s="14">
        <v>5.53925288231112</v>
      </c>
      <c r="N26" s="14">
        <v>9.76255972060291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-168.84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14">
        <v>26.1557152077725</v>
      </c>
      <c r="D27" s="14">
        <v>45.7696219820953</v>
      </c>
      <c r="E27" s="14">
        <v>1.80085494979285</v>
      </c>
      <c r="F27" s="14">
        <v>6.70471587469082</v>
      </c>
      <c r="G27" s="14">
        <v>5.22663809533002</v>
      </c>
      <c r="H27" s="14">
        <v>35.1226056016762</v>
      </c>
      <c r="I27" s="14">
        <v>7.33040158236399</v>
      </c>
      <c r="J27" s="14">
        <v>37.996732195168</v>
      </c>
      <c r="K27" s="14">
        <v>8.03643437121063</v>
      </c>
      <c r="L27" s="14">
        <v>2.43935175186604</v>
      </c>
      <c r="M27" s="14">
        <v>2.14563719797879</v>
      </c>
      <c r="N27" s="14">
        <v>4.31056738714688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-168.84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-168.84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-168.84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14">
        <v>23.6627709957009</v>
      </c>
      <c r="D28" s="14">
        <v>7.17832593740895</v>
      </c>
      <c r="E28" s="14">
        <v>67.3164662923542</v>
      </c>
      <c r="F28" s="14">
        <v>17.9909063379365</v>
      </c>
      <c r="G28" s="14">
        <v>5.14149648032736</v>
      </c>
      <c r="H28" s="14">
        <v>12.6331642637726</v>
      </c>
      <c r="I28" s="14">
        <v>9.2691984591159</v>
      </c>
      <c r="J28" s="14">
        <v>0.515493055911539</v>
      </c>
      <c r="K28" s="14">
        <v>11.030478658863</v>
      </c>
      <c r="L28" s="14">
        <v>13.1241028873752</v>
      </c>
      <c r="M28" s="14">
        <v>1.90498182619922</v>
      </c>
      <c r="N28" s="14">
        <v>4.92258508205414</v>
      </c>
      <c r="O28" s="30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-844.2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14">
        <v>19.4978952439671</v>
      </c>
      <c r="D29" s="14">
        <v>46.7861262436863</v>
      </c>
      <c r="E29" s="14">
        <v>5.75089951520786</v>
      </c>
      <c r="F29" s="14">
        <v>3.23139053613851</v>
      </c>
      <c r="G29" s="14">
        <v>7.73195214136504</v>
      </c>
      <c r="H29" s="14">
        <v>13.714977889889</v>
      </c>
      <c r="I29" s="14">
        <v>28.010170625597</v>
      </c>
      <c r="J29" s="14">
        <v>4.37819917299785</v>
      </c>
      <c r="K29" s="14">
        <v>33.356290451262</v>
      </c>
      <c r="L29" s="14">
        <v>28.0285940662281</v>
      </c>
      <c r="M29" s="14">
        <v>6.88606921476312</v>
      </c>
      <c r="N29" s="14">
        <v>31.6362293559647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-168.84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-168.84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-168.84</v>
      </c>
    </row>
    <row r="30" ht="15.75" customHeight="1">
      <c r="B30" s="13">
        <v>27.0</v>
      </c>
      <c r="C30" s="14">
        <v>2.48455454746592</v>
      </c>
      <c r="D30" s="14">
        <v>22.3085621198809</v>
      </c>
      <c r="E30" s="14">
        <v>1.84769403824525</v>
      </c>
      <c r="F30" s="14">
        <v>1.98352621779777</v>
      </c>
      <c r="G30" s="14">
        <v>5.67287473548204</v>
      </c>
      <c r="H30" s="14">
        <v>11.1249237561096</v>
      </c>
      <c r="I30" s="14">
        <v>21.8283853503533</v>
      </c>
      <c r="J30" s="14">
        <v>14.5330408529463</v>
      </c>
      <c r="K30" s="14">
        <v>7.3180322049624</v>
      </c>
      <c r="L30" s="14">
        <v>20.8271424973553</v>
      </c>
      <c r="M30" s="14">
        <v>1.70619060941972</v>
      </c>
      <c r="N30" s="14">
        <v>9.1860039499673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14">
        <v>2.98799150367267</v>
      </c>
      <c r="D31" s="14">
        <v>20.2562363315543</v>
      </c>
      <c r="E31" s="14">
        <v>0.235773490741849</v>
      </c>
      <c r="F31" s="14">
        <v>0.298928153561428</v>
      </c>
      <c r="G31" s="14">
        <v>35.4055095002309</v>
      </c>
      <c r="H31" s="14">
        <v>53.822932063458</v>
      </c>
      <c r="I31" s="14">
        <v>4.58115838705562</v>
      </c>
      <c r="J31" s="14">
        <v>22.0378842292523</v>
      </c>
      <c r="K31" s="14">
        <v>2.83626411776565</v>
      </c>
      <c r="L31" s="14">
        <v>2.59814702536148</v>
      </c>
      <c r="M31" s="14">
        <v>8.00994094306468</v>
      </c>
      <c r="N31" s="14">
        <v>4.50131702763028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-168.84</v>
      </c>
      <c r="V31" s="16">
        <f>VLOOKUP(IF(H31&gt;240,5,IF(H31&gt;180,4,IF(H31&gt;120,3,IF(H31&gt;60,2,IF(H31&gt;30,1,0))))),Trial!$E$8:$H$13,4)</f>
        <v>-168.84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14">
        <v>17.6732179570097</v>
      </c>
      <c r="D32" s="14">
        <v>7.40457085785456</v>
      </c>
      <c r="E32" s="14">
        <v>14.6950539560142</v>
      </c>
      <c r="F32" s="14">
        <v>6.97123754750937</v>
      </c>
      <c r="G32" s="14">
        <v>21.0648733398355</v>
      </c>
      <c r="H32" s="14">
        <v>14.1355922447602</v>
      </c>
      <c r="I32" s="14">
        <v>10.4742700661306</v>
      </c>
      <c r="J32" s="14">
        <v>15.0916693063538</v>
      </c>
      <c r="K32" s="14">
        <v>5.26054821438156</v>
      </c>
      <c r="L32" s="14">
        <v>1.01229004408233</v>
      </c>
      <c r="M32" s="14">
        <v>13.5760808415796</v>
      </c>
      <c r="N32" s="14">
        <v>18.7667517569086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14">
        <v>4.57929070629179</v>
      </c>
      <c r="D33" s="14">
        <v>12.3094091674899</v>
      </c>
      <c r="E33" s="14">
        <v>5.43992155743763</v>
      </c>
      <c r="F33" s="14">
        <v>6.40089358491823</v>
      </c>
      <c r="G33" s="14">
        <v>2.52192367627285</v>
      </c>
      <c r="H33" s="14">
        <v>24.0805456027558</v>
      </c>
      <c r="I33" s="14">
        <v>24.6696638851908</v>
      </c>
      <c r="J33" s="14">
        <v>2.35477788397111</v>
      </c>
      <c r="K33" s="14">
        <v>14.7201008311935</v>
      </c>
      <c r="L33" s="14">
        <v>6.47645675372332</v>
      </c>
      <c r="M33" s="14">
        <v>3.25311865480617</v>
      </c>
      <c r="N33" s="14">
        <v>4.18341529350728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14">
        <v>0.134497854823416</v>
      </c>
      <c r="D34" s="14">
        <v>4.4627853855025</v>
      </c>
      <c r="E34" s="14">
        <v>21.7241352359002</v>
      </c>
      <c r="F34" s="14">
        <v>20.7291843984446</v>
      </c>
      <c r="G34" s="14">
        <v>1.58004686660133</v>
      </c>
      <c r="H34" s="14">
        <v>12.4922857925381</v>
      </c>
      <c r="I34" s="14">
        <v>2.98865112648346</v>
      </c>
      <c r="J34" s="14">
        <v>3.93755432944745</v>
      </c>
      <c r="K34" s="14">
        <v>22.8066372944212</v>
      </c>
      <c r="L34" s="14">
        <v>21.1626879271313</v>
      </c>
      <c r="M34" s="14">
        <v>1.79628725154325</v>
      </c>
      <c r="N34" s="14">
        <v>76.1773647321283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-844.2</v>
      </c>
    </row>
    <row r="35" ht="15.75" customHeight="1">
      <c r="B35" s="13">
        <v>32.0</v>
      </c>
      <c r="C35" s="14">
        <v>7.7789205649402</v>
      </c>
      <c r="D35" s="14">
        <v>0.501503002457321</v>
      </c>
      <c r="E35" s="14">
        <v>15.6285948199305</v>
      </c>
      <c r="F35" s="14">
        <v>5.50112361912616</v>
      </c>
      <c r="G35" s="14">
        <v>12.8107410737398</v>
      </c>
      <c r="H35" s="14">
        <v>1.69587331883563</v>
      </c>
      <c r="I35" s="14">
        <v>9.26939362772656</v>
      </c>
      <c r="J35" s="14">
        <v>14.8646944247207</v>
      </c>
      <c r="K35" s="14">
        <v>2.17423841789837</v>
      </c>
      <c r="L35" s="14">
        <v>3.30700899970023</v>
      </c>
      <c r="M35" s="14">
        <v>25.3589175222611</v>
      </c>
      <c r="N35" s="14">
        <v>22.1897291836423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14">
        <v>5.21641384717077</v>
      </c>
      <c r="D36" s="14">
        <v>7.81363555477001</v>
      </c>
      <c r="E36" s="14">
        <v>1.79826473955824</v>
      </c>
      <c r="F36" s="14">
        <v>42.752791635726</v>
      </c>
      <c r="G36" s="14">
        <v>3.71623934795478</v>
      </c>
      <c r="H36" s="14">
        <v>8.47590323756449</v>
      </c>
      <c r="I36" s="14">
        <v>1.39284677058458</v>
      </c>
      <c r="J36" s="14">
        <v>4.68399732387625</v>
      </c>
      <c r="K36" s="14">
        <v>24.8839717496356</v>
      </c>
      <c r="L36" s="14">
        <v>2.33817728969973</v>
      </c>
      <c r="M36" s="14">
        <v>4.9928361619357</v>
      </c>
      <c r="N36" s="14">
        <v>6.82828395652684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-168.84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14">
        <v>15.6016908202405</v>
      </c>
      <c r="D37" s="14">
        <v>24.0640172846785</v>
      </c>
      <c r="E37" s="14">
        <v>8.36881451248191</v>
      </c>
      <c r="F37" s="14">
        <v>24.5702878816223</v>
      </c>
      <c r="G37" s="14">
        <v>63.7118054800275</v>
      </c>
      <c r="H37" s="14">
        <v>0.305230323318392</v>
      </c>
      <c r="I37" s="14">
        <v>17.8437290993604</v>
      </c>
      <c r="J37" s="14">
        <v>2.15982248010114</v>
      </c>
      <c r="K37" s="14">
        <v>7.71832929425873</v>
      </c>
      <c r="L37" s="14">
        <v>1.87047627326101</v>
      </c>
      <c r="M37" s="14">
        <v>53.1654405031777</v>
      </c>
      <c r="N37" s="14">
        <v>11.0719686953436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-844.2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-168.84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14">
        <v>0.765913341753185</v>
      </c>
      <c r="D38" s="14">
        <v>0.622730075009167</v>
      </c>
      <c r="E38" s="14">
        <v>7.97653298014775</v>
      </c>
      <c r="F38" s="14">
        <v>37.6903637849133</v>
      </c>
      <c r="G38" s="14">
        <v>14.6182304123433</v>
      </c>
      <c r="H38" s="14">
        <v>13.8964963247153</v>
      </c>
      <c r="I38" s="14">
        <v>42.5766804346036</v>
      </c>
      <c r="J38" s="14">
        <v>0.467221563402563</v>
      </c>
      <c r="K38" s="14">
        <v>31.0201996296898</v>
      </c>
      <c r="L38" s="14">
        <v>1.57719299080782</v>
      </c>
      <c r="M38" s="14">
        <v>6.29011881286017</v>
      </c>
      <c r="N38" s="14">
        <v>0.613673193351346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-168.84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-168.84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-168.84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14">
        <v>19.35850798657</v>
      </c>
      <c r="D39" s="14">
        <v>24.1981738964265</v>
      </c>
      <c r="E39" s="14">
        <v>40.2627285793763</v>
      </c>
      <c r="F39" s="14">
        <v>7.91463950159959</v>
      </c>
      <c r="G39" s="14">
        <v>6.18949945389201</v>
      </c>
      <c r="H39" s="14">
        <v>46.5425465826369</v>
      </c>
      <c r="I39" s="14">
        <v>3.49096901919693</v>
      </c>
      <c r="J39" s="14">
        <v>1.47647997051819</v>
      </c>
      <c r="K39" s="14">
        <v>7.49739261963405</v>
      </c>
      <c r="L39" s="14">
        <v>12.825058607393</v>
      </c>
      <c r="M39" s="14">
        <v>5.25673115947284</v>
      </c>
      <c r="N39" s="14">
        <v>7.7782438616734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-168.84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-168.84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14">
        <v>3.9624202305342</v>
      </c>
      <c r="D40" s="14">
        <v>10.3545795967818</v>
      </c>
      <c r="E40" s="14">
        <v>3.96147434897624</v>
      </c>
      <c r="F40" s="14">
        <v>29.8480799321339</v>
      </c>
      <c r="G40" s="14">
        <v>1.97295510526746</v>
      </c>
      <c r="H40" s="14">
        <v>6.28396740169264</v>
      </c>
      <c r="I40" s="14">
        <v>1.52671415531076</v>
      </c>
      <c r="J40" s="14">
        <v>7.15014393529855</v>
      </c>
      <c r="K40" s="14">
        <v>15.4931183769452</v>
      </c>
      <c r="L40" s="14">
        <v>6.94781053694896</v>
      </c>
      <c r="M40" s="14">
        <v>19.4769209563902</v>
      </c>
      <c r="N40" s="14">
        <v>1.99240088073183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14">
        <v>2.66719323111551</v>
      </c>
      <c r="D41" s="14">
        <v>74.0864992529832</v>
      </c>
      <c r="E41" s="14">
        <v>2.57836742769819</v>
      </c>
      <c r="F41" s="14">
        <v>31.7621538009749</v>
      </c>
      <c r="G41" s="14">
        <v>1.93093124190345</v>
      </c>
      <c r="H41" s="14">
        <v>2.93329047095031</v>
      </c>
      <c r="I41" s="14">
        <v>4.22966752136126</v>
      </c>
      <c r="J41" s="14">
        <v>23.6370238463857</v>
      </c>
      <c r="K41" s="14">
        <v>10.4645602855125</v>
      </c>
      <c r="L41" s="14">
        <v>1.41796237888899</v>
      </c>
      <c r="M41" s="14">
        <v>8.6874177897349</v>
      </c>
      <c r="N41" s="14">
        <v>13.9399956588718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-844.2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-168.84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14">
        <v>2.62480802954023</v>
      </c>
      <c r="D42" s="14">
        <v>1.43508244735204</v>
      </c>
      <c r="E42" s="14">
        <v>8.75041941166855</v>
      </c>
      <c r="F42" s="14">
        <v>0.356335267331451</v>
      </c>
      <c r="G42" s="14">
        <v>2.93001806803184</v>
      </c>
      <c r="H42" s="14">
        <v>33.3896369919435</v>
      </c>
      <c r="I42" s="14">
        <v>26.4538986839524</v>
      </c>
      <c r="J42" s="14">
        <v>2.67229896912751</v>
      </c>
      <c r="K42" s="14">
        <v>15.3304308219033</v>
      </c>
      <c r="L42" s="14">
        <v>22.1545154879039</v>
      </c>
      <c r="M42" s="14">
        <v>4.84108865694143</v>
      </c>
      <c r="N42" s="14">
        <v>0.0178455556687671</v>
      </c>
      <c r="O42" s="30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-168.84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14">
        <v>0.415476706204936</v>
      </c>
      <c r="D43" s="14">
        <v>25.5088441530412</v>
      </c>
      <c r="E43" s="14">
        <v>0.722717173844107</v>
      </c>
      <c r="F43" s="14">
        <v>9.72128606746821</v>
      </c>
      <c r="G43" s="14">
        <v>11.1546220298524</v>
      </c>
      <c r="H43" s="14">
        <v>3.65554613051936</v>
      </c>
      <c r="I43" s="14">
        <v>5.24767697444186</v>
      </c>
      <c r="J43" s="14">
        <v>15.4707278023559</v>
      </c>
      <c r="K43" s="14">
        <v>13.2861943921159</v>
      </c>
      <c r="L43" s="14">
        <v>2.72838552454486</v>
      </c>
      <c r="M43" s="14">
        <v>15.4544060357931</v>
      </c>
      <c r="N43" s="14">
        <v>2.90375957642682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14">
        <v>1.65446650184258</v>
      </c>
      <c r="D44" s="14">
        <v>7.61827161689289</v>
      </c>
      <c r="E44" s="14">
        <v>0.620927122495221</v>
      </c>
      <c r="F44" s="14">
        <v>2.00708741364069</v>
      </c>
      <c r="G44" s="14">
        <v>5.2494253970217</v>
      </c>
      <c r="H44" s="14">
        <v>7.79969847725842</v>
      </c>
      <c r="I44" s="14">
        <v>1.07838702895679</v>
      </c>
      <c r="J44" s="14">
        <v>2.73392314258963</v>
      </c>
      <c r="K44" s="14">
        <v>36.7349523730915</v>
      </c>
      <c r="L44" s="14">
        <v>10.8720863058317</v>
      </c>
      <c r="M44" s="14">
        <v>14.4169831926088</v>
      </c>
      <c r="N44" s="14">
        <v>3.14809576817788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-168.84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14">
        <v>12.0199181561443</v>
      </c>
      <c r="D45" s="14">
        <v>25.5921274317598</v>
      </c>
      <c r="E45" s="14">
        <v>0.234006872089327</v>
      </c>
      <c r="F45" s="14">
        <v>12.8984954302284</v>
      </c>
      <c r="G45" s="14">
        <v>20.9459862362763</v>
      </c>
      <c r="H45" s="14">
        <v>0.433022020799101</v>
      </c>
      <c r="I45" s="14">
        <v>32.4048910193399</v>
      </c>
      <c r="J45" s="14">
        <v>3.32004387709312</v>
      </c>
      <c r="K45" s="14">
        <v>5.6921716063749</v>
      </c>
      <c r="L45" s="14">
        <v>2.00808818195947</v>
      </c>
      <c r="M45" s="14">
        <v>19.5577750526538</v>
      </c>
      <c r="N45" s="14">
        <v>26.7442885676568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-168.84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14">
        <v>11.2625249606642</v>
      </c>
      <c r="D46" s="14">
        <v>7.5268367393408</v>
      </c>
      <c r="E46" s="14">
        <v>11.317110645407</v>
      </c>
      <c r="F46" s="14">
        <v>21.5489828944376</v>
      </c>
      <c r="G46" s="14">
        <v>0.10193688155175</v>
      </c>
      <c r="H46" s="14">
        <v>0.857764768926427</v>
      </c>
      <c r="I46" s="14">
        <v>9.68785647955639</v>
      </c>
      <c r="J46" s="14">
        <v>7.00799425574951</v>
      </c>
      <c r="K46" s="14">
        <v>1.76028034482151</v>
      </c>
      <c r="L46" s="14">
        <v>13.9061225159178</v>
      </c>
      <c r="M46" s="14">
        <v>20.9021473631839</v>
      </c>
      <c r="N46" s="14">
        <v>21.2130877224869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14">
        <v>20.2548448600044</v>
      </c>
      <c r="D47" s="14">
        <v>15.8713608175601</v>
      </c>
      <c r="E47" s="14">
        <v>5.60932809002304</v>
      </c>
      <c r="F47" s="14">
        <v>10.1259082719768</v>
      </c>
      <c r="G47" s="14">
        <v>18.4549854384905</v>
      </c>
      <c r="H47" s="14">
        <v>14.9519424650903</v>
      </c>
      <c r="I47" s="14">
        <v>10.8843838925558</v>
      </c>
      <c r="J47" s="14">
        <v>0.822335408375139</v>
      </c>
      <c r="K47" s="14">
        <v>31.024231939391</v>
      </c>
      <c r="L47" s="14">
        <v>5.25102179134265</v>
      </c>
      <c r="M47" s="14">
        <v>2.94175254139741</v>
      </c>
      <c r="N47" s="14">
        <v>6.59858384430408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-168.84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14">
        <v>13.7957063227977</v>
      </c>
      <c r="D48" s="14">
        <v>0.809423572468728</v>
      </c>
      <c r="E48" s="14">
        <v>9.47520778669706</v>
      </c>
      <c r="F48" s="14">
        <v>8.87714969124645</v>
      </c>
      <c r="G48" s="14">
        <v>8.57737656752579</v>
      </c>
      <c r="H48" s="14">
        <v>4.19456238341518</v>
      </c>
      <c r="I48" s="14">
        <v>14.3054920653897</v>
      </c>
      <c r="J48" s="14">
        <v>7.69809257737361</v>
      </c>
      <c r="K48" s="14">
        <v>0.686904118026275</v>
      </c>
      <c r="L48" s="14">
        <v>8.71073069674894</v>
      </c>
      <c r="M48" s="14">
        <v>1.57438436501882</v>
      </c>
      <c r="N48" s="14">
        <v>8.23184648207389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14">
        <v>14.71399248504</v>
      </c>
      <c r="D49" s="14">
        <v>19.4703218978068</v>
      </c>
      <c r="E49" s="14">
        <v>27.8323592287872</v>
      </c>
      <c r="F49" s="14">
        <v>3.89730273419991</v>
      </c>
      <c r="G49" s="14">
        <v>32.2685039535755</v>
      </c>
      <c r="H49" s="14">
        <v>10.0423674321818</v>
      </c>
      <c r="I49" s="14">
        <v>8.37045774385333</v>
      </c>
      <c r="J49" s="14">
        <v>19.6195432157775</v>
      </c>
      <c r="K49" s="14">
        <v>13.8934710343453</v>
      </c>
      <c r="L49" s="14">
        <v>24.0938473250886</v>
      </c>
      <c r="M49" s="14">
        <v>1.77405268861912</v>
      </c>
      <c r="N49" s="14">
        <v>26.8692690216174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-168.84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14">
        <v>17.5640248343433</v>
      </c>
      <c r="D50" s="14">
        <v>27.4381573326609</v>
      </c>
      <c r="E50" s="14">
        <v>1.4046096841339</v>
      </c>
      <c r="F50" s="14">
        <v>4.923968013376</v>
      </c>
      <c r="G50" s="14">
        <v>43.2811620734971</v>
      </c>
      <c r="H50" s="14">
        <v>38.3397537201871</v>
      </c>
      <c r="I50" s="14">
        <v>29.7435801893727</v>
      </c>
      <c r="J50" s="14">
        <v>8.38898189491592</v>
      </c>
      <c r="K50" s="14">
        <v>2.59388607754372</v>
      </c>
      <c r="L50" s="14">
        <v>7.05479424162768</v>
      </c>
      <c r="M50" s="14">
        <v>14.4198847228746</v>
      </c>
      <c r="N50" s="14">
        <v>37.6132885687392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-168.84</v>
      </c>
      <c r="V50" s="16">
        <f>VLOOKUP(IF(H50&gt;240,5,IF(H50&gt;180,4,IF(H50&gt;120,3,IF(H50&gt;60,2,IF(H50&gt;30,1,0))))),Trial!$E$8:$H$13,4)</f>
        <v>-168.84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-168.84</v>
      </c>
    </row>
    <row r="51" ht="15.75" customHeight="1">
      <c r="B51" s="13">
        <v>48.0</v>
      </c>
      <c r="C51" s="14">
        <v>14.2995385151529</v>
      </c>
      <c r="D51" s="14">
        <v>6.09737642523833</v>
      </c>
      <c r="E51" s="14">
        <v>1.02448007147495</v>
      </c>
      <c r="F51" s="14">
        <v>22.6679514778539</v>
      </c>
      <c r="G51" s="14">
        <v>1.80956312398664</v>
      </c>
      <c r="H51" s="14">
        <v>4.46460066586733</v>
      </c>
      <c r="I51" s="14">
        <v>10.6008209082634</v>
      </c>
      <c r="J51" s="14">
        <v>40.653625063632</v>
      </c>
      <c r="K51" s="14">
        <v>0.279530594356421</v>
      </c>
      <c r="L51" s="14">
        <v>22.6538647912612</v>
      </c>
      <c r="M51" s="14">
        <v>18.5670613068634</v>
      </c>
      <c r="N51" s="14">
        <v>7.00941057326272</v>
      </c>
      <c r="O51" s="30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-168.84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14">
        <v>9.38992484250022</v>
      </c>
      <c r="D52" s="14">
        <v>19.123710546287</v>
      </c>
      <c r="E52" s="14">
        <v>17.9735942221331</v>
      </c>
      <c r="F52" s="14">
        <v>34.0937751800076</v>
      </c>
      <c r="G52" s="14">
        <v>10.4724444972186</v>
      </c>
      <c r="H52" s="14">
        <v>9.54510492729252</v>
      </c>
      <c r="I52" s="14">
        <v>36.445240022276</v>
      </c>
      <c r="J52" s="14">
        <v>6.762325263815</v>
      </c>
      <c r="K52" s="14">
        <v>6.66961724567227</v>
      </c>
      <c r="L52" s="14">
        <v>6.56781699578278</v>
      </c>
      <c r="M52" s="14">
        <v>0.781468854658306</v>
      </c>
      <c r="N52" s="14">
        <v>9.58230797682501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-168.84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-168.84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14">
        <v>14.6914521636526</v>
      </c>
      <c r="D53" s="14">
        <v>9.76430886209013</v>
      </c>
      <c r="E53" s="14">
        <v>17.4744756269353</v>
      </c>
      <c r="F53" s="14">
        <v>7.15028560548089</v>
      </c>
      <c r="G53" s="14">
        <v>3.90932628330775</v>
      </c>
      <c r="H53" s="14">
        <v>9.27509547435595</v>
      </c>
      <c r="I53" s="14">
        <v>3.17027300489163</v>
      </c>
      <c r="J53" s="14">
        <v>0.0489994300995022</v>
      </c>
      <c r="K53" s="14">
        <v>16.3494201444222</v>
      </c>
      <c r="L53" s="14">
        <v>22.6506053406457</v>
      </c>
      <c r="M53" s="14">
        <v>9.52197964285517</v>
      </c>
      <c r="N53" s="14">
        <v>1.77135134739801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14">
        <v>15.2046444811943</v>
      </c>
      <c r="D54" s="14">
        <v>11.0239476820526</v>
      </c>
      <c r="E54" s="14">
        <v>11.0522441847335</v>
      </c>
      <c r="F54" s="14">
        <v>5.01278292587958</v>
      </c>
      <c r="G54" s="14">
        <v>1.32651305456528</v>
      </c>
      <c r="H54" s="14">
        <v>1.88735036209668</v>
      </c>
      <c r="I54" s="14">
        <v>14.4850498956713</v>
      </c>
      <c r="J54" s="14">
        <v>25.4177820442414</v>
      </c>
      <c r="K54" s="14">
        <v>2.54505759840831</v>
      </c>
      <c r="L54" s="14">
        <v>24.2942109076476</v>
      </c>
      <c r="M54" s="14">
        <v>7.98384922267869</v>
      </c>
      <c r="N54" s="14">
        <v>13.4271488423544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14">
        <v>0.117425942590813</v>
      </c>
      <c r="D55" s="14">
        <v>0.962560078740405</v>
      </c>
      <c r="E55" s="14">
        <v>3.29841624987312</v>
      </c>
      <c r="F55" s="14">
        <v>47.412738816855</v>
      </c>
      <c r="G55" s="14">
        <v>12.1805925662714</v>
      </c>
      <c r="H55" s="14">
        <v>0.362572403252125</v>
      </c>
      <c r="I55" s="14">
        <v>20.0060525800921</v>
      </c>
      <c r="J55" s="14">
        <v>29.85098858739</v>
      </c>
      <c r="K55" s="14">
        <v>4.86939892717637</v>
      </c>
      <c r="L55" s="14">
        <v>6.64773783423006</v>
      </c>
      <c r="M55" s="14">
        <v>2.47390342601575</v>
      </c>
      <c r="N55" s="14">
        <v>24.8369324909693</v>
      </c>
      <c r="O55" s="30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-168.84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14">
        <v>31.0039016211735</v>
      </c>
      <c r="D56" s="14">
        <v>3.44387254710309</v>
      </c>
      <c r="E56" s="14">
        <v>15.7974982155572</v>
      </c>
      <c r="F56" s="14">
        <v>2.25612466072915</v>
      </c>
      <c r="G56" s="14">
        <v>12.4349657963594</v>
      </c>
      <c r="H56" s="14">
        <v>33.0651819199578</v>
      </c>
      <c r="I56" s="14">
        <v>2.48270157698642</v>
      </c>
      <c r="J56" s="14">
        <v>14.5124706749278</v>
      </c>
      <c r="K56" s="14">
        <v>6.68238221246669</v>
      </c>
      <c r="L56" s="14">
        <v>0.418466642641662</v>
      </c>
      <c r="M56" s="14">
        <v>28.4310215365271</v>
      </c>
      <c r="N56" s="14">
        <v>3.95995720361667</v>
      </c>
      <c r="O56" s="30"/>
      <c r="P56" s="13">
        <v>53.0</v>
      </c>
      <c r="Q56" s="16">
        <f>VLOOKUP(IF(C56&gt;240,5,IF(C56&gt;180,4,IF(C56&gt;120,3,IF(C56&gt;60,2,IF(C56&gt;30,1,0))))),Trial!$E$8:$H$13,4)</f>
        <v>-168.84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-168.84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14">
        <v>1.22359606828541</v>
      </c>
      <c r="D57" s="14">
        <v>23.2080411628058</v>
      </c>
      <c r="E57" s="14">
        <v>12.1107841203074</v>
      </c>
      <c r="F57" s="14">
        <v>8.7603194818832</v>
      </c>
      <c r="G57" s="14">
        <v>27.8285595948058</v>
      </c>
      <c r="H57" s="14">
        <v>21.2664384301921</v>
      </c>
      <c r="I57" s="14">
        <v>27.2374193893915</v>
      </c>
      <c r="J57" s="14">
        <v>5.83052857816041</v>
      </c>
      <c r="K57" s="14">
        <v>34.5779735576616</v>
      </c>
      <c r="L57" s="14">
        <v>4.98951817965135</v>
      </c>
      <c r="M57" s="14">
        <v>4.57673683650792</v>
      </c>
      <c r="N57" s="14">
        <v>21.868683377484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-168.84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14">
        <v>0.11438121967949</v>
      </c>
      <c r="D58" s="14">
        <v>19.7886124380102</v>
      </c>
      <c r="E58" s="14">
        <v>7.61533129569143</v>
      </c>
      <c r="F58" s="14">
        <v>4.32828972411994</v>
      </c>
      <c r="G58" s="14">
        <v>6.6546114184428</v>
      </c>
      <c r="H58" s="14">
        <v>2.8372744260936</v>
      </c>
      <c r="I58" s="14">
        <v>13.2297825870976</v>
      </c>
      <c r="J58" s="14">
        <v>3.41210337472148</v>
      </c>
      <c r="K58" s="14">
        <v>6.62606981173158</v>
      </c>
      <c r="L58" s="14">
        <v>25.8149432249537</v>
      </c>
      <c r="M58" s="14">
        <v>11.7233243580061</v>
      </c>
      <c r="N58" s="14">
        <v>10.2815265254252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14">
        <v>6.59034697739407</v>
      </c>
      <c r="D59" s="14">
        <v>21.3666371380966</v>
      </c>
      <c r="E59" s="14">
        <v>17.3713508852842</v>
      </c>
      <c r="F59" s="14">
        <v>8.36618646471761</v>
      </c>
      <c r="G59" s="14">
        <v>1.71927877325345</v>
      </c>
      <c r="H59" s="14">
        <v>45.1380109489303</v>
      </c>
      <c r="I59" s="14">
        <v>1.49443625507315</v>
      </c>
      <c r="J59" s="14">
        <v>9.41133622562018</v>
      </c>
      <c r="K59" s="14">
        <v>0.646047490934361</v>
      </c>
      <c r="L59" s="14">
        <v>2.54285993543454</v>
      </c>
      <c r="M59" s="14">
        <v>61.545527987978</v>
      </c>
      <c r="N59" s="14">
        <v>4.27853165736354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-168.84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-844.2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14">
        <v>3.30966145705083</v>
      </c>
      <c r="D60" s="14">
        <v>9.89137160145594</v>
      </c>
      <c r="E60" s="14">
        <v>11.1408488551239</v>
      </c>
      <c r="F60" s="14">
        <v>3.91027460852638</v>
      </c>
      <c r="G60" s="14">
        <v>20.5058290580457</v>
      </c>
      <c r="H60" s="14">
        <v>12.9443853206086</v>
      </c>
      <c r="I60" s="14">
        <v>10.1459418778392</v>
      </c>
      <c r="J60" s="14">
        <v>39.8219882566502</v>
      </c>
      <c r="K60" s="14">
        <v>7.01124136634171</v>
      </c>
      <c r="L60" s="14">
        <v>11.0435023652995</v>
      </c>
      <c r="M60" s="14">
        <v>0.68295010807924</v>
      </c>
      <c r="N60" s="14">
        <v>2.17488700693172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-168.84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14">
        <v>4.21200063262525</v>
      </c>
      <c r="D61" s="14">
        <v>5.76150430673733</v>
      </c>
      <c r="E61" s="14">
        <v>0.879206920766897</v>
      </c>
      <c r="F61" s="14">
        <v>45.4701994408346</v>
      </c>
      <c r="G61" s="14">
        <v>31.0254165386855</v>
      </c>
      <c r="H61" s="14">
        <v>3.56496169585693</v>
      </c>
      <c r="I61" s="14">
        <v>10.9500765657693</v>
      </c>
      <c r="J61" s="14">
        <v>0.930414353062512</v>
      </c>
      <c r="K61" s="14">
        <v>11.1347585636466</v>
      </c>
      <c r="L61" s="14">
        <v>8.14578405455686</v>
      </c>
      <c r="M61" s="14">
        <v>1.1050641391892</v>
      </c>
      <c r="N61" s="14">
        <v>10.5121551400633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-168.84</v>
      </c>
      <c r="U61" s="16">
        <f>VLOOKUP(IF(G61&gt;240,5,IF(G61&gt;180,4,IF(G61&gt;120,3,IF(G61&gt;60,2,IF(G61&gt;30,1,0))))),Trial!$E$8:$H$13,4)</f>
        <v>-168.84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14">
        <v>28.4530265130357</v>
      </c>
      <c r="D62" s="14">
        <v>2.91732514300384</v>
      </c>
      <c r="E62" s="14">
        <v>6.95084938188083</v>
      </c>
      <c r="F62" s="14">
        <v>15.7321060679006</v>
      </c>
      <c r="G62" s="14">
        <v>17.6408865448172</v>
      </c>
      <c r="H62" s="14">
        <v>32.0787132613615</v>
      </c>
      <c r="I62" s="14">
        <v>4.62568527363457</v>
      </c>
      <c r="J62" s="14">
        <v>1.62245593084954</v>
      </c>
      <c r="K62" s="14">
        <v>0.464432843448594</v>
      </c>
      <c r="L62" s="14">
        <v>15.7777553190562</v>
      </c>
      <c r="M62" s="14">
        <v>4.56633063578047</v>
      </c>
      <c r="N62" s="14">
        <v>3.01680329879746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-168.84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14">
        <v>1.96412844411097</v>
      </c>
      <c r="D63" s="14">
        <v>3.99371549715288</v>
      </c>
      <c r="E63" s="14">
        <v>34.353701165225</v>
      </c>
      <c r="F63" s="14">
        <v>3.6707137736876</v>
      </c>
      <c r="G63" s="14">
        <v>7.08195916885442</v>
      </c>
      <c r="H63" s="14">
        <v>5.26173929558136</v>
      </c>
      <c r="I63" s="14">
        <v>4.11684987102635</v>
      </c>
      <c r="J63" s="14">
        <v>4.69043897448576</v>
      </c>
      <c r="K63" s="14">
        <v>3.61235825743546</v>
      </c>
      <c r="L63" s="14">
        <v>4.4359392946586</v>
      </c>
      <c r="M63" s="14">
        <v>35.9775267496959</v>
      </c>
      <c r="N63" s="14">
        <v>0.518653551134006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-168.84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-168.84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14">
        <v>1.4071577512131</v>
      </c>
      <c r="D64" s="14">
        <v>9.94087842480196</v>
      </c>
      <c r="E64" s="14">
        <v>10.0141460657204</v>
      </c>
      <c r="F64" s="14">
        <v>6.27890447392128</v>
      </c>
      <c r="G64" s="14">
        <v>5.46045300369151</v>
      </c>
      <c r="H64" s="14">
        <v>5.44581178079295</v>
      </c>
      <c r="I64" s="14">
        <v>2.10528563936241</v>
      </c>
      <c r="J64" s="14">
        <v>40.0260348424654</v>
      </c>
      <c r="K64" s="14">
        <v>9.92265359428246</v>
      </c>
      <c r="L64" s="14">
        <v>8.8767843585927</v>
      </c>
      <c r="M64" s="14">
        <v>3.16833764580078</v>
      </c>
      <c r="N64" s="14">
        <v>3.88843661370258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-168.84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14">
        <v>27.3882186832115</v>
      </c>
      <c r="D65" s="14">
        <v>10.0513076356697</v>
      </c>
      <c r="E65" s="14">
        <v>11.4611425668086</v>
      </c>
      <c r="F65" s="14">
        <v>2.38749256329611</v>
      </c>
      <c r="G65" s="14">
        <v>22.8709056578746</v>
      </c>
      <c r="H65" s="14">
        <v>4.06636259138958</v>
      </c>
      <c r="I65" s="14">
        <v>3.74229371002875</v>
      </c>
      <c r="J65" s="14">
        <v>14.5168427080123</v>
      </c>
      <c r="K65" s="14">
        <v>7.91203747102991</v>
      </c>
      <c r="L65" s="14">
        <v>1.91033850550511</v>
      </c>
      <c r="M65" s="14">
        <v>3.9416971818544</v>
      </c>
      <c r="N65" s="14">
        <v>3.17091292800222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14">
        <v>54.5612065066831</v>
      </c>
      <c r="D66" s="14">
        <v>5.63979171002284</v>
      </c>
      <c r="E66" s="14">
        <v>0.63873831150122</v>
      </c>
      <c r="F66" s="14">
        <v>4.89218169343658</v>
      </c>
      <c r="G66" s="14">
        <v>3.39307548440993</v>
      </c>
      <c r="H66" s="14">
        <v>9.5542218162999</v>
      </c>
      <c r="I66" s="14">
        <v>0.737510929359159</v>
      </c>
      <c r="J66" s="14">
        <v>45.5958065986452</v>
      </c>
      <c r="K66" s="14">
        <v>5.4038061349187</v>
      </c>
      <c r="L66" s="14">
        <v>2.63525151982903</v>
      </c>
      <c r="M66" s="14">
        <v>1.81391916982838</v>
      </c>
      <c r="N66" s="14">
        <v>10.5922615516187</v>
      </c>
      <c r="O66" s="30"/>
      <c r="P66" s="13">
        <v>63.0</v>
      </c>
      <c r="Q66" s="16">
        <f>VLOOKUP(IF(C66&gt;240,5,IF(C66&gt;180,4,IF(C66&gt;120,3,IF(C66&gt;60,2,IF(C66&gt;30,1,0))))),Trial!$E$8:$H$13,4)</f>
        <v>-168.84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-168.84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14">
        <v>56.7287870688521</v>
      </c>
      <c r="D67" s="14">
        <v>4.51082540189281</v>
      </c>
      <c r="E67" s="14">
        <v>2.48141236659139</v>
      </c>
      <c r="F67" s="14">
        <v>17.3099123141813</v>
      </c>
      <c r="G67" s="14">
        <v>32.1220001065297</v>
      </c>
      <c r="H67" s="14">
        <v>9.8792623389597</v>
      </c>
      <c r="I67" s="14">
        <v>10.9704135865989</v>
      </c>
      <c r="J67" s="14">
        <v>19.7985680891297</v>
      </c>
      <c r="K67" s="14">
        <v>12.5859348388591</v>
      </c>
      <c r="L67" s="14">
        <v>10.4022768215361</v>
      </c>
      <c r="M67" s="14">
        <v>9.87016071296213</v>
      </c>
      <c r="N67" s="14">
        <v>0.318803649302572</v>
      </c>
      <c r="O67" s="30"/>
      <c r="P67" s="13">
        <v>64.0</v>
      </c>
      <c r="Q67" s="16">
        <f>VLOOKUP(IF(C67&gt;240,5,IF(C67&gt;180,4,IF(C67&gt;120,3,IF(C67&gt;60,2,IF(C67&gt;30,1,0))))),Trial!$E$8:$H$13,4)</f>
        <v>-168.84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-168.84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14">
        <v>12.6778051411818</v>
      </c>
      <c r="D68" s="14">
        <v>42.9795814410191</v>
      </c>
      <c r="E68" s="14">
        <v>0.426807057205588</v>
      </c>
      <c r="F68" s="14">
        <v>7.24538726652972</v>
      </c>
      <c r="G68" s="14">
        <v>6.98940117284656</v>
      </c>
      <c r="H68" s="14">
        <v>20.1225243728777</v>
      </c>
      <c r="I68" s="14">
        <v>11.8626541762697</v>
      </c>
      <c r="J68" s="14">
        <v>76.0921091958649</v>
      </c>
      <c r="K68" s="14">
        <v>4.72332209087908</v>
      </c>
      <c r="L68" s="14">
        <v>73.7760964185677</v>
      </c>
      <c r="M68" s="14">
        <v>16.3367695223625</v>
      </c>
      <c r="N68" s="14">
        <v>1.83276058991578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-168.84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-844.2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-844.2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14">
        <v>31.0789015945301</v>
      </c>
      <c r="D69" s="14">
        <v>8.0342734800186</v>
      </c>
      <c r="E69" s="14">
        <v>36.5855383999985</v>
      </c>
      <c r="F69" s="14">
        <v>23.3877704322452</v>
      </c>
      <c r="G69" s="14">
        <v>31.8250959839684</v>
      </c>
      <c r="H69" s="14">
        <v>6.50377191659063</v>
      </c>
      <c r="I69" s="14">
        <v>101.797244223338</v>
      </c>
      <c r="J69" s="14">
        <v>3.8276868398767</v>
      </c>
      <c r="K69" s="14">
        <v>1.87701467792504</v>
      </c>
      <c r="L69" s="14">
        <v>0.829334368184209</v>
      </c>
      <c r="M69" s="14">
        <v>20.8153336556798</v>
      </c>
      <c r="N69" s="14">
        <v>2.25016404709016</v>
      </c>
      <c r="O69" s="30"/>
      <c r="P69" s="13">
        <v>66.0</v>
      </c>
      <c r="Q69" s="16">
        <f>VLOOKUP(IF(C69&gt;240,5,IF(C69&gt;180,4,IF(C69&gt;120,3,IF(C69&gt;60,2,IF(C69&gt;30,1,0))))),Trial!$E$8:$H$13,4)</f>
        <v>-168.84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-168.84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-168.84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-844.2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14">
        <v>3.21034249812212</v>
      </c>
      <c r="D70" s="14">
        <v>24.4329813653773</v>
      </c>
      <c r="E70" s="14">
        <v>24.3186825631837</v>
      </c>
      <c r="F70" s="14">
        <v>2.51892969435236</v>
      </c>
      <c r="G70" s="14">
        <v>0.930500500043854</v>
      </c>
      <c r="H70" s="14">
        <v>0.901881088850889</v>
      </c>
      <c r="I70" s="14">
        <v>42.4130226172846</v>
      </c>
      <c r="J70" s="14">
        <v>2.88983424054459</v>
      </c>
      <c r="K70" s="14">
        <v>8.6248054984957</v>
      </c>
      <c r="L70" s="14">
        <v>21.1179233282814</v>
      </c>
      <c r="M70" s="14">
        <v>8.20928202234209</v>
      </c>
      <c r="N70" s="14">
        <v>9.75896417480809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-168.84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14">
        <v>0.192274587223388</v>
      </c>
      <c r="D71" s="14">
        <v>16.6701810486699</v>
      </c>
      <c r="E71" s="14">
        <v>11.2969360647808</v>
      </c>
      <c r="F71" s="14">
        <v>16.0275603556159</v>
      </c>
      <c r="G71" s="14">
        <v>12.9107760096985</v>
      </c>
      <c r="H71" s="14">
        <v>0.0342031032669245</v>
      </c>
      <c r="I71" s="14">
        <v>7.61605547042564</v>
      </c>
      <c r="J71" s="14">
        <v>74.6677032501183</v>
      </c>
      <c r="K71" s="14">
        <v>0.940870102823382</v>
      </c>
      <c r="L71" s="14">
        <v>2.61004283470102</v>
      </c>
      <c r="M71" s="14">
        <v>62.4082510851832</v>
      </c>
      <c r="N71" s="14">
        <v>19.5213527316615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-844.2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-844.2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14">
        <v>6.59442680291831</v>
      </c>
      <c r="D72" s="14">
        <v>8.61661762809381</v>
      </c>
      <c r="E72" s="14">
        <v>3.2155940153636</v>
      </c>
      <c r="F72" s="14">
        <v>28.6884897250936</v>
      </c>
      <c r="G72" s="14">
        <v>15.8704281148585</v>
      </c>
      <c r="H72" s="14">
        <v>1.340427351055</v>
      </c>
      <c r="I72" s="14">
        <v>6.53062455290929</v>
      </c>
      <c r="J72" s="14">
        <v>15.0355849457989</v>
      </c>
      <c r="K72" s="14">
        <v>12.2532870602879</v>
      </c>
      <c r="L72" s="14">
        <v>4.71238742084242</v>
      </c>
      <c r="M72" s="14">
        <v>18.4984884571454</v>
      </c>
      <c r="N72" s="14">
        <v>5.34123024335131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14">
        <v>4.73869153051637</v>
      </c>
      <c r="D73" s="14">
        <v>28.7008597817526</v>
      </c>
      <c r="E73" s="14">
        <v>0.1399258133657</v>
      </c>
      <c r="F73" s="14">
        <v>9.12737487962876</v>
      </c>
      <c r="G73" s="14">
        <v>7.24354309579357</v>
      </c>
      <c r="H73" s="14">
        <v>13.902655890965</v>
      </c>
      <c r="I73" s="14">
        <v>7.09266879251227</v>
      </c>
      <c r="J73" s="14">
        <v>2.53608931587078</v>
      </c>
      <c r="K73" s="14">
        <v>3.93734307470731</v>
      </c>
      <c r="L73" s="14">
        <v>1.08338720468309</v>
      </c>
      <c r="M73" s="14">
        <v>5.0105990126729</v>
      </c>
      <c r="N73" s="14">
        <v>3.30775838531796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14">
        <v>1.04242916144431</v>
      </c>
      <c r="D74" s="14">
        <v>17.2702063175003</v>
      </c>
      <c r="E74" s="14">
        <v>6.37436845414341</v>
      </c>
      <c r="F74" s="14">
        <v>15.0713946972419</v>
      </c>
      <c r="G74" s="14">
        <v>1.72664936360341</v>
      </c>
      <c r="H74" s="14">
        <v>3.01056638248265</v>
      </c>
      <c r="I74" s="14">
        <v>13.0049602316168</v>
      </c>
      <c r="J74" s="14">
        <v>1.66777469959307</v>
      </c>
      <c r="K74" s="14">
        <v>9.19675097289411</v>
      </c>
      <c r="L74" s="14">
        <v>5.70247595268302</v>
      </c>
      <c r="M74" s="14">
        <v>3.01606726534665</v>
      </c>
      <c r="N74" s="14">
        <v>9.79959307732908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14">
        <v>33.1502032570795</v>
      </c>
      <c r="D75" s="14">
        <v>15.8286465817329</v>
      </c>
      <c r="E75" s="14">
        <v>68.5280449312773</v>
      </c>
      <c r="F75" s="14">
        <v>10.6678632234308</v>
      </c>
      <c r="G75" s="14">
        <v>7.8909505866468</v>
      </c>
      <c r="H75" s="14">
        <v>5.17385023529641</v>
      </c>
      <c r="I75" s="14">
        <v>15.0997453119691</v>
      </c>
      <c r="J75" s="14">
        <v>1.08832178469747</v>
      </c>
      <c r="K75" s="14">
        <v>2.56128785799493</v>
      </c>
      <c r="L75" s="14">
        <v>1.25284099937417</v>
      </c>
      <c r="M75" s="14">
        <v>6.53193910140544</v>
      </c>
      <c r="N75" s="14">
        <v>8.63813113346696</v>
      </c>
      <c r="O75" s="30"/>
      <c r="P75" s="13">
        <v>72.0</v>
      </c>
      <c r="Q75" s="16">
        <f>VLOOKUP(IF(C75&gt;240,5,IF(C75&gt;180,4,IF(C75&gt;120,3,IF(C75&gt;60,2,IF(C75&gt;30,1,0))))),Trial!$E$8:$H$13,4)</f>
        <v>-168.84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-844.2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0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14">
        <v>53.4372145686722</v>
      </c>
      <c r="D76" s="14">
        <v>8.00968776792288</v>
      </c>
      <c r="E76" s="14">
        <v>19.4130916826596</v>
      </c>
      <c r="F76" s="14">
        <v>25.1539768411016</v>
      </c>
      <c r="G76" s="14">
        <v>1.63881461490132</v>
      </c>
      <c r="H76" s="14">
        <v>1.98695465377321</v>
      </c>
      <c r="I76" s="14">
        <v>36.4759004484576</v>
      </c>
      <c r="J76" s="14">
        <v>26.8809651566839</v>
      </c>
      <c r="K76" s="14">
        <v>12.5086139834181</v>
      </c>
      <c r="L76" s="14">
        <v>17.4079265589911</v>
      </c>
      <c r="M76" s="14">
        <v>2.0439028176479</v>
      </c>
      <c r="N76" s="14">
        <v>1.99504814441316</v>
      </c>
      <c r="O76" s="30"/>
      <c r="P76" s="13">
        <v>73.0</v>
      </c>
      <c r="Q76" s="16">
        <f>VLOOKUP(IF(C76&gt;240,5,IF(C76&gt;180,4,IF(C76&gt;120,3,IF(C76&gt;60,2,IF(C76&gt;30,1,0))))),Trial!$E$8:$H$13,4)</f>
        <v>-168.84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-168.84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14">
        <v>41.5292391226035</v>
      </c>
      <c r="D77" s="14">
        <v>2.19581262357533</v>
      </c>
      <c r="E77" s="14">
        <v>7.0659412461333</v>
      </c>
      <c r="F77" s="14">
        <v>8.18250001901575</v>
      </c>
      <c r="G77" s="14">
        <v>0.0705678796395659</v>
      </c>
      <c r="H77" s="14">
        <v>13.8826456975277</v>
      </c>
      <c r="I77" s="14">
        <v>0.354113655118272</v>
      </c>
      <c r="J77" s="14">
        <v>20.4522039601269</v>
      </c>
      <c r="K77" s="14">
        <v>6.91441768332239</v>
      </c>
      <c r="L77" s="14">
        <v>4.2973241165746</v>
      </c>
      <c r="M77" s="14">
        <v>18.932829715701</v>
      </c>
      <c r="N77" s="14">
        <v>6.97496820581146</v>
      </c>
      <c r="O77" s="30"/>
      <c r="P77" s="13">
        <v>74.0</v>
      </c>
      <c r="Q77" s="16">
        <f>VLOOKUP(IF(C77&gt;240,5,IF(C77&gt;180,4,IF(C77&gt;120,3,IF(C77&gt;60,2,IF(C77&gt;30,1,0))))),Trial!$E$8:$H$13,4)</f>
        <v>-168.84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14">
        <v>12.878546272586</v>
      </c>
      <c r="D78" s="14">
        <v>34.0825826499865</v>
      </c>
      <c r="E78" s="14">
        <v>3.6062947941944</v>
      </c>
      <c r="F78" s="14">
        <v>72.8967650485272</v>
      </c>
      <c r="G78" s="14">
        <v>6.4171765178442</v>
      </c>
      <c r="H78" s="14">
        <v>6.52164815715514</v>
      </c>
      <c r="I78" s="14">
        <v>24.984239687415</v>
      </c>
      <c r="J78" s="14">
        <v>6.86292480034754</v>
      </c>
      <c r="K78" s="14">
        <v>4.06105856886193</v>
      </c>
      <c r="L78" s="14">
        <v>52.9225786719895</v>
      </c>
      <c r="M78" s="14">
        <v>23.958617475087</v>
      </c>
      <c r="N78" s="14">
        <v>0.72005307986401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-168.84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-844.2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-168.84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14">
        <v>1.17236216682941</v>
      </c>
      <c r="D79" s="14">
        <v>48.8554591084673</v>
      </c>
      <c r="E79" s="14">
        <v>8.67511734813452</v>
      </c>
      <c r="F79" s="14">
        <v>14.1821106959219</v>
      </c>
      <c r="G79" s="14">
        <v>6.3631196684204</v>
      </c>
      <c r="H79" s="14">
        <v>6.37896301751025</v>
      </c>
      <c r="I79" s="14">
        <v>7.09816581015821</v>
      </c>
      <c r="J79" s="14">
        <v>1.21096491245553</v>
      </c>
      <c r="K79" s="14">
        <v>1.82366216550581</v>
      </c>
      <c r="L79" s="14">
        <v>0.309707354847342</v>
      </c>
      <c r="M79" s="14">
        <v>7.80575443507515</v>
      </c>
      <c r="N79" s="14">
        <v>11.0748482404715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-168.84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14">
        <v>19.8537734293517</v>
      </c>
      <c r="D80" s="14">
        <v>20.9417666316202</v>
      </c>
      <c r="E80" s="14">
        <v>4.58127777334303</v>
      </c>
      <c r="F80" s="14">
        <v>5.20900958538987</v>
      </c>
      <c r="G80" s="14">
        <v>13.1591159091416</v>
      </c>
      <c r="H80" s="14">
        <v>13.3412624191551</v>
      </c>
      <c r="I80" s="14">
        <v>43.4852133021098</v>
      </c>
      <c r="J80" s="14">
        <v>2.41714118633687</v>
      </c>
      <c r="K80" s="14">
        <v>39.0934233629484</v>
      </c>
      <c r="L80" s="14">
        <v>6.00319130057727</v>
      </c>
      <c r="M80" s="14">
        <v>22.1483585691249</v>
      </c>
      <c r="N80" s="14">
        <v>1.93582936157472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-168.84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-168.84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14">
        <v>6.09849093109369</v>
      </c>
      <c r="D81" s="14">
        <v>1.22193602216119</v>
      </c>
      <c r="E81" s="14">
        <v>27.7052171126262</v>
      </c>
      <c r="F81" s="14">
        <v>25.0494236609137</v>
      </c>
      <c r="G81" s="14">
        <v>5.81030191294849</v>
      </c>
      <c r="H81" s="14">
        <v>3.87357145971619</v>
      </c>
      <c r="I81" s="14">
        <v>0.772783691637029</v>
      </c>
      <c r="J81" s="14">
        <v>7.58164021209814</v>
      </c>
      <c r="K81" s="14">
        <v>8.45075171706267</v>
      </c>
      <c r="L81" s="14">
        <v>14.3054542565803</v>
      </c>
      <c r="M81" s="14">
        <v>23.9017124962231</v>
      </c>
      <c r="N81" s="14">
        <v>4.58933284319937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14">
        <v>28.4638131138191</v>
      </c>
      <c r="D82" s="14">
        <v>5.14326123767509</v>
      </c>
      <c r="E82" s="14">
        <v>10.8735648969442</v>
      </c>
      <c r="F82" s="14">
        <v>0.443728311173618</v>
      </c>
      <c r="G82" s="14">
        <v>10.182248741786</v>
      </c>
      <c r="H82" s="14">
        <v>0.957125392882153</v>
      </c>
      <c r="I82" s="14">
        <v>49.577044392047</v>
      </c>
      <c r="J82" s="14">
        <v>9.70280033683959</v>
      </c>
      <c r="K82" s="14">
        <v>6.88518201927654</v>
      </c>
      <c r="L82" s="14">
        <v>22.2377290723024</v>
      </c>
      <c r="M82" s="14">
        <v>22.7006061187782</v>
      </c>
      <c r="N82" s="14">
        <v>19.868980253691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-168.84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14">
        <v>2.70484812849911</v>
      </c>
      <c r="D83" s="14">
        <v>15.3698613043959</v>
      </c>
      <c r="E83" s="14">
        <v>1.92008885253604</v>
      </c>
      <c r="F83" s="14">
        <v>20.2354471473193</v>
      </c>
      <c r="G83" s="14">
        <v>13.6807825287175</v>
      </c>
      <c r="H83" s="14">
        <v>20.2473884357309</v>
      </c>
      <c r="I83" s="14">
        <v>7.71803069738671</v>
      </c>
      <c r="J83" s="14">
        <v>30.9374692697332</v>
      </c>
      <c r="K83" s="14">
        <v>4.48520847395994</v>
      </c>
      <c r="L83" s="14">
        <v>2.82596296719275</v>
      </c>
      <c r="M83" s="14">
        <v>19.280177527683</v>
      </c>
      <c r="N83" s="14">
        <v>1.63830691124313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-168.84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14">
        <v>18.3770773060789</v>
      </c>
      <c r="D84" s="14">
        <v>1.87868547593243</v>
      </c>
      <c r="E84" s="14">
        <v>22.0927862806415</v>
      </c>
      <c r="F84" s="14">
        <v>0.878833749331534</v>
      </c>
      <c r="G84" s="14">
        <v>0.819821459911962</v>
      </c>
      <c r="H84" s="14">
        <v>26.5990098461678</v>
      </c>
      <c r="I84" s="14">
        <v>34.0359092790888</v>
      </c>
      <c r="J84" s="14">
        <v>12.6576703214171</v>
      </c>
      <c r="K84" s="14">
        <v>12.6181590053338</v>
      </c>
      <c r="L84" s="14">
        <v>2.09940444794483</v>
      </c>
      <c r="M84" s="14">
        <v>10.9305532069962</v>
      </c>
      <c r="N84" s="14">
        <v>1.35471474945168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-168.84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14">
        <v>1.37101029818878</v>
      </c>
      <c r="D85" s="14">
        <v>7.25797245763242</v>
      </c>
      <c r="E85" s="14">
        <v>1.7632487752735</v>
      </c>
      <c r="F85" s="14">
        <v>6.85521989814006</v>
      </c>
      <c r="G85" s="14">
        <v>11.2480848015371</v>
      </c>
      <c r="H85" s="14">
        <v>4.34516421229812</v>
      </c>
      <c r="I85" s="14">
        <v>8.56580435726792</v>
      </c>
      <c r="J85" s="14">
        <v>5.39609156587385</v>
      </c>
      <c r="K85" s="14">
        <v>17.6479526440698</v>
      </c>
      <c r="L85" s="14">
        <v>3.26119659163493</v>
      </c>
      <c r="M85" s="14">
        <v>6.98163663544692</v>
      </c>
      <c r="N85" s="14">
        <v>24.7683553628793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14">
        <v>12.6584869502197</v>
      </c>
      <c r="D86" s="14">
        <v>32.0501246772961</v>
      </c>
      <c r="E86" s="14">
        <v>11.6195928934987</v>
      </c>
      <c r="F86" s="14">
        <v>7.53143814709038</v>
      </c>
      <c r="G86" s="14">
        <v>3.35471479324624</v>
      </c>
      <c r="H86" s="14">
        <v>11.0599065261046</v>
      </c>
      <c r="I86" s="14">
        <v>50.7063563055899</v>
      </c>
      <c r="J86" s="14">
        <v>11.9134120942178</v>
      </c>
      <c r="K86" s="14">
        <v>15.4453200018118</v>
      </c>
      <c r="L86" s="14">
        <v>1.40116556477819</v>
      </c>
      <c r="M86" s="14">
        <v>12.9817710593428</v>
      </c>
      <c r="N86" s="14">
        <v>7.13517763712443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-168.84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-168.84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14">
        <v>6.60101433219388</v>
      </c>
      <c r="D87" s="14">
        <v>3.76973358462565</v>
      </c>
      <c r="E87" s="14">
        <v>14.8365674495782</v>
      </c>
      <c r="F87" s="14">
        <v>0.302901609183671</v>
      </c>
      <c r="G87" s="14">
        <v>4.45623735478148</v>
      </c>
      <c r="H87" s="14">
        <v>10.9501604131703</v>
      </c>
      <c r="I87" s="14">
        <v>22.2720081383532</v>
      </c>
      <c r="J87" s="14">
        <v>49.7370498095131</v>
      </c>
      <c r="K87" s="14">
        <v>8.06257910192944</v>
      </c>
      <c r="L87" s="14">
        <v>4.08622540009308</v>
      </c>
      <c r="M87" s="14">
        <v>32.9224180706718</v>
      </c>
      <c r="N87" s="14">
        <v>2.6984416489955</v>
      </c>
      <c r="O87" s="30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-168.84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-168.84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14">
        <v>33.9860484510914</v>
      </c>
      <c r="D88" s="14">
        <v>6.26192051637918</v>
      </c>
      <c r="E88" s="14">
        <v>11.669713369486</v>
      </c>
      <c r="F88" s="14">
        <v>4.16755101475865</v>
      </c>
      <c r="G88" s="14">
        <v>21.2061760680919</v>
      </c>
      <c r="H88" s="14">
        <v>0.358317381857849</v>
      </c>
      <c r="I88" s="14">
        <v>8.54385955817997</v>
      </c>
      <c r="J88" s="14">
        <v>17.4254525343041</v>
      </c>
      <c r="K88" s="14">
        <v>8.46421852200292</v>
      </c>
      <c r="L88" s="14">
        <v>14.6973797285083</v>
      </c>
      <c r="M88" s="14">
        <v>0.560013940697536</v>
      </c>
      <c r="N88" s="14">
        <v>48.7520056079807</v>
      </c>
      <c r="O88" s="30"/>
      <c r="P88" s="13">
        <v>85.0</v>
      </c>
      <c r="Q88" s="16">
        <f>VLOOKUP(IF(C88&gt;240,5,IF(C88&gt;180,4,IF(C88&gt;120,3,IF(C88&gt;60,2,IF(C88&gt;30,1,0))))),Trial!$E$8:$H$13,4)</f>
        <v>-168.84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-168.84</v>
      </c>
    </row>
    <row r="89" ht="15.75" customHeight="1">
      <c r="B89" s="13">
        <v>86.0</v>
      </c>
      <c r="C89" s="14">
        <v>13.1963247309524</v>
      </c>
      <c r="D89" s="14">
        <v>77.660689500042</v>
      </c>
      <c r="E89" s="14">
        <v>6.27302369121462</v>
      </c>
      <c r="F89" s="14">
        <v>22.0572016645182</v>
      </c>
      <c r="G89" s="14">
        <v>3.76936916089617</v>
      </c>
      <c r="H89" s="14">
        <v>43.352513872866</v>
      </c>
      <c r="I89" s="14">
        <v>26.5579862021079</v>
      </c>
      <c r="J89" s="14">
        <v>24.6249709615653</v>
      </c>
      <c r="K89" s="14">
        <v>32.0082579419271</v>
      </c>
      <c r="L89" s="14">
        <v>1.55179824516248</v>
      </c>
      <c r="M89" s="14">
        <v>10.8578369841996</v>
      </c>
      <c r="N89" s="14">
        <v>1.30879467613995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-844.2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-168.84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-168.84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14">
        <v>7.13830660327772</v>
      </c>
      <c r="D90" s="14">
        <v>0.534118405094369</v>
      </c>
      <c r="E90" s="14">
        <v>21.2971033193255</v>
      </c>
      <c r="F90" s="14">
        <v>15.5720553384247</v>
      </c>
      <c r="G90" s="14">
        <v>10.6766999803568</v>
      </c>
      <c r="H90" s="14">
        <v>36.735641337374</v>
      </c>
      <c r="I90" s="14">
        <v>7.37517862613313</v>
      </c>
      <c r="J90" s="14">
        <v>12.1815303931097</v>
      </c>
      <c r="K90" s="14">
        <v>3.27931855539791</v>
      </c>
      <c r="L90" s="14">
        <v>3.89511850378476</v>
      </c>
      <c r="M90" s="14">
        <v>2.24555975063704</v>
      </c>
      <c r="N90" s="14">
        <v>1.33186239189859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-168.84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14">
        <v>1.47721891007386</v>
      </c>
      <c r="D91" s="14">
        <v>15.610132774626</v>
      </c>
      <c r="E91" s="14">
        <v>1.21179435766083</v>
      </c>
      <c r="F91" s="14">
        <v>3.14886731067672</v>
      </c>
      <c r="G91" s="14">
        <v>18.4247095108101</v>
      </c>
      <c r="H91" s="14">
        <v>21.8107345570174</v>
      </c>
      <c r="I91" s="14">
        <v>14.9439143823544</v>
      </c>
      <c r="J91" s="14">
        <v>8.06385900760069</v>
      </c>
      <c r="K91" s="14">
        <v>8.20659521780908</v>
      </c>
      <c r="L91" s="14">
        <v>2.11969935428351</v>
      </c>
      <c r="M91" s="14">
        <v>26.610936323384</v>
      </c>
      <c r="N91" s="14">
        <v>4.84956134394743</v>
      </c>
      <c r="O91" s="30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14">
        <v>38.9338575840335</v>
      </c>
      <c r="D92" s="14">
        <v>5.42603076677769</v>
      </c>
      <c r="E92" s="14">
        <v>21.2220589889383</v>
      </c>
      <c r="F92" s="14">
        <v>46.7735947379839</v>
      </c>
      <c r="G92" s="14">
        <v>25.0483894637024</v>
      </c>
      <c r="H92" s="14">
        <v>19.6355380821404</v>
      </c>
      <c r="I92" s="14">
        <v>23.3403694825416</v>
      </c>
      <c r="J92" s="14">
        <v>5.45173650875911</v>
      </c>
      <c r="K92" s="14">
        <v>3.30393895911984</v>
      </c>
      <c r="L92" s="14">
        <v>53.5774827871895</v>
      </c>
      <c r="M92" s="14">
        <v>7.66069124662317</v>
      </c>
      <c r="N92" s="14">
        <v>10.1385461379859</v>
      </c>
      <c r="O92" s="30"/>
      <c r="P92" s="13">
        <v>89.0</v>
      </c>
      <c r="Q92" s="16">
        <f>VLOOKUP(IF(C92&gt;240,5,IF(C92&gt;180,4,IF(C92&gt;120,3,IF(C92&gt;60,2,IF(C92&gt;30,1,0))))),Trial!$E$8:$H$13,4)</f>
        <v>-168.84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-168.84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-168.84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14">
        <v>5.42530557941645</v>
      </c>
      <c r="D93" s="14">
        <v>11.805800890186</v>
      </c>
      <c r="E93" s="14">
        <v>25.5785976853391</v>
      </c>
      <c r="F93" s="14">
        <v>1.08544553350657</v>
      </c>
      <c r="G93" s="14">
        <v>13.6285014565187</v>
      </c>
      <c r="H93" s="14">
        <v>1.25359895681031</v>
      </c>
      <c r="I93" s="14">
        <v>4.03735544616356</v>
      </c>
      <c r="J93" s="14">
        <v>4.5448874713853</v>
      </c>
      <c r="K93" s="14">
        <v>19.7393775111234</v>
      </c>
      <c r="L93" s="14">
        <v>14.4957487639125</v>
      </c>
      <c r="M93" s="14">
        <v>4.49456196958199</v>
      </c>
      <c r="N93" s="14">
        <v>7.03929741838947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14">
        <v>12.1116190999212</v>
      </c>
      <c r="D94" s="14">
        <v>14.3159596642564</v>
      </c>
      <c r="E94" s="14">
        <v>37.0302475422077</v>
      </c>
      <c r="F94" s="14">
        <v>3.73976610626383</v>
      </c>
      <c r="G94" s="14">
        <v>18.0532441340472</v>
      </c>
      <c r="H94" s="14">
        <v>2.33800713322125</v>
      </c>
      <c r="I94" s="14">
        <v>13.5742780116471</v>
      </c>
      <c r="J94" s="14">
        <v>0.611897424096242</v>
      </c>
      <c r="K94" s="14">
        <v>0.277147742552031</v>
      </c>
      <c r="L94" s="14">
        <v>38.5061549619179</v>
      </c>
      <c r="M94" s="14">
        <v>9.4247777204114</v>
      </c>
      <c r="N94" s="14">
        <v>7.78454459789209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-168.84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-168.84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14">
        <v>5.29505199316101</v>
      </c>
      <c r="D95" s="14">
        <v>19.5886221166974</v>
      </c>
      <c r="E95" s="14">
        <v>25.5745908143915</v>
      </c>
      <c r="F95" s="14">
        <v>9.95554153436316</v>
      </c>
      <c r="G95" s="14">
        <v>24.5832258634439</v>
      </c>
      <c r="H95" s="14">
        <v>14.0658293060112</v>
      </c>
      <c r="I95" s="14">
        <v>9.78680518391458</v>
      </c>
      <c r="J95" s="14">
        <v>17.3352358854459</v>
      </c>
      <c r="K95" s="14">
        <v>11.094582901763</v>
      </c>
      <c r="L95" s="14">
        <v>10.4611011190425</v>
      </c>
      <c r="M95" s="14">
        <v>8.53939731344581</v>
      </c>
      <c r="N95" s="14">
        <v>10.1428385053846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14">
        <v>4.4419814256683</v>
      </c>
      <c r="D96" s="14">
        <v>4.03203531722538</v>
      </c>
      <c r="E96" s="14">
        <v>2.82006922164001</v>
      </c>
      <c r="F96" s="14">
        <v>4.86989339417778</v>
      </c>
      <c r="G96" s="14">
        <v>9.39416071554737</v>
      </c>
      <c r="H96" s="14">
        <v>88.6766177316027</v>
      </c>
      <c r="I96" s="14">
        <v>21.009173765062</v>
      </c>
      <c r="J96" s="14">
        <v>9.40123251919551</v>
      </c>
      <c r="K96" s="14">
        <v>18.8134971829301</v>
      </c>
      <c r="L96" s="14">
        <v>4.82191729079932</v>
      </c>
      <c r="M96" s="14">
        <v>0.0830204702601121</v>
      </c>
      <c r="N96" s="14">
        <v>21.5476871185706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-844.2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14">
        <v>0.700076833833009</v>
      </c>
      <c r="D97" s="14">
        <v>11.9519418790396</v>
      </c>
      <c r="E97" s="14">
        <v>5.73280945173465</v>
      </c>
      <c r="F97" s="14">
        <v>2.13726340681314</v>
      </c>
      <c r="G97" s="14">
        <v>6.17263415278867</v>
      </c>
      <c r="H97" s="14">
        <v>1.31905071832996</v>
      </c>
      <c r="I97" s="14">
        <v>30.0066259954379</v>
      </c>
      <c r="J97" s="14">
        <v>1.86303884200851</v>
      </c>
      <c r="K97" s="14">
        <v>12.4886281714859</v>
      </c>
      <c r="L97" s="14">
        <v>14.79482621896</v>
      </c>
      <c r="M97" s="14">
        <v>17.2117425884205</v>
      </c>
      <c r="N97" s="14">
        <v>11.844400036716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-168.84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14">
        <v>4.72689859609028</v>
      </c>
      <c r="D98" s="14">
        <v>1.93046299340203</v>
      </c>
      <c r="E98" s="14">
        <v>6.6344960398972</v>
      </c>
      <c r="F98" s="14">
        <v>11.3816808571192</v>
      </c>
      <c r="G98" s="14">
        <v>14.1385410634886</v>
      </c>
      <c r="H98" s="14">
        <v>1.79115571673586</v>
      </c>
      <c r="I98" s="14">
        <v>15.8167378364216</v>
      </c>
      <c r="J98" s="14">
        <v>7.01632075845264</v>
      </c>
      <c r="K98" s="14">
        <v>12.2300704626451</v>
      </c>
      <c r="L98" s="14">
        <v>3.12645150959963</v>
      </c>
      <c r="M98" s="14">
        <v>28.5253311090426</v>
      </c>
      <c r="N98" s="14">
        <v>1.66100539765321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14">
        <v>3.01887446879409</v>
      </c>
      <c r="D99" s="14">
        <v>23.6950641632174</v>
      </c>
      <c r="E99" s="14">
        <v>1.03930502769459</v>
      </c>
      <c r="F99" s="14">
        <v>2.52591236536391</v>
      </c>
      <c r="G99" s="14">
        <v>42.6857793197107</v>
      </c>
      <c r="H99" s="14">
        <v>5.11682921913452</v>
      </c>
      <c r="I99" s="14">
        <v>39.156161866371</v>
      </c>
      <c r="J99" s="14">
        <v>24.2141516138038</v>
      </c>
      <c r="K99" s="14">
        <v>11.920787045287</v>
      </c>
      <c r="L99" s="14">
        <v>3.08482548287138</v>
      </c>
      <c r="M99" s="14">
        <v>2.69305818206631</v>
      </c>
      <c r="N99" s="14">
        <v>42.4936507635157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-168.84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-168.84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-168.84</v>
      </c>
    </row>
    <row r="100" ht="15.75" customHeight="1">
      <c r="B100" s="13">
        <v>97.0</v>
      </c>
      <c r="C100" s="14">
        <v>15.1634678816508</v>
      </c>
      <c r="D100" s="14">
        <v>9.06357163218781</v>
      </c>
      <c r="E100" s="14">
        <v>16.0984130274589</v>
      </c>
      <c r="F100" s="14">
        <v>8.99115912429988</v>
      </c>
      <c r="G100" s="14">
        <v>1.45141247608699</v>
      </c>
      <c r="H100" s="14">
        <v>8.03336059064604</v>
      </c>
      <c r="I100" s="14">
        <v>8.29073711520786</v>
      </c>
      <c r="J100" s="14">
        <v>0.734251727443188</v>
      </c>
      <c r="K100" s="14">
        <v>4.31746719595976</v>
      </c>
      <c r="L100" s="14">
        <v>16.7836156271455</v>
      </c>
      <c r="M100" s="14">
        <v>0.895749128842726</v>
      </c>
      <c r="N100" s="14">
        <v>4.2441750981309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14">
        <v>7.55062916795723</v>
      </c>
      <c r="D101" s="14">
        <v>28.2627514940358</v>
      </c>
      <c r="E101" s="14">
        <v>11.2385105194433</v>
      </c>
      <c r="F101" s="14">
        <v>5.47098117226623</v>
      </c>
      <c r="G101" s="14">
        <v>4.13152954195774</v>
      </c>
      <c r="H101" s="14">
        <v>7.07683273921721</v>
      </c>
      <c r="I101" s="14">
        <v>9.84255388037116</v>
      </c>
      <c r="J101" s="14">
        <v>1.00676785135548</v>
      </c>
      <c r="K101" s="14">
        <v>8.32237854772247</v>
      </c>
      <c r="L101" s="14">
        <v>10.0425589650954</v>
      </c>
      <c r="M101" s="14">
        <v>0.309903013042366</v>
      </c>
      <c r="N101" s="14">
        <v>21.1782761924138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14">
        <v>4.16999990073964</v>
      </c>
      <c r="D102" s="14">
        <v>14.3177019683729</v>
      </c>
      <c r="E102" s="14">
        <v>4.33753219818313</v>
      </c>
      <c r="F102" s="14">
        <v>11.7273265162568</v>
      </c>
      <c r="G102" s="14">
        <v>14.6457031845215</v>
      </c>
      <c r="H102" s="14">
        <v>31.0720069368904</v>
      </c>
      <c r="I102" s="14">
        <v>38.1698707469147</v>
      </c>
      <c r="J102" s="14">
        <v>4.38151884283405</v>
      </c>
      <c r="K102" s="14">
        <v>11.9539797154908</v>
      </c>
      <c r="L102" s="14">
        <v>15.5560625585022</v>
      </c>
      <c r="M102" s="14">
        <v>2.2161477421876</v>
      </c>
      <c r="N102" s="14">
        <v>3.39937523953952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-168.84</v>
      </c>
      <c r="W102" s="16">
        <f>VLOOKUP(IF(I102&gt;240,5,IF(I102&gt;180,4,IF(I102&gt;120,3,IF(I102&gt;60,2,IF(I102&gt;30,1,0))))),Trial!$E$8:$H$13,4)</f>
        <v>-168.84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14">
        <v>7.2749597214628</v>
      </c>
      <c r="D103" s="14">
        <v>11.916319895451</v>
      </c>
      <c r="E103" s="14">
        <v>5.10627239928581</v>
      </c>
      <c r="F103" s="14">
        <v>7.43031549719162</v>
      </c>
      <c r="G103" s="14">
        <v>9.45592869008807</v>
      </c>
      <c r="H103" s="14">
        <v>0.860357936231676</v>
      </c>
      <c r="I103" s="14">
        <v>7.90633261092007</v>
      </c>
      <c r="J103" s="14">
        <v>55.1188477092</v>
      </c>
      <c r="K103" s="14">
        <v>20.1028046669069</v>
      </c>
      <c r="L103" s="14">
        <v>0.240294486144558</v>
      </c>
      <c r="M103" s="14">
        <v>4.46156853721477</v>
      </c>
      <c r="N103" s="14">
        <v>1.10977486971729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-168.84</v>
      </c>
      <c r="Y103" s="16">
        <f>VLOOKUP(IF(K103&gt;240,5,IF(K103&gt;180,4,IF(K103&gt;120,3,IF(K103&gt;60,2,IF(K103&gt;30,1,0))))),Trial!$E$8:$H$13,4)</f>
        <v>0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-1688.4</v>
      </c>
      <c r="R104" s="33">
        <f t="shared" si="1"/>
        <v>-2701.44</v>
      </c>
      <c r="S104" s="33">
        <f t="shared" si="1"/>
        <v>-2701.44</v>
      </c>
      <c r="T104" s="33">
        <f t="shared" si="1"/>
        <v>-2363.76</v>
      </c>
      <c r="U104" s="33">
        <f t="shared" si="1"/>
        <v>-2194.92</v>
      </c>
      <c r="V104" s="33">
        <f t="shared" si="1"/>
        <v>-3039.12</v>
      </c>
      <c r="W104" s="33">
        <f t="shared" si="1"/>
        <v>-3039.12</v>
      </c>
      <c r="X104" s="33">
        <f t="shared" si="1"/>
        <v>-4052.16</v>
      </c>
      <c r="Y104" s="33">
        <f t="shared" si="1"/>
        <v>-1519.56</v>
      </c>
      <c r="Z104" s="33">
        <f t="shared" si="1"/>
        <v>-2532.6</v>
      </c>
      <c r="AA104" s="33">
        <f t="shared" si="1"/>
        <v>-2194.92</v>
      </c>
      <c r="AB104" s="33">
        <f t="shared" si="1"/>
        <v>-2026.08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38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34">
        <v>14.7158032329838</v>
      </c>
      <c r="D4" s="34">
        <v>16.4314648271623</v>
      </c>
      <c r="E4" s="34">
        <v>1.42235840689391</v>
      </c>
      <c r="F4" s="34">
        <v>17.4633430371146</v>
      </c>
      <c r="G4" s="34">
        <v>22.0191947942769</v>
      </c>
      <c r="H4" s="34">
        <v>11.6583719100888</v>
      </c>
      <c r="I4" s="34">
        <v>24.1215736877343</v>
      </c>
      <c r="J4" s="34">
        <v>24.5391781246459</v>
      </c>
      <c r="K4" s="34">
        <v>8.13273381753825</v>
      </c>
      <c r="L4" s="34">
        <v>43.5777480878275</v>
      </c>
      <c r="M4" s="34">
        <v>16.1970951545655</v>
      </c>
      <c r="N4" s="34">
        <v>0.958635559488594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-168.84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34">
        <v>7.42769071911462</v>
      </c>
      <c r="D5" s="34">
        <v>38.4502416499298</v>
      </c>
      <c r="E5" s="34">
        <v>3.35376166109927</v>
      </c>
      <c r="F5" s="34">
        <v>0.39979318138212</v>
      </c>
      <c r="G5" s="34">
        <v>4.93050128430961</v>
      </c>
      <c r="H5" s="34">
        <v>10.6568415471243</v>
      </c>
      <c r="I5" s="34">
        <v>12.8370705066447</v>
      </c>
      <c r="J5" s="34">
        <v>3.76919964758846</v>
      </c>
      <c r="K5" s="34">
        <v>29.7797253089312</v>
      </c>
      <c r="L5" s="34">
        <v>37.4223152302257</v>
      </c>
      <c r="M5" s="34">
        <v>23.4879718205875</v>
      </c>
      <c r="N5" s="34">
        <v>48.7656194322562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-168.84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-168.84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-168.84</v>
      </c>
    </row>
    <row r="6">
      <c r="B6" s="13">
        <v>3.0</v>
      </c>
      <c r="C6" s="34">
        <v>0.403641951037571</v>
      </c>
      <c r="D6" s="34">
        <v>1.37859582116915</v>
      </c>
      <c r="E6" s="34">
        <v>54.7744645402488</v>
      </c>
      <c r="F6" s="34">
        <v>2.17056209743023</v>
      </c>
      <c r="G6" s="34">
        <v>3.28735063374043</v>
      </c>
      <c r="H6" s="34">
        <v>22.1759570479562</v>
      </c>
      <c r="I6" s="34">
        <v>36.1669651113705</v>
      </c>
      <c r="J6" s="34">
        <v>21.9664694762027</v>
      </c>
      <c r="K6" s="34">
        <v>0.839278139965609</v>
      </c>
      <c r="L6" s="34">
        <v>1.45325974993508</v>
      </c>
      <c r="M6" s="34">
        <v>35.5430438697592</v>
      </c>
      <c r="N6" s="34">
        <v>19.038988657024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-168.84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-168.84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-168.84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34">
        <v>8.51271754964255</v>
      </c>
      <c r="D7" s="34">
        <v>5.54190708757378</v>
      </c>
      <c r="E7" s="34">
        <v>40.3577594541352</v>
      </c>
      <c r="F7" s="34">
        <v>6.64745258817208</v>
      </c>
      <c r="G7" s="34">
        <v>0.139595407154411</v>
      </c>
      <c r="H7" s="34">
        <v>0.822090772492811</v>
      </c>
      <c r="I7" s="34">
        <v>12.262619064057</v>
      </c>
      <c r="J7" s="34">
        <v>1.76719776480459</v>
      </c>
      <c r="K7" s="34">
        <v>9.88555407282306</v>
      </c>
      <c r="L7" s="34">
        <v>9.0715214681346</v>
      </c>
      <c r="M7" s="34">
        <v>53.8585831720806</v>
      </c>
      <c r="N7" s="34">
        <v>50.1161537798922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-168.84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-168.84</v>
      </c>
      <c r="AB7" s="16">
        <f>VLOOKUP(IF(N7&gt;240,5,IF(N7&gt;180,4,IF(N7&gt;120,3,IF(N7&gt;60,2,IF(N7&gt;30,1,0))))),Trial!$E$8:$H$13,4)</f>
        <v>-168.84</v>
      </c>
    </row>
    <row r="8">
      <c r="B8" s="13">
        <v>5.0</v>
      </c>
      <c r="C8" s="34">
        <v>5.06467530331574</v>
      </c>
      <c r="D8" s="34">
        <v>5.38768260534853</v>
      </c>
      <c r="E8" s="34">
        <v>3.47632119222544</v>
      </c>
      <c r="F8" s="34">
        <v>8.3435443255119</v>
      </c>
      <c r="G8" s="34">
        <v>25.6091591596773</v>
      </c>
      <c r="H8" s="34">
        <v>14.2006651884585</v>
      </c>
      <c r="I8" s="34">
        <v>9.8044791096219</v>
      </c>
      <c r="J8" s="34">
        <v>3.30285931569524</v>
      </c>
      <c r="K8" s="34">
        <v>25.827752834948</v>
      </c>
      <c r="L8" s="34">
        <v>1.19319332018495</v>
      </c>
      <c r="M8" s="34">
        <v>5.60557371266186</v>
      </c>
      <c r="N8" s="34">
        <v>11.5145112439261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34">
        <v>4.17424849889487</v>
      </c>
      <c r="D9" s="34">
        <v>10.8143716550932</v>
      </c>
      <c r="E9" s="34">
        <v>32.9441080346958</v>
      </c>
      <c r="F9" s="34">
        <v>58.3735006891699</v>
      </c>
      <c r="G9" s="34">
        <v>17.665079497927</v>
      </c>
      <c r="H9" s="34">
        <v>10.9445466267961</v>
      </c>
      <c r="I9" s="34">
        <v>66.2330344360915</v>
      </c>
      <c r="J9" s="34">
        <v>0.717101279576587</v>
      </c>
      <c r="K9" s="34">
        <v>24.4210338059982</v>
      </c>
      <c r="L9" s="34">
        <v>19.1246416904329</v>
      </c>
      <c r="M9" s="34">
        <v>5.34375224588439</v>
      </c>
      <c r="N9" s="34">
        <v>28.1003694609062</v>
      </c>
      <c r="O9" s="30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-168.84</v>
      </c>
      <c r="T9" s="16">
        <f>VLOOKUP(IF(F9&gt;240,5,IF(F9&gt;180,4,IF(F9&gt;120,3,IF(F9&gt;60,2,IF(F9&gt;30,1,0))))),Trial!$E$8:$H$13,4)</f>
        <v>-168.84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-844.2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34">
        <v>15.1222854137505</v>
      </c>
      <c r="D10" s="34">
        <v>14.3366755489345</v>
      </c>
      <c r="E10" s="34">
        <v>3.96010054359213</v>
      </c>
      <c r="F10" s="34">
        <v>12.4282597641545</v>
      </c>
      <c r="G10" s="34">
        <v>7.05601029689424</v>
      </c>
      <c r="H10" s="34">
        <v>30.3925421002354</v>
      </c>
      <c r="I10" s="34">
        <v>9.67440448638293</v>
      </c>
      <c r="J10" s="34">
        <v>23.7917679432949</v>
      </c>
      <c r="K10" s="34">
        <v>28.2742064189826</v>
      </c>
      <c r="L10" s="34">
        <v>1.23476019673037</v>
      </c>
      <c r="M10" s="34">
        <v>30.7006919361905</v>
      </c>
      <c r="N10" s="34">
        <v>1.68762663649395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-168.84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-168.84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34">
        <v>0.852732127162619</v>
      </c>
      <c r="D11" s="34">
        <v>1.37453590561636</v>
      </c>
      <c r="E11" s="34">
        <v>10.0720781656067</v>
      </c>
      <c r="F11" s="34">
        <v>4.77554435292259</v>
      </c>
      <c r="G11" s="34">
        <v>20.7936836164614</v>
      </c>
      <c r="H11" s="34">
        <v>13.4416221006505</v>
      </c>
      <c r="I11" s="34">
        <v>3.91339659257792</v>
      </c>
      <c r="J11" s="34">
        <v>10.1951687341038</v>
      </c>
      <c r="K11" s="34">
        <v>7.39261741181835</v>
      </c>
      <c r="L11" s="34">
        <v>34.1301482063041</v>
      </c>
      <c r="M11" s="34">
        <v>4.01253198632039</v>
      </c>
      <c r="N11" s="34">
        <v>7.4918742842041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-168.84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34">
        <v>2.03185747187119</v>
      </c>
      <c r="D12" s="34">
        <v>35.318993525605</v>
      </c>
      <c r="E12" s="34">
        <v>10.1628098022018</v>
      </c>
      <c r="F12" s="34">
        <v>2.43793870328734</v>
      </c>
      <c r="G12" s="34">
        <v>4.28654006723953</v>
      </c>
      <c r="H12" s="34">
        <v>5.90336780324578</v>
      </c>
      <c r="I12" s="34">
        <v>3.53348847199231</v>
      </c>
      <c r="J12" s="34">
        <v>14.539211728898</v>
      </c>
      <c r="K12" s="34">
        <v>3.14850096169242</v>
      </c>
      <c r="L12" s="34">
        <v>10.9286401637585</v>
      </c>
      <c r="M12" s="34">
        <v>10.9692851174708</v>
      </c>
      <c r="N12" s="34">
        <v>11.1197410670714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-168.84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34">
        <v>13.4279488543133</v>
      </c>
      <c r="D13" s="34">
        <v>1.02650649803691</v>
      </c>
      <c r="E13" s="34">
        <v>9.60788913956759</v>
      </c>
      <c r="F13" s="34">
        <v>11.1523808306844</v>
      </c>
      <c r="G13" s="34">
        <v>14.7511967476649</v>
      </c>
      <c r="H13" s="34">
        <v>11.3362839821892</v>
      </c>
      <c r="I13" s="34">
        <v>18.3295335883444</v>
      </c>
      <c r="J13" s="34">
        <v>4.91806882647797</v>
      </c>
      <c r="K13" s="34">
        <v>2.46905748012057</v>
      </c>
      <c r="L13" s="34">
        <v>9.81871372061698</v>
      </c>
      <c r="M13" s="34">
        <v>10.8497220491554</v>
      </c>
      <c r="N13" s="34">
        <v>6.53749253107235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34">
        <v>0.234314705792487</v>
      </c>
      <c r="D14" s="34">
        <v>20.4302871311131</v>
      </c>
      <c r="E14" s="34">
        <v>45.8780495020901</v>
      </c>
      <c r="F14" s="34">
        <v>5.83556176893175</v>
      </c>
      <c r="G14" s="34">
        <v>0.588343993760645</v>
      </c>
      <c r="H14" s="34">
        <v>57.684247484109</v>
      </c>
      <c r="I14" s="34">
        <v>11.4612165081726</v>
      </c>
      <c r="J14" s="34">
        <v>23.3276051113551</v>
      </c>
      <c r="K14" s="34">
        <v>1.69832603078924</v>
      </c>
      <c r="L14" s="34">
        <v>6.12521828836761</v>
      </c>
      <c r="M14" s="34">
        <v>14.02099113251</v>
      </c>
      <c r="N14" s="34">
        <v>42.1330067925494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-168.84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-168.84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-168.84</v>
      </c>
    </row>
    <row r="15">
      <c r="B15" s="13">
        <v>12.0</v>
      </c>
      <c r="C15" s="34">
        <v>7.94404339683242</v>
      </c>
      <c r="D15" s="34">
        <v>8.9454660678748</v>
      </c>
      <c r="E15" s="34">
        <v>9.91729825909044</v>
      </c>
      <c r="F15" s="34">
        <v>7.15486951186322</v>
      </c>
      <c r="G15" s="34">
        <v>40.9527544754225</v>
      </c>
      <c r="H15" s="34">
        <v>28.2356849327938</v>
      </c>
      <c r="I15" s="34">
        <v>3.7102079086937</v>
      </c>
      <c r="J15" s="34">
        <v>12.0918827534738</v>
      </c>
      <c r="K15" s="34">
        <v>3.27255084473248</v>
      </c>
      <c r="L15" s="34">
        <v>3.08618400134146</v>
      </c>
      <c r="M15" s="34">
        <v>23.9544524058869</v>
      </c>
      <c r="N15" s="34">
        <v>16.091892904983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-168.84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34">
        <v>1.53868613974191</v>
      </c>
      <c r="D16" s="34">
        <v>6.19019876043312</v>
      </c>
      <c r="E16" s="34">
        <v>17.5781190410341</v>
      </c>
      <c r="F16" s="34">
        <v>5.29056546879001</v>
      </c>
      <c r="G16" s="34">
        <v>17.8301879334348</v>
      </c>
      <c r="H16" s="34">
        <v>5.58592061055824</v>
      </c>
      <c r="I16" s="34">
        <v>2.56817027367651</v>
      </c>
      <c r="J16" s="34">
        <v>10.3616982791799</v>
      </c>
      <c r="K16" s="34">
        <v>19.1333372377029</v>
      </c>
      <c r="L16" s="34">
        <v>13.5463077766906</v>
      </c>
      <c r="M16" s="34">
        <v>6.71118638459593</v>
      </c>
      <c r="N16" s="34">
        <v>5.30277376743034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34">
        <v>11.175167724778</v>
      </c>
      <c r="D17" s="34">
        <v>10.5337942588228</v>
      </c>
      <c r="E17" s="34">
        <v>7.48034694674425</v>
      </c>
      <c r="F17" s="34">
        <v>3.95394295989536</v>
      </c>
      <c r="G17" s="34">
        <v>2.29211613434485</v>
      </c>
      <c r="H17" s="34">
        <v>4.83183424016461</v>
      </c>
      <c r="I17" s="34">
        <v>9.4862318383279</v>
      </c>
      <c r="J17" s="34">
        <v>21.1158552319248</v>
      </c>
      <c r="K17" s="34">
        <v>4.71334202312864</v>
      </c>
      <c r="L17" s="34">
        <v>26.140027126128</v>
      </c>
      <c r="M17" s="34">
        <v>9.98384932625024</v>
      </c>
      <c r="N17" s="34">
        <v>11.6119663635027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34">
        <v>40.7161688158397</v>
      </c>
      <c r="D18" s="34">
        <v>0.0762484564846581</v>
      </c>
      <c r="E18" s="34">
        <v>35.4925808824853</v>
      </c>
      <c r="F18" s="34">
        <v>19.6320917784852</v>
      </c>
      <c r="G18" s="34">
        <v>5.77314203274436</v>
      </c>
      <c r="H18" s="34">
        <v>2.33777760239318</v>
      </c>
      <c r="I18" s="34">
        <v>31.9751858845607</v>
      </c>
      <c r="J18" s="34">
        <v>0.948726633749902</v>
      </c>
      <c r="K18" s="34">
        <v>4.96116655641235</v>
      </c>
      <c r="L18" s="34">
        <v>1.81989431451075</v>
      </c>
      <c r="M18" s="34">
        <v>7.49607709511183</v>
      </c>
      <c r="N18" s="34">
        <v>7.16085891356178</v>
      </c>
      <c r="O18" s="30"/>
      <c r="P18" s="13">
        <v>15.0</v>
      </c>
      <c r="Q18" s="16">
        <f>VLOOKUP(IF(C18&gt;240,5,IF(C18&gt;180,4,IF(C18&gt;120,3,IF(C18&gt;60,2,IF(C18&gt;30,1,0))))),Trial!$E$8:$H$13,4)</f>
        <v>-168.84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-168.84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-168.84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34">
        <v>14.455809326199</v>
      </c>
      <c r="D19" s="34">
        <v>1.43981158030167</v>
      </c>
      <c r="E19" s="34">
        <v>3.23644647048786</v>
      </c>
      <c r="F19" s="34">
        <v>3.43949202853924</v>
      </c>
      <c r="G19" s="34">
        <v>12.7813114078274</v>
      </c>
      <c r="H19" s="34">
        <v>1.87329273675568</v>
      </c>
      <c r="I19" s="34">
        <v>6.56698938668706</v>
      </c>
      <c r="J19" s="34">
        <v>2.03845106150631</v>
      </c>
      <c r="K19" s="34">
        <v>31.3904965471731</v>
      </c>
      <c r="L19" s="34">
        <v>8.33788305106573</v>
      </c>
      <c r="M19" s="34">
        <v>12.7976273340258</v>
      </c>
      <c r="N19" s="34">
        <v>12.7998616528782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-168.84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34">
        <v>26.4965271588584</v>
      </c>
      <c r="D20" s="34">
        <v>2.04417138951831</v>
      </c>
      <c r="E20" s="34">
        <v>26.3903110742738</v>
      </c>
      <c r="F20" s="34">
        <v>8.99657647763379</v>
      </c>
      <c r="G20" s="34">
        <v>7.61788534238003</v>
      </c>
      <c r="H20" s="34">
        <v>1.05502296930545</v>
      </c>
      <c r="I20" s="34">
        <v>10.0366729814527</v>
      </c>
      <c r="J20" s="34">
        <v>1.30533022894524</v>
      </c>
      <c r="K20" s="34">
        <v>66.428303741893</v>
      </c>
      <c r="L20" s="34">
        <v>12.5780670269477</v>
      </c>
      <c r="M20" s="34">
        <v>2.90432817151263</v>
      </c>
      <c r="N20" s="34">
        <v>3.57605018061586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-844.2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34">
        <v>16.9734890520657</v>
      </c>
      <c r="D21" s="34">
        <v>7.29450599751435</v>
      </c>
      <c r="E21" s="34">
        <v>5.42846730602905</v>
      </c>
      <c r="F21" s="34">
        <v>24.4897885251981</v>
      </c>
      <c r="G21" s="34">
        <v>11.9663076068359</v>
      </c>
      <c r="H21" s="34">
        <v>51.1125789497471</v>
      </c>
      <c r="I21" s="34">
        <v>3.393921120439</v>
      </c>
      <c r="J21" s="34">
        <v>15.345715090734</v>
      </c>
      <c r="K21" s="34">
        <v>10.9881342921982</v>
      </c>
      <c r="L21" s="34">
        <v>1.1407341398722</v>
      </c>
      <c r="M21" s="34">
        <v>18.4309879538787</v>
      </c>
      <c r="N21" s="34">
        <v>9.80526952888073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-168.84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34">
        <v>13.0458671785976</v>
      </c>
      <c r="D22" s="34">
        <v>22.5801313175058</v>
      </c>
      <c r="E22" s="34">
        <v>2.3377648530528</v>
      </c>
      <c r="F22" s="34">
        <v>0.440258730147692</v>
      </c>
      <c r="G22" s="34">
        <v>3.40724763288163</v>
      </c>
      <c r="H22" s="34">
        <v>4.20641364943207</v>
      </c>
      <c r="I22" s="34">
        <v>3.0247036319226</v>
      </c>
      <c r="J22" s="34">
        <v>16.7493928590874</v>
      </c>
      <c r="K22" s="34">
        <v>24.5017547967082</v>
      </c>
      <c r="L22" s="34">
        <v>3.0104574335739</v>
      </c>
      <c r="M22" s="34">
        <v>14.3888193017137</v>
      </c>
      <c r="N22" s="34">
        <v>8.25238014878705</v>
      </c>
      <c r="O22" s="30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34">
        <v>10.4851824147711</v>
      </c>
      <c r="D23" s="34">
        <v>7.42764488859102</v>
      </c>
      <c r="E23" s="34">
        <v>8.61997554814443</v>
      </c>
      <c r="F23" s="34">
        <v>21.6158852594143</v>
      </c>
      <c r="G23" s="34">
        <v>9.18511946295304</v>
      </c>
      <c r="H23" s="34">
        <v>6.45416565448977</v>
      </c>
      <c r="I23" s="34">
        <v>10.3860071840579</v>
      </c>
      <c r="J23" s="34">
        <v>52.6292793278075</v>
      </c>
      <c r="K23" s="34">
        <v>3.85191726298125</v>
      </c>
      <c r="L23" s="34">
        <v>21.5813119009854</v>
      </c>
      <c r="M23" s="34">
        <v>11.0478400257501</v>
      </c>
      <c r="N23" s="34">
        <v>37.7063048107617</v>
      </c>
      <c r="O23" s="30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-168.84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-168.84</v>
      </c>
    </row>
    <row r="24" ht="15.75" customHeight="1">
      <c r="B24" s="13">
        <v>21.0</v>
      </c>
      <c r="C24" s="34">
        <v>10.4412978919308</v>
      </c>
      <c r="D24" s="34">
        <v>6.64338596584275</v>
      </c>
      <c r="E24" s="34">
        <v>19.7290892975939</v>
      </c>
      <c r="F24" s="34">
        <v>1.70610219365917</v>
      </c>
      <c r="G24" s="34">
        <v>11.3621624930775</v>
      </c>
      <c r="H24" s="34">
        <v>2.54947174945846</v>
      </c>
      <c r="I24" s="34">
        <v>15.3772037654269</v>
      </c>
      <c r="J24" s="34">
        <v>19.0022352354795</v>
      </c>
      <c r="K24" s="34">
        <v>7.68608944551088</v>
      </c>
      <c r="L24" s="34">
        <v>1.77744494038634</v>
      </c>
      <c r="M24" s="34">
        <v>6.82344410708174</v>
      </c>
      <c r="N24" s="34">
        <v>32.2860673519577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-168.84</v>
      </c>
    </row>
    <row r="25" ht="15.75" customHeight="1">
      <c r="B25" s="13">
        <v>22.0</v>
      </c>
      <c r="C25" s="34">
        <v>8.8266312839929</v>
      </c>
      <c r="D25" s="34">
        <v>13.5224158056165</v>
      </c>
      <c r="E25" s="34">
        <v>21.2403715039764</v>
      </c>
      <c r="F25" s="34">
        <v>3.44965916159563</v>
      </c>
      <c r="G25" s="34">
        <v>3.15294286608696</v>
      </c>
      <c r="H25" s="34">
        <v>4.22221633102745</v>
      </c>
      <c r="I25" s="34">
        <v>14.2214477900431</v>
      </c>
      <c r="J25" s="34">
        <v>1.42236146259109</v>
      </c>
      <c r="K25" s="34">
        <v>28.3061377206829</v>
      </c>
      <c r="L25" s="34">
        <v>4.89054187815636</v>
      </c>
      <c r="M25" s="34">
        <v>0.696604688232765</v>
      </c>
      <c r="N25" s="34">
        <v>0.969099451368675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0</v>
      </c>
    </row>
    <row r="26" ht="15.75" customHeight="1">
      <c r="B26" s="13">
        <v>23.0</v>
      </c>
      <c r="C26" s="34">
        <v>27.2556999665008</v>
      </c>
      <c r="D26" s="34">
        <v>34.3133321441964</v>
      </c>
      <c r="E26" s="34">
        <v>0.458659624913707</v>
      </c>
      <c r="F26" s="34">
        <v>18.7259865776568</v>
      </c>
      <c r="G26" s="34">
        <v>3.05690467753448</v>
      </c>
      <c r="H26" s="34">
        <v>31.8606369775043</v>
      </c>
      <c r="I26" s="34">
        <v>1.66945652058348</v>
      </c>
      <c r="J26" s="34">
        <v>2.36627686787397</v>
      </c>
      <c r="K26" s="34">
        <v>4.65469851614907</v>
      </c>
      <c r="L26" s="34">
        <v>0.18392059117224</v>
      </c>
      <c r="M26" s="34">
        <v>2.3858563288115</v>
      </c>
      <c r="N26" s="34">
        <v>14.9924962868067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-168.84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-168.84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34">
        <v>0.146133656330726</v>
      </c>
      <c r="D27" s="34">
        <v>57.3712253861638</v>
      </c>
      <c r="E27" s="34">
        <v>16.4163348006169</v>
      </c>
      <c r="F27" s="34">
        <v>5.57349265115336</v>
      </c>
      <c r="G27" s="34">
        <v>5.7573307886422</v>
      </c>
      <c r="H27" s="34">
        <v>5.17777250581421</v>
      </c>
      <c r="I27" s="34">
        <v>16.1666053816761</v>
      </c>
      <c r="J27" s="34">
        <v>1.80460840009094</v>
      </c>
      <c r="K27" s="34">
        <v>1.01493223202415</v>
      </c>
      <c r="L27" s="34">
        <v>4.33734779098316</v>
      </c>
      <c r="M27" s="34">
        <v>14.6895650416697</v>
      </c>
      <c r="N27" s="34">
        <v>14.1016435939903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-168.84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34">
        <v>9.26323925892835</v>
      </c>
      <c r="D28" s="34">
        <v>14.6855267380608</v>
      </c>
      <c r="E28" s="34">
        <v>3.49371139621362</v>
      </c>
      <c r="F28" s="34">
        <v>10.450908491117</v>
      </c>
      <c r="G28" s="34">
        <v>3.72043824651557</v>
      </c>
      <c r="H28" s="34">
        <v>1.76003262279742</v>
      </c>
      <c r="I28" s="34">
        <v>11.6204125663251</v>
      </c>
      <c r="J28" s="34">
        <v>30.3029769338922</v>
      </c>
      <c r="K28" s="34">
        <v>15.8388210116039</v>
      </c>
      <c r="L28" s="34">
        <v>9.45139231617478</v>
      </c>
      <c r="M28" s="34">
        <v>6.56021432010457</v>
      </c>
      <c r="N28" s="34">
        <v>20.9234750736674</v>
      </c>
      <c r="O28" s="30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-168.84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34">
        <v>13.146336775561</v>
      </c>
      <c r="D29" s="34">
        <v>13.3714192062701</v>
      </c>
      <c r="E29" s="34">
        <v>3.17845542666575</v>
      </c>
      <c r="F29" s="34">
        <v>10.4138485010798</v>
      </c>
      <c r="G29" s="34">
        <v>1.7787588483654</v>
      </c>
      <c r="H29" s="34">
        <v>9.49243320986342</v>
      </c>
      <c r="I29" s="34">
        <v>13.4343526937754</v>
      </c>
      <c r="J29" s="34">
        <v>13.6449711155983</v>
      </c>
      <c r="K29" s="34">
        <v>2.74783446639776</v>
      </c>
      <c r="L29" s="34">
        <v>4.1400233259603</v>
      </c>
      <c r="M29" s="34">
        <v>22.3754881237957</v>
      </c>
      <c r="N29" s="34">
        <v>22.200290131659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34">
        <v>21.3443991704082</v>
      </c>
      <c r="D30" s="34">
        <v>0.768937759767702</v>
      </c>
      <c r="E30" s="34">
        <v>1.83828934952617</v>
      </c>
      <c r="F30" s="34">
        <v>2.26338388361037</v>
      </c>
      <c r="G30" s="34">
        <v>0.191644516076701</v>
      </c>
      <c r="H30" s="34">
        <v>2.1833531314399</v>
      </c>
      <c r="I30" s="34">
        <v>21.0569458725111</v>
      </c>
      <c r="J30" s="34">
        <v>13.0254452363673</v>
      </c>
      <c r="K30" s="34">
        <v>1.5352859117949</v>
      </c>
      <c r="L30" s="34">
        <v>18.7452745475044</v>
      </c>
      <c r="M30" s="34">
        <v>2.13530539733019</v>
      </c>
      <c r="N30" s="34">
        <v>16.0346385331909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34">
        <v>28.9056212645278</v>
      </c>
      <c r="D31" s="34">
        <v>5.41656751092523</v>
      </c>
      <c r="E31" s="34">
        <v>1.9805825684219</v>
      </c>
      <c r="F31" s="34">
        <v>8.26627188497223</v>
      </c>
      <c r="G31" s="34">
        <v>14.0526685828351</v>
      </c>
      <c r="H31" s="34">
        <v>24.2400708886033</v>
      </c>
      <c r="I31" s="34">
        <v>50.00672307652</v>
      </c>
      <c r="J31" s="34">
        <v>17.9404587840746</v>
      </c>
      <c r="K31" s="34">
        <v>9.52079980252426</v>
      </c>
      <c r="L31" s="34">
        <v>1.06625627558678</v>
      </c>
      <c r="M31" s="34">
        <v>2.47764408248477</v>
      </c>
      <c r="N31" s="34">
        <v>8.27100813072175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-168.84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34">
        <v>31.1205923524008</v>
      </c>
      <c r="D32" s="34">
        <v>1.39764827587642</v>
      </c>
      <c r="E32" s="34">
        <v>8.7365508988034</v>
      </c>
      <c r="F32" s="34">
        <v>8.23879769695923</v>
      </c>
      <c r="G32" s="34">
        <v>12.1275211506362</v>
      </c>
      <c r="H32" s="34">
        <v>7.44505228893831</v>
      </c>
      <c r="I32" s="34">
        <v>13.9224518100816</v>
      </c>
      <c r="J32" s="34">
        <v>7.92507527591661</v>
      </c>
      <c r="K32" s="34">
        <v>1.15163455763832</v>
      </c>
      <c r="L32" s="34">
        <v>0.654349799500778</v>
      </c>
      <c r="M32" s="34">
        <v>53.5243672538972</v>
      </c>
      <c r="N32" s="34">
        <v>16.8974817465099</v>
      </c>
      <c r="O32" s="30"/>
      <c r="P32" s="13">
        <v>29.0</v>
      </c>
      <c r="Q32" s="16">
        <f>VLOOKUP(IF(C32&gt;240,5,IF(C32&gt;180,4,IF(C32&gt;120,3,IF(C32&gt;60,2,IF(C32&gt;30,1,0))))),Trial!$E$8:$H$13,4)</f>
        <v>-168.84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-168.84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34">
        <v>4.30500573446043</v>
      </c>
      <c r="D33" s="34">
        <v>5.27550810738467</v>
      </c>
      <c r="E33" s="34">
        <v>5.29006789070554</v>
      </c>
      <c r="F33" s="34">
        <v>4.54667930272408</v>
      </c>
      <c r="G33" s="34">
        <v>4.88247901839204</v>
      </c>
      <c r="H33" s="34">
        <v>6.78411821154878</v>
      </c>
      <c r="I33" s="34">
        <v>38.7895785816353</v>
      </c>
      <c r="J33" s="34">
        <v>12.4903772561566</v>
      </c>
      <c r="K33" s="34">
        <v>15.9155962217684</v>
      </c>
      <c r="L33" s="34">
        <v>4.69457339583896</v>
      </c>
      <c r="M33" s="34">
        <v>13.9456483381885</v>
      </c>
      <c r="N33" s="34">
        <v>20.4570202977562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-168.84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34">
        <v>3.18065064084081</v>
      </c>
      <c r="D34" s="34">
        <v>1.64468283196911</v>
      </c>
      <c r="E34" s="34">
        <v>14.1601819768633</v>
      </c>
      <c r="F34" s="34">
        <v>10.8650334619491</v>
      </c>
      <c r="G34" s="34">
        <v>6.2461235285271</v>
      </c>
      <c r="H34" s="34">
        <v>34.5595133912072</v>
      </c>
      <c r="I34" s="34">
        <v>7.1926804929506</v>
      </c>
      <c r="J34" s="34">
        <v>11.0156443543817</v>
      </c>
      <c r="K34" s="34">
        <v>9.54417257244615</v>
      </c>
      <c r="L34" s="34">
        <v>5.22711563128978</v>
      </c>
      <c r="M34" s="34">
        <v>64.0215350729075</v>
      </c>
      <c r="N34" s="34">
        <v>12.4976544684933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-168.84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-844.2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34">
        <v>15.0543936877596</v>
      </c>
      <c r="D35" s="34">
        <v>18.0743514173749</v>
      </c>
      <c r="E35" s="34">
        <v>4.86427878597751</v>
      </c>
      <c r="F35" s="34">
        <v>0.976636312389746</v>
      </c>
      <c r="G35" s="34">
        <v>1.72213107920252</v>
      </c>
      <c r="H35" s="34">
        <v>0.742109582983356</v>
      </c>
      <c r="I35" s="34">
        <v>5.44562377007678</v>
      </c>
      <c r="J35" s="34">
        <v>31.9621736178241</v>
      </c>
      <c r="K35" s="34">
        <v>0.588582224356433</v>
      </c>
      <c r="L35" s="34">
        <v>27.6754836011932</v>
      </c>
      <c r="M35" s="34">
        <v>0.0249879039218452</v>
      </c>
      <c r="N35" s="34">
        <v>1.2293027584441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-168.84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34">
        <v>2.99467242034152</v>
      </c>
      <c r="D36" s="34">
        <v>15.795380617221</v>
      </c>
      <c r="E36" s="34">
        <v>5.51537058609538</v>
      </c>
      <c r="F36" s="34">
        <v>19.0993763622066</v>
      </c>
      <c r="G36" s="34">
        <v>3.72891475998311</v>
      </c>
      <c r="H36" s="34">
        <v>11.0774693744966</v>
      </c>
      <c r="I36" s="34">
        <v>35.7182150241242</v>
      </c>
      <c r="J36" s="34">
        <v>0.122455771855152</v>
      </c>
      <c r="K36" s="34">
        <v>14.3719064173373</v>
      </c>
      <c r="L36" s="34">
        <v>21.9027974158695</v>
      </c>
      <c r="M36" s="34">
        <v>8.95916448379867</v>
      </c>
      <c r="N36" s="34">
        <v>5.74181981929578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-168.84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34">
        <v>1.67454620597124</v>
      </c>
      <c r="D37" s="34">
        <v>1.58237886736169</v>
      </c>
      <c r="E37" s="34">
        <v>1.10979525440313</v>
      </c>
      <c r="F37" s="34">
        <v>15.3054972306322</v>
      </c>
      <c r="G37" s="34">
        <v>33.1201129593209</v>
      </c>
      <c r="H37" s="34">
        <v>26.1120179843327</v>
      </c>
      <c r="I37" s="34">
        <v>10.1772252782434</v>
      </c>
      <c r="J37" s="34">
        <v>3.54017147491686</v>
      </c>
      <c r="K37" s="34">
        <v>7.02343809297308</v>
      </c>
      <c r="L37" s="34">
        <v>19.2120643691167</v>
      </c>
      <c r="M37" s="34">
        <v>18.9873519709503</v>
      </c>
      <c r="N37" s="34">
        <v>33.8258839901791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-168.84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-168.84</v>
      </c>
    </row>
    <row r="38" ht="15.75" customHeight="1">
      <c r="B38" s="13">
        <v>35.0</v>
      </c>
      <c r="C38" s="34">
        <v>17.0172547315332</v>
      </c>
      <c r="D38" s="34">
        <v>9.00810987255536</v>
      </c>
      <c r="E38" s="34">
        <v>19.4096634155309</v>
      </c>
      <c r="F38" s="34">
        <v>0.0284181089140475</v>
      </c>
      <c r="G38" s="34">
        <v>9.861688770176</v>
      </c>
      <c r="H38" s="34">
        <v>4.83563852133229</v>
      </c>
      <c r="I38" s="34">
        <v>30.7524651365663</v>
      </c>
      <c r="J38" s="34">
        <v>4.31538115246938</v>
      </c>
      <c r="K38" s="34">
        <v>29.5766498043745</v>
      </c>
      <c r="L38" s="34">
        <v>13.496445631058</v>
      </c>
      <c r="M38" s="34">
        <v>17.1750041379678</v>
      </c>
      <c r="N38" s="34">
        <v>21.4897588288581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-168.84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34">
        <v>2.9416570761241</v>
      </c>
      <c r="D39" s="34">
        <v>3.96874509658664</v>
      </c>
      <c r="E39" s="34">
        <v>7.62562854751013</v>
      </c>
      <c r="F39" s="34">
        <v>5.12627921933308</v>
      </c>
      <c r="G39" s="34">
        <v>4.76878271889873</v>
      </c>
      <c r="H39" s="34">
        <v>3.57727237264626</v>
      </c>
      <c r="I39" s="34">
        <v>6.18840101065604</v>
      </c>
      <c r="J39" s="34">
        <v>7.22460282828139</v>
      </c>
      <c r="K39" s="34">
        <v>0.683815263677388</v>
      </c>
      <c r="L39" s="34">
        <v>3.90747288302518</v>
      </c>
      <c r="M39" s="34">
        <v>1.80715818707831</v>
      </c>
      <c r="N39" s="34">
        <v>8.04169248589315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34">
        <v>6.542741353415</v>
      </c>
      <c r="D40" s="34">
        <v>23.0807802727615</v>
      </c>
      <c r="E40" s="34">
        <v>21.9436852947047</v>
      </c>
      <c r="F40" s="34">
        <v>3.8858657669766</v>
      </c>
      <c r="G40" s="34">
        <v>5.71061061136425</v>
      </c>
      <c r="H40" s="34">
        <v>1.68211473673582</v>
      </c>
      <c r="I40" s="34">
        <v>13.7897523808378</v>
      </c>
      <c r="J40" s="34">
        <v>5.78139138668776</v>
      </c>
      <c r="K40" s="34">
        <v>11.5731380359072</v>
      </c>
      <c r="L40" s="34">
        <v>20.6724851414731</v>
      </c>
      <c r="M40" s="34">
        <v>9.14827782527797</v>
      </c>
      <c r="N40" s="34">
        <v>26.0152832608839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0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34">
        <v>14.3279914076349</v>
      </c>
      <c r="D41" s="34">
        <v>3.02218622891232</v>
      </c>
      <c r="E41" s="34">
        <v>1.77097131335177</v>
      </c>
      <c r="F41" s="34">
        <v>12.6210773842494</v>
      </c>
      <c r="G41" s="34">
        <v>11.4437425850728</v>
      </c>
      <c r="H41" s="34">
        <v>12.9789305673066</v>
      </c>
      <c r="I41" s="34">
        <v>1.4120343326591</v>
      </c>
      <c r="J41" s="34">
        <v>22.2346616480669</v>
      </c>
      <c r="K41" s="34">
        <v>30.2619039029137</v>
      </c>
      <c r="L41" s="34">
        <v>0.141080505818776</v>
      </c>
      <c r="M41" s="34">
        <v>8.66835412196815</v>
      </c>
      <c r="N41" s="34">
        <v>17.6081746776673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-168.84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34">
        <v>1.7070040972566</v>
      </c>
      <c r="D42" s="34">
        <v>11.1609151944603</v>
      </c>
      <c r="E42" s="34">
        <v>4.38662458984181</v>
      </c>
      <c r="F42" s="34">
        <v>16.7838000835004</v>
      </c>
      <c r="G42" s="34">
        <v>6.15914954757318</v>
      </c>
      <c r="H42" s="34">
        <v>22.1457953050902</v>
      </c>
      <c r="I42" s="34">
        <v>0.488000154860248</v>
      </c>
      <c r="J42" s="34">
        <v>0.533460183969264</v>
      </c>
      <c r="K42" s="34">
        <v>13.8593053275804</v>
      </c>
      <c r="L42" s="34">
        <v>80.8533613116227</v>
      </c>
      <c r="M42" s="34">
        <v>5.79073088243604</v>
      </c>
      <c r="N42" s="34">
        <v>7.84563623359412</v>
      </c>
      <c r="O42" s="30"/>
      <c r="P42" s="13">
        <v>39.0</v>
      </c>
      <c r="Q42" s="16">
        <f>VLOOKUP(IF(C42&gt;240,5,IF(C42&gt;180,4,IF(C42&gt;120,3,IF(C42&gt;60,2,IF(C42&gt;30,1,0))))),Trial!$E$8:$H$13,4)</f>
        <v>0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-844.2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34">
        <v>6.21248063012026</v>
      </c>
      <c r="D43" s="34">
        <v>6.80563292364479</v>
      </c>
      <c r="E43" s="34">
        <v>16.8958054910499</v>
      </c>
      <c r="F43" s="34">
        <v>7.85606944668107</v>
      </c>
      <c r="G43" s="34">
        <v>9.45454321206299</v>
      </c>
      <c r="H43" s="34">
        <v>5.77727242251858</v>
      </c>
      <c r="I43" s="34">
        <v>1.2719816267956</v>
      </c>
      <c r="J43" s="34">
        <v>1.10390422607317</v>
      </c>
      <c r="K43" s="34">
        <v>8.92504280800931</v>
      </c>
      <c r="L43" s="34">
        <v>1.20297229606658</v>
      </c>
      <c r="M43" s="34">
        <v>4.42664855751209</v>
      </c>
      <c r="N43" s="34">
        <v>28.1264074551716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34">
        <v>57.2033141576262</v>
      </c>
      <c r="D44" s="34">
        <v>0.0916287738293965</v>
      </c>
      <c r="E44" s="34">
        <v>1.58089594827034</v>
      </c>
      <c r="F44" s="34">
        <v>65.1684784851415</v>
      </c>
      <c r="G44" s="34">
        <v>3.59718444496393</v>
      </c>
      <c r="H44" s="34">
        <v>4.62072469610721</v>
      </c>
      <c r="I44" s="34">
        <v>9.66974001276038</v>
      </c>
      <c r="J44" s="34">
        <v>7.64244385994971</v>
      </c>
      <c r="K44" s="34">
        <v>21.9352220019495</v>
      </c>
      <c r="L44" s="34">
        <v>11.5704549951854</v>
      </c>
      <c r="M44" s="34">
        <v>12.8440452911044</v>
      </c>
      <c r="N44" s="34">
        <v>2.74541032267734</v>
      </c>
      <c r="O44" s="30"/>
      <c r="P44" s="13">
        <v>41.0</v>
      </c>
      <c r="Q44" s="16">
        <f>VLOOKUP(IF(C44&gt;240,5,IF(C44&gt;180,4,IF(C44&gt;120,3,IF(C44&gt;60,2,IF(C44&gt;30,1,0))))),Trial!$E$8:$H$13,4)</f>
        <v>-168.84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-844.2</v>
      </c>
      <c r="U44" s="16">
        <f>VLOOKUP(IF(G44&gt;240,5,IF(G44&gt;180,4,IF(G44&gt;120,3,IF(G44&gt;60,2,IF(G44&gt;30,1,0))))),Trial!$E$8:$H$13,4)</f>
        <v>0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34">
        <v>37.8386914404595</v>
      </c>
      <c r="D45" s="34">
        <v>0.386137239147397</v>
      </c>
      <c r="E45" s="34">
        <v>26.2105209009891</v>
      </c>
      <c r="F45" s="34">
        <v>11.6350974097001</v>
      </c>
      <c r="G45" s="34">
        <v>9.41871870924635</v>
      </c>
      <c r="H45" s="34">
        <v>33.3634826168672</v>
      </c>
      <c r="I45" s="34">
        <v>13.3584147601995</v>
      </c>
      <c r="J45" s="34">
        <v>38.1155227193262</v>
      </c>
      <c r="K45" s="34">
        <v>4.84308647239784</v>
      </c>
      <c r="L45" s="34">
        <v>3.94771624915302</v>
      </c>
      <c r="M45" s="34">
        <v>0.752050956634639</v>
      </c>
      <c r="N45" s="34">
        <v>26.5949036801403</v>
      </c>
      <c r="O45" s="30"/>
      <c r="P45" s="13">
        <v>42.0</v>
      </c>
      <c r="Q45" s="16">
        <f>VLOOKUP(IF(C45&gt;240,5,IF(C45&gt;180,4,IF(C45&gt;120,3,IF(C45&gt;60,2,IF(C45&gt;30,1,0))))),Trial!$E$8:$H$13,4)</f>
        <v>-168.84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-168.84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-168.84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34">
        <v>9.01816321546212</v>
      </c>
      <c r="D46" s="34">
        <v>32.5889193482579</v>
      </c>
      <c r="E46" s="34">
        <v>15.0334182045507</v>
      </c>
      <c r="F46" s="34">
        <v>7.88035083385184</v>
      </c>
      <c r="G46" s="34">
        <v>7.97594028832391</v>
      </c>
      <c r="H46" s="34">
        <v>15.4330462423238</v>
      </c>
      <c r="I46" s="34">
        <v>36.4292606212538</v>
      </c>
      <c r="J46" s="34">
        <v>33.5229346275584</v>
      </c>
      <c r="K46" s="34">
        <v>39.43757635431</v>
      </c>
      <c r="L46" s="34">
        <v>3.03571258974262</v>
      </c>
      <c r="M46" s="34">
        <v>20.2864843627625</v>
      </c>
      <c r="N46" s="34">
        <v>3.29680564827286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-168.84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-168.84</v>
      </c>
      <c r="X46" s="16">
        <f>VLOOKUP(IF(J46&gt;240,5,IF(J46&gt;180,4,IF(J46&gt;120,3,IF(J46&gt;60,2,IF(J46&gt;30,1,0))))),Trial!$E$8:$H$13,4)</f>
        <v>-168.84</v>
      </c>
      <c r="Y46" s="16">
        <f>VLOOKUP(IF(K46&gt;240,5,IF(K46&gt;180,4,IF(K46&gt;120,3,IF(K46&gt;60,2,IF(K46&gt;30,1,0))))),Trial!$E$8:$H$13,4)</f>
        <v>-168.84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34">
        <v>15.0936767723496</v>
      </c>
      <c r="D47" s="34">
        <v>6.24743201956153</v>
      </c>
      <c r="E47" s="34">
        <v>0.825316735274585</v>
      </c>
      <c r="F47" s="34">
        <v>0.782284525735304</v>
      </c>
      <c r="G47" s="34">
        <v>6.30994476549355</v>
      </c>
      <c r="H47" s="34">
        <v>8.95619433280081</v>
      </c>
      <c r="I47" s="34">
        <v>4.283820179943</v>
      </c>
      <c r="J47" s="34">
        <v>15.7691229541871</v>
      </c>
      <c r="K47" s="34">
        <v>9.90132046687333</v>
      </c>
      <c r="L47" s="34">
        <v>48.2950076681129</v>
      </c>
      <c r="M47" s="34">
        <v>17.469296137252</v>
      </c>
      <c r="N47" s="34">
        <v>27.1181821899658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-168.84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34">
        <v>0.0260130071088958</v>
      </c>
      <c r="D48" s="34">
        <v>2.79580731973258</v>
      </c>
      <c r="E48" s="34">
        <v>2.39381296033971</v>
      </c>
      <c r="F48" s="34">
        <v>9.15702206903594</v>
      </c>
      <c r="G48" s="34">
        <v>33.5832854797936</v>
      </c>
      <c r="H48" s="34">
        <v>62.9947459243746</v>
      </c>
      <c r="I48" s="34">
        <v>2.91804776063754</v>
      </c>
      <c r="J48" s="34">
        <v>1.44046101230197</v>
      </c>
      <c r="K48" s="34">
        <v>1.0683741484303</v>
      </c>
      <c r="L48" s="34">
        <v>17.8542701197873</v>
      </c>
      <c r="M48" s="34">
        <v>5.06194812180474</v>
      </c>
      <c r="N48" s="34">
        <v>13.4245222244852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-168.84</v>
      </c>
      <c r="V48" s="16">
        <f>VLOOKUP(IF(H48&gt;240,5,IF(H48&gt;180,4,IF(H48&gt;120,3,IF(H48&gt;60,2,IF(H48&gt;30,1,0))))),Trial!$E$8:$H$13,4)</f>
        <v>-844.2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34">
        <v>2.12129117740225</v>
      </c>
      <c r="D49" s="34">
        <v>14.5369007970167</v>
      </c>
      <c r="E49" s="34">
        <v>1.54173584034601</v>
      </c>
      <c r="F49" s="34">
        <v>5.45576303177801</v>
      </c>
      <c r="G49" s="34">
        <v>16.6258437229405</v>
      </c>
      <c r="H49" s="34">
        <v>26.3086353836751</v>
      </c>
      <c r="I49" s="34">
        <v>13.0267911397005</v>
      </c>
      <c r="J49" s="34">
        <v>14.5077494045219</v>
      </c>
      <c r="K49" s="34">
        <v>4.23109328192659</v>
      </c>
      <c r="L49" s="34">
        <v>8.91890799012035</v>
      </c>
      <c r="M49" s="34">
        <v>2.8824347734917</v>
      </c>
      <c r="N49" s="34">
        <v>4.2058979134541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0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34">
        <v>37.3227888557444</v>
      </c>
      <c r="D50" s="34">
        <v>25.2034164894542</v>
      </c>
      <c r="E50" s="34">
        <v>0.164018244901672</v>
      </c>
      <c r="F50" s="34">
        <v>9.47329534925602</v>
      </c>
      <c r="G50" s="34">
        <v>17.1639393453571</v>
      </c>
      <c r="H50" s="34">
        <v>57.2400560729714</v>
      </c>
      <c r="I50" s="34">
        <v>30.4713678410491</v>
      </c>
      <c r="J50" s="34">
        <v>3.63053009915524</v>
      </c>
      <c r="K50" s="34">
        <v>4.47040259176865</v>
      </c>
      <c r="L50" s="34">
        <v>5.67770682089031</v>
      </c>
      <c r="M50" s="34">
        <v>0.967158759848622</v>
      </c>
      <c r="N50" s="34">
        <v>6.9684771140106</v>
      </c>
      <c r="O50" s="30"/>
      <c r="P50" s="13">
        <v>47.0</v>
      </c>
      <c r="Q50" s="16">
        <f>VLOOKUP(IF(C50&gt;240,5,IF(C50&gt;180,4,IF(C50&gt;120,3,IF(C50&gt;60,2,IF(C50&gt;30,1,0))))),Trial!$E$8:$H$13,4)</f>
        <v>-168.84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-168.84</v>
      </c>
      <c r="W50" s="16">
        <f>VLOOKUP(IF(I50&gt;240,5,IF(I50&gt;180,4,IF(I50&gt;120,3,IF(I50&gt;60,2,IF(I50&gt;30,1,0))))),Trial!$E$8:$H$13,4)</f>
        <v>-168.84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34">
        <v>8.11097401198931</v>
      </c>
      <c r="D51" s="34">
        <v>40.6188881986182</v>
      </c>
      <c r="E51" s="34">
        <v>14.8956807606007</v>
      </c>
      <c r="F51" s="34">
        <v>3.43054971210659</v>
      </c>
      <c r="G51" s="34">
        <v>13.6957333156924</v>
      </c>
      <c r="H51" s="34">
        <v>24.7251768240875</v>
      </c>
      <c r="I51" s="34">
        <v>1.35982167227194</v>
      </c>
      <c r="J51" s="34">
        <v>11.4052732247944</v>
      </c>
      <c r="K51" s="34">
        <v>14.2122003836642</v>
      </c>
      <c r="L51" s="34">
        <v>18.5660867975279</v>
      </c>
      <c r="M51" s="34">
        <v>7.07388987424783</v>
      </c>
      <c r="N51" s="34">
        <v>0.632924922365629</v>
      </c>
      <c r="O51" s="30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-168.84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0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34">
        <v>5.59240840827115</v>
      </c>
      <c r="D52" s="34">
        <v>17.0507568137805</v>
      </c>
      <c r="E52" s="34">
        <v>40.3694136932831</v>
      </c>
      <c r="F52" s="34">
        <v>1.82410853272304</v>
      </c>
      <c r="G52" s="34">
        <v>19.7945752008056</v>
      </c>
      <c r="H52" s="34">
        <v>10.2617769432339</v>
      </c>
      <c r="I52" s="34">
        <v>11.485921464962</v>
      </c>
      <c r="J52" s="34">
        <v>22.7370040573349</v>
      </c>
      <c r="K52" s="34">
        <v>23.9421112639999</v>
      </c>
      <c r="L52" s="34">
        <v>1.89478125586174</v>
      </c>
      <c r="M52" s="34">
        <v>4.42119747637771</v>
      </c>
      <c r="N52" s="34">
        <v>18.6932407682931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-168.84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0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34">
        <v>13.4700779698874</v>
      </c>
      <c r="D53" s="34">
        <v>36.3373112104434</v>
      </c>
      <c r="E53" s="34">
        <v>8.20161153725348</v>
      </c>
      <c r="F53" s="34">
        <v>22.382854270952</v>
      </c>
      <c r="G53" s="34">
        <v>4.96156202997081</v>
      </c>
      <c r="H53" s="34">
        <v>8.1068095528055</v>
      </c>
      <c r="I53" s="34">
        <v>5.09880828270689</v>
      </c>
      <c r="J53" s="34">
        <v>1.66846469510347</v>
      </c>
      <c r="K53" s="34">
        <v>14.9117336517628</v>
      </c>
      <c r="L53" s="34">
        <v>34.1870671914456</v>
      </c>
      <c r="M53" s="34">
        <v>19.6889355816117</v>
      </c>
      <c r="N53" s="34">
        <v>17.1873682896691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-168.84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-168.84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34">
        <v>15.0394789725627</v>
      </c>
      <c r="D54" s="34">
        <v>0.388113748561591</v>
      </c>
      <c r="E54" s="34">
        <v>14.3708340209062</v>
      </c>
      <c r="F54" s="34">
        <v>30.6143016249196</v>
      </c>
      <c r="G54" s="34">
        <v>13.6307426006563</v>
      </c>
      <c r="H54" s="34">
        <v>0.55757270918559</v>
      </c>
      <c r="I54" s="34">
        <v>13.5499449743974</v>
      </c>
      <c r="J54" s="34">
        <v>29.2354861561463</v>
      </c>
      <c r="K54" s="34">
        <v>1.73101586271077</v>
      </c>
      <c r="L54" s="34">
        <v>1.26629626554559</v>
      </c>
      <c r="M54" s="34">
        <v>4.06016664528288</v>
      </c>
      <c r="N54" s="34">
        <v>13.2518409345384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-168.84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34">
        <v>8.47878372226842</v>
      </c>
      <c r="D55" s="34">
        <v>8.13270526877604</v>
      </c>
      <c r="E55" s="34">
        <v>7.13759270380251</v>
      </c>
      <c r="F55" s="34">
        <v>16.9878016201864</v>
      </c>
      <c r="G55" s="34">
        <v>41.6154393039983</v>
      </c>
      <c r="H55" s="34">
        <v>21.4808761621064</v>
      </c>
      <c r="I55" s="34">
        <v>2.73242061481421</v>
      </c>
      <c r="J55" s="34">
        <v>14.9914070173251</v>
      </c>
      <c r="K55" s="34">
        <v>9.65912219920112</v>
      </c>
      <c r="L55" s="34">
        <v>13.6003783392805</v>
      </c>
      <c r="M55" s="34">
        <v>4.62185880178586</v>
      </c>
      <c r="N55" s="34">
        <v>1.73223483995534</v>
      </c>
      <c r="O55" s="30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-168.84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34">
        <v>3.01033187188415</v>
      </c>
      <c r="D56" s="34">
        <v>8.8041591563262</v>
      </c>
      <c r="E56" s="34">
        <v>2.19223662270233</v>
      </c>
      <c r="F56" s="34">
        <v>24.0864298797795</v>
      </c>
      <c r="G56" s="34">
        <v>14.1661584894258</v>
      </c>
      <c r="H56" s="34">
        <v>2.1351555290861</v>
      </c>
      <c r="I56" s="34">
        <v>8.58547905938554</v>
      </c>
      <c r="J56" s="34">
        <v>22.4749191001227</v>
      </c>
      <c r="K56" s="34">
        <v>6.45605203835294</v>
      </c>
      <c r="L56" s="34">
        <v>8.41267550089396</v>
      </c>
      <c r="M56" s="34">
        <v>6.06566271553747</v>
      </c>
      <c r="N56" s="34">
        <v>20.1948042741546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34">
        <v>15.8039416711862</v>
      </c>
      <c r="D57" s="34">
        <v>21.8938295664435</v>
      </c>
      <c r="E57" s="34">
        <v>2.64989326493815</v>
      </c>
      <c r="F57" s="34">
        <v>5.53611818850886</v>
      </c>
      <c r="G57" s="34">
        <v>4.30079534715042</v>
      </c>
      <c r="H57" s="34">
        <v>10.0981358409013</v>
      </c>
      <c r="I57" s="34">
        <v>15.4056635262529</v>
      </c>
      <c r="J57" s="34">
        <v>0.189801162760705</v>
      </c>
      <c r="K57" s="34">
        <v>8.09065343006514</v>
      </c>
      <c r="L57" s="34">
        <v>3.82663575785003</v>
      </c>
      <c r="M57" s="34">
        <v>16.8402883358384</v>
      </c>
      <c r="N57" s="34">
        <v>3.47493102001026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34">
        <v>1.29482878134622</v>
      </c>
      <c r="D58" s="34">
        <v>16.377370886955</v>
      </c>
      <c r="E58" s="34">
        <v>1.15617107795551</v>
      </c>
      <c r="F58" s="34">
        <v>34.5938991319408</v>
      </c>
      <c r="G58" s="34">
        <v>3.704918024363</v>
      </c>
      <c r="H58" s="34">
        <v>18.3680010201579</v>
      </c>
      <c r="I58" s="34">
        <v>37.0008695990186</v>
      </c>
      <c r="J58" s="34">
        <v>1.95736131824513</v>
      </c>
      <c r="K58" s="34">
        <v>7.3250559608452</v>
      </c>
      <c r="L58" s="34">
        <v>18.2377757577872</v>
      </c>
      <c r="M58" s="34">
        <v>12.5202962031673</v>
      </c>
      <c r="N58" s="34">
        <v>6.65760665941052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-168.84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-168.84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34">
        <v>6.1004777724389</v>
      </c>
      <c r="D59" s="34">
        <v>10.3904336603443</v>
      </c>
      <c r="E59" s="34">
        <v>35.9482419662432</v>
      </c>
      <c r="F59" s="34">
        <v>10.791460475396</v>
      </c>
      <c r="G59" s="34">
        <v>9.68061135272411</v>
      </c>
      <c r="H59" s="34">
        <v>17.9961348973299</v>
      </c>
      <c r="I59" s="34">
        <v>13.630304018044</v>
      </c>
      <c r="J59" s="34">
        <v>6.67244809335098</v>
      </c>
      <c r="K59" s="34">
        <v>3.58968753331052</v>
      </c>
      <c r="L59" s="34">
        <v>3.46224726247601</v>
      </c>
      <c r="M59" s="34">
        <v>32.8717680577443</v>
      </c>
      <c r="N59" s="34">
        <v>14.0332681372846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-168.84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-168.84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34">
        <v>19.2161686407572</v>
      </c>
      <c r="D60" s="34">
        <v>0.0367548570559803</v>
      </c>
      <c r="E60" s="34">
        <v>7.75625653224997</v>
      </c>
      <c r="F60" s="34">
        <v>56.621684901989</v>
      </c>
      <c r="G60" s="34">
        <v>23.81821293013</v>
      </c>
      <c r="H60" s="34">
        <v>3.88009752375074</v>
      </c>
      <c r="I60" s="34">
        <v>1.15723997899331</v>
      </c>
      <c r="J60" s="34">
        <v>11.9770887716717</v>
      </c>
      <c r="K60" s="34">
        <v>0.122375641716644</v>
      </c>
      <c r="L60" s="34">
        <v>24.1670347854665</v>
      </c>
      <c r="M60" s="34">
        <v>1.20549549423158</v>
      </c>
      <c r="N60" s="34">
        <v>8.09552210425027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-168.84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34">
        <v>13.0576157842142</v>
      </c>
      <c r="D61" s="34">
        <v>17.8667778571221</v>
      </c>
      <c r="E61" s="34">
        <v>14.5275626260872</v>
      </c>
      <c r="F61" s="34">
        <v>12.3740198610435</v>
      </c>
      <c r="G61" s="34">
        <v>28.8293243020592</v>
      </c>
      <c r="H61" s="34">
        <v>19.9640669815412</v>
      </c>
      <c r="I61" s="34">
        <v>25.1679996514862</v>
      </c>
      <c r="J61" s="34">
        <v>1.73250599462591</v>
      </c>
      <c r="K61" s="34">
        <v>7.47703525372781</v>
      </c>
      <c r="L61" s="34">
        <v>6.00798108833842</v>
      </c>
      <c r="M61" s="34">
        <v>56.3957404368134</v>
      </c>
      <c r="N61" s="34">
        <v>17.183658866034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-168.84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34">
        <v>52.320730357287</v>
      </c>
      <c r="D62" s="34">
        <v>12.4157080446455</v>
      </c>
      <c r="E62" s="34">
        <v>9.5504873268391</v>
      </c>
      <c r="F62" s="34">
        <v>5.7180325392168</v>
      </c>
      <c r="G62" s="34">
        <v>26.0857478769666</v>
      </c>
      <c r="H62" s="34">
        <v>6.42093441794938</v>
      </c>
      <c r="I62" s="34">
        <v>5.93987078741193</v>
      </c>
      <c r="J62" s="34">
        <v>18.5403616939797</v>
      </c>
      <c r="K62" s="34">
        <v>15.2261840830642</v>
      </c>
      <c r="L62" s="34">
        <v>1.02904143901542</v>
      </c>
      <c r="M62" s="34">
        <v>21.3195520296552</v>
      </c>
      <c r="N62" s="34">
        <v>4.77310968642123</v>
      </c>
      <c r="O62" s="30"/>
      <c r="P62" s="13">
        <v>59.0</v>
      </c>
      <c r="Q62" s="16">
        <f>VLOOKUP(IF(C62&gt;240,5,IF(C62&gt;180,4,IF(C62&gt;120,3,IF(C62&gt;60,2,IF(C62&gt;30,1,0))))),Trial!$E$8:$H$13,4)</f>
        <v>-168.84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34">
        <v>6.47653719047084</v>
      </c>
      <c r="D63" s="34">
        <v>3.43909749211743</v>
      </c>
      <c r="E63" s="34">
        <v>14.3183228192195</v>
      </c>
      <c r="F63" s="34">
        <v>0.471251355390996</v>
      </c>
      <c r="G63" s="34">
        <v>1.90734587210288</v>
      </c>
      <c r="H63" s="34">
        <v>12.4964896343733</v>
      </c>
      <c r="I63" s="34">
        <v>2.86930466704071</v>
      </c>
      <c r="J63" s="34">
        <v>18.5592212619766</v>
      </c>
      <c r="K63" s="34">
        <v>8.13231183877215</v>
      </c>
      <c r="L63" s="34">
        <v>13.3416674913192</v>
      </c>
      <c r="M63" s="34">
        <v>14.1731650632891</v>
      </c>
      <c r="N63" s="34">
        <v>12.9003181832927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34">
        <v>32.1926685493694</v>
      </c>
      <c r="D64" s="34">
        <v>43.6856987171214</v>
      </c>
      <c r="E64" s="34">
        <v>15.0090091696145</v>
      </c>
      <c r="F64" s="34">
        <v>3.10180052197538</v>
      </c>
      <c r="G64" s="34">
        <v>4.38491423974274</v>
      </c>
      <c r="H64" s="34">
        <v>15.7306811674583</v>
      </c>
      <c r="I64" s="34">
        <v>42.6838482782584</v>
      </c>
      <c r="J64" s="34">
        <v>19.4793378413081</v>
      </c>
      <c r="K64" s="34">
        <v>0.622694410486902</v>
      </c>
      <c r="L64" s="34">
        <v>13.6815773753534</v>
      </c>
      <c r="M64" s="34">
        <v>9.4498692902802</v>
      </c>
      <c r="N64" s="34">
        <v>7.40400823983364</v>
      </c>
      <c r="O64" s="30"/>
      <c r="P64" s="13">
        <v>61.0</v>
      </c>
      <c r="Q64" s="16">
        <f>VLOOKUP(IF(C64&gt;240,5,IF(C64&gt;180,4,IF(C64&gt;120,3,IF(C64&gt;60,2,IF(C64&gt;30,1,0))))),Trial!$E$8:$H$13,4)</f>
        <v>-168.84</v>
      </c>
      <c r="R64" s="16">
        <f>VLOOKUP(IF(D64&gt;240,5,IF(D64&gt;180,4,IF(D64&gt;120,3,IF(D64&gt;60,2,IF(D64&gt;30,1,0))))),Trial!$E$8:$H$13,4)</f>
        <v>-168.84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-168.84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34">
        <v>23.9220706429502</v>
      </c>
      <c r="D65" s="34">
        <v>4.24543917523697</v>
      </c>
      <c r="E65" s="34">
        <v>4.31398852318525</v>
      </c>
      <c r="F65" s="34">
        <v>31.1311359274463</v>
      </c>
      <c r="G65" s="34">
        <v>14.865871826754</v>
      </c>
      <c r="H65" s="34">
        <v>20.5276844517967</v>
      </c>
      <c r="I65" s="34">
        <v>17.4221122925255</v>
      </c>
      <c r="J65" s="34">
        <v>14.2295344356532</v>
      </c>
      <c r="K65" s="34">
        <v>23.4197844283825</v>
      </c>
      <c r="L65" s="34">
        <v>4.24486167007918</v>
      </c>
      <c r="M65" s="34">
        <v>7.10064903777093</v>
      </c>
      <c r="N65" s="34">
        <v>26.3935560437089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-168.84</v>
      </c>
      <c r="U65" s="16">
        <f>VLOOKUP(IF(G65&gt;240,5,IF(G65&gt;180,4,IF(G65&gt;120,3,IF(G65&gt;60,2,IF(G65&gt;30,1,0))))),Trial!$E$8:$H$13,4)</f>
        <v>0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34">
        <v>12.7320123474198</v>
      </c>
      <c r="D66" s="34">
        <v>15.2920122947629</v>
      </c>
      <c r="E66" s="34">
        <v>25.9730103278702</v>
      </c>
      <c r="F66" s="34">
        <v>18.2958583956754</v>
      </c>
      <c r="G66" s="34">
        <v>17.0590841339055</v>
      </c>
      <c r="H66" s="34">
        <v>13.4542372743684</v>
      </c>
      <c r="I66" s="34">
        <v>17.9944122967395</v>
      </c>
      <c r="J66" s="34">
        <v>0.461606052223022</v>
      </c>
      <c r="K66" s="34">
        <v>40.3262212217193</v>
      </c>
      <c r="L66" s="34">
        <v>3.2305765482759</v>
      </c>
      <c r="M66" s="34">
        <v>17.2877470918084</v>
      </c>
      <c r="N66" s="34">
        <v>7.90538501772098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-168.84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34">
        <v>18.981810289783</v>
      </c>
      <c r="D67" s="34">
        <v>7.78107920517214</v>
      </c>
      <c r="E67" s="34">
        <v>28.2410242833451</v>
      </c>
      <c r="F67" s="34">
        <v>16.6157928750004</v>
      </c>
      <c r="G67" s="34">
        <v>20.3932570469718</v>
      </c>
      <c r="H67" s="34">
        <v>4.2887792036403</v>
      </c>
      <c r="I67" s="34">
        <v>17.6819638093087</v>
      </c>
      <c r="J67" s="34">
        <v>2.58725928761996</v>
      </c>
      <c r="K67" s="34">
        <v>2.07772428983845</v>
      </c>
      <c r="L67" s="34">
        <v>30.3613265533254</v>
      </c>
      <c r="M67" s="34">
        <v>1.09987086164757</v>
      </c>
      <c r="N67" s="34">
        <v>1.21015174854547</v>
      </c>
      <c r="O67" s="30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-168.84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34">
        <v>26.5367753990164</v>
      </c>
      <c r="D68" s="34">
        <v>9.3419029835613</v>
      </c>
      <c r="E68" s="34">
        <v>8.31560404235497</v>
      </c>
      <c r="F68" s="34">
        <v>8.99969179420732</v>
      </c>
      <c r="G68" s="34">
        <v>41.7774127804082</v>
      </c>
      <c r="H68" s="34">
        <v>2.62453472320922</v>
      </c>
      <c r="I68" s="34">
        <v>18.6248520864343</v>
      </c>
      <c r="J68" s="34">
        <v>7.9104060312733</v>
      </c>
      <c r="K68" s="34">
        <v>13.0446365073408</v>
      </c>
      <c r="L68" s="34">
        <v>5.30584012409672</v>
      </c>
      <c r="M68" s="34">
        <v>9.34768024284968</v>
      </c>
      <c r="N68" s="34">
        <v>0.0852784431365854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-168.84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34">
        <v>47.5744879853891</v>
      </c>
      <c r="D69" s="34">
        <v>10.1186468333091</v>
      </c>
      <c r="E69" s="34">
        <v>12.4911474167454</v>
      </c>
      <c r="F69" s="34">
        <v>16.1086117677475</v>
      </c>
      <c r="G69" s="34">
        <v>47.7972839335425</v>
      </c>
      <c r="H69" s="34">
        <v>7.86539058703929</v>
      </c>
      <c r="I69" s="34">
        <v>6.97045151712373</v>
      </c>
      <c r="J69" s="34">
        <v>2.03458336863601</v>
      </c>
      <c r="K69" s="34">
        <v>11.741601763581</v>
      </c>
      <c r="L69" s="34">
        <v>31.674076379861</v>
      </c>
      <c r="M69" s="34">
        <v>39.2249075189257</v>
      </c>
      <c r="N69" s="34">
        <v>3.96868648012169</v>
      </c>
      <c r="O69" s="30"/>
      <c r="P69" s="13">
        <v>66.0</v>
      </c>
      <c r="Q69" s="16">
        <f>VLOOKUP(IF(C69&gt;240,5,IF(C69&gt;180,4,IF(C69&gt;120,3,IF(C69&gt;60,2,IF(C69&gt;30,1,0))))),Trial!$E$8:$H$13,4)</f>
        <v>-168.84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-168.84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-168.84</v>
      </c>
      <c r="AA69" s="16">
        <f>VLOOKUP(IF(M69&gt;240,5,IF(M69&gt;180,4,IF(M69&gt;120,3,IF(M69&gt;60,2,IF(M69&gt;30,1,0))))),Trial!$E$8:$H$13,4)</f>
        <v>-168.84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34">
        <v>0.684422961901873</v>
      </c>
      <c r="D70" s="34">
        <v>8.73283708915114</v>
      </c>
      <c r="E70" s="34">
        <v>15.0067204907458</v>
      </c>
      <c r="F70" s="34">
        <v>4.86387789547443</v>
      </c>
      <c r="G70" s="34">
        <v>2.95667790096853</v>
      </c>
      <c r="H70" s="34">
        <v>14.1871082665483</v>
      </c>
      <c r="I70" s="34">
        <v>13.1180901544253</v>
      </c>
      <c r="J70" s="34">
        <v>10.4673606724267</v>
      </c>
      <c r="K70" s="34">
        <v>8.06156036863104</v>
      </c>
      <c r="L70" s="34">
        <v>15.0478072199124</v>
      </c>
      <c r="M70" s="34">
        <v>6.93567685550079</v>
      </c>
      <c r="N70" s="34">
        <v>9.44468388878065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34">
        <v>6.53428906104527</v>
      </c>
      <c r="D71" s="34">
        <v>12.3211384642023</v>
      </c>
      <c r="E71" s="34">
        <v>7.99333229186013</v>
      </c>
      <c r="F71" s="34">
        <v>1.19481776212196</v>
      </c>
      <c r="G71" s="34">
        <v>0.956356754060835</v>
      </c>
      <c r="H71" s="34">
        <v>0.0603199492297441</v>
      </c>
      <c r="I71" s="34">
        <v>6.02847368875518</v>
      </c>
      <c r="J71" s="34">
        <v>1.3908143427223</v>
      </c>
      <c r="K71" s="34">
        <v>10.7830049195504</v>
      </c>
      <c r="L71" s="34">
        <v>3.70578746227548</v>
      </c>
      <c r="M71" s="34">
        <v>6.647980693914</v>
      </c>
      <c r="N71" s="34">
        <v>15.584084298377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34">
        <v>21.0474374104461</v>
      </c>
      <c r="D72" s="34">
        <v>2.15928528755903</v>
      </c>
      <c r="E72" s="34">
        <v>20.0939818399948</v>
      </c>
      <c r="F72" s="34">
        <v>7.2780465441756</v>
      </c>
      <c r="G72" s="34">
        <v>15.9972719143724</v>
      </c>
      <c r="H72" s="34">
        <v>41.9454704128545</v>
      </c>
      <c r="I72" s="34">
        <v>7.66178562194109</v>
      </c>
      <c r="J72" s="34">
        <v>1.88458925625309</v>
      </c>
      <c r="K72" s="34">
        <v>1.82580992914736</v>
      </c>
      <c r="L72" s="34">
        <v>64.4778616112319</v>
      </c>
      <c r="M72" s="34">
        <v>3.97831486902049</v>
      </c>
      <c r="N72" s="34">
        <v>18.3097380053237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-168.84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-844.2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34">
        <v>5.43776129456237</v>
      </c>
      <c r="D73" s="34">
        <v>3.75980059793219</v>
      </c>
      <c r="E73" s="34">
        <v>18.8305586552417</v>
      </c>
      <c r="F73" s="34">
        <v>44.8172337383371</v>
      </c>
      <c r="G73" s="34">
        <v>4.43404541979544</v>
      </c>
      <c r="H73" s="34">
        <v>12.8383557180027</v>
      </c>
      <c r="I73" s="34">
        <v>8.03167758621275</v>
      </c>
      <c r="J73" s="34">
        <v>0.663707638438791</v>
      </c>
      <c r="K73" s="34">
        <v>0.731689114246883</v>
      </c>
      <c r="L73" s="34">
        <v>16.3835189014379</v>
      </c>
      <c r="M73" s="34">
        <v>37.7927144115741</v>
      </c>
      <c r="N73" s="34">
        <v>35.2930207889781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-168.84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-168.84</v>
      </c>
      <c r="AB73" s="16">
        <f>VLOOKUP(IF(N73&gt;240,5,IF(N73&gt;180,4,IF(N73&gt;120,3,IF(N73&gt;60,2,IF(N73&gt;30,1,0))))),Trial!$E$8:$H$13,4)</f>
        <v>-168.84</v>
      </c>
    </row>
    <row r="74" ht="15.75" customHeight="1">
      <c r="B74" s="13">
        <v>71.0</v>
      </c>
      <c r="C74" s="34">
        <v>29.6116917008887</v>
      </c>
      <c r="D74" s="34">
        <v>14.2424284108999</v>
      </c>
      <c r="E74" s="34">
        <v>29.6252066266046</v>
      </c>
      <c r="F74" s="34">
        <v>44.2997881554406</v>
      </c>
      <c r="G74" s="34">
        <v>23.6340552842414</v>
      </c>
      <c r="H74" s="34">
        <v>12.7684829275209</v>
      </c>
      <c r="I74" s="34">
        <v>15.3812653514641</v>
      </c>
      <c r="J74" s="34">
        <v>12.3514552226072</v>
      </c>
      <c r="K74" s="34">
        <v>50.9503332129345</v>
      </c>
      <c r="L74" s="34">
        <v>11.2929357849685</v>
      </c>
      <c r="M74" s="34">
        <v>44.1212521024387</v>
      </c>
      <c r="N74" s="34">
        <v>1.05402041031048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-168.84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-168.84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-168.84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34">
        <v>1.01011980134062</v>
      </c>
      <c r="D75" s="34">
        <v>3.31640722840093</v>
      </c>
      <c r="E75" s="34">
        <v>28.1412933286633</v>
      </c>
      <c r="F75" s="34">
        <v>18.6549810086697</v>
      </c>
      <c r="G75" s="34">
        <v>2.39873801833019</v>
      </c>
      <c r="H75" s="34">
        <v>33.2964070804671</v>
      </c>
      <c r="I75" s="34">
        <v>3.93300317483954</v>
      </c>
      <c r="J75" s="34">
        <v>10.759054643483</v>
      </c>
      <c r="K75" s="34">
        <v>8.04581770882942</v>
      </c>
      <c r="L75" s="34">
        <v>6.19572731973603</v>
      </c>
      <c r="M75" s="34">
        <v>2.26231154208072</v>
      </c>
      <c r="N75" s="34">
        <v>17.1874100391838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-168.84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34">
        <v>0.564337940750697</v>
      </c>
      <c r="D76" s="34">
        <v>15.1958807066168</v>
      </c>
      <c r="E76" s="34">
        <v>3.47126999900903</v>
      </c>
      <c r="F76" s="34">
        <v>12.1180520983498</v>
      </c>
      <c r="G76" s="34">
        <v>25.1145660594579</v>
      </c>
      <c r="H76" s="34">
        <v>12.04220357237</v>
      </c>
      <c r="I76" s="34">
        <v>4.09350955598056</v>
      </c>
      <c r="J76" s="34">
        <v>29.5499553591267</v>
      </c>
      <c r="K76" s="34">
        <v>5.05764252334989</v>
      </c>
      <c r="L76" s="34">
        <v>8.62224156954326</v>
      </c>
      <c r="M76" s="34">
        <v>2.11042257430963</v>
      </c>
      <c r="N76" s="34">
        <v>52.2992173765278</v>
      </c>
      <c r="O76" s="30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0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-168.84</v>
      </c>
    </row>
    <row r="77" ht="15.75" customHeight="1">
      <c r="B77" s="13">
        <v>74.0</v>
      </c>
      <c r="C77" s="34">
        <v>50.696023326037</v>
      </c>
      <c r="D77" s="34">
        <v>2.42058982043527</v>
      </c>
      <c r="E77" s="34">
        <v>3.76270236830009</v>
      </c>
      <c r="F77" s="34">
        <v>1.4194669386818</v>
      </c>
      <c r="G77" s="34">
        <v>28.421863577938</v>
      </c>
      <c r="H77" s="34">
        <v>15.1836204498165</v>
      </c>
      <c r="I77" s="34">
        <v>25.6635745888745</v>
      </c>
      <c r="J77" s="34">
        <v>6.29614804829471</v>
      </c>
      <c r="K77" s="34">
        <v>9.90282824412836</v>
      </c>
      <c r="L77" s="34">
        <v>27.4480819739656</v>
      </c>
      <c r="M77" s="34">
        <v>14.8885934693824</v>
      </c>
      <c r="N77" s="34">
        <v>5.59588614162058</v>
      </c>
      <c r="O77" s="30"/>
      <c r="P77" s="13">
        <v>74.0</v>
      </c>
      <c r="Q77" s="16">
        <f>VLOOKUP(IF(C77&gt;240,5,IF(C77&gt;180,4,IF(C77&gt;120,3,IF(C77&gt;60,2,IF(C77&gt;30,1,0))))),Trial!$E$8:$H$13,4)</f>
        <v>-168.84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34">
        <v>21.2340658419004</v>
      </c>
      <c r="D78" s="34">
        <v>6.89013877196626</v>
      </c>
      <c r="E78" s="34">
        <v>16.6594146882269</v>
      </c>
      <c r="F78" s="34">
        <v>2.41401574201882</v>
      </c>
      <c r="G78" s="34">
        <v>0.698996104579419</v>
      </c>
      <c r="H78" s="34">
        <v>4.36456617522053</v>
      </c>
      <c r="I78" s="34">
        <v>3.85120749874884</v>
      </c>
      <c r="J78" s="34">
        <v>8.43622980965301</v>
      </c>
      <c r="K78" s="34">
        <v>16.0495454179574</v>
      </c>
      <c r="L78" s="34">
        <v>19.2714212360206</v>
      </c>
      <c r="M78" s="34">
        <v>8.72832388975658</v>
      </c>
      <c r="N78" s="34">
        <v>2.43258649222553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34">
        <v>25.4582173641941</v>
      </c>
      <c r="D79" s="34">
        <v>9.96503698519347</v>
      </c>
      <c r="E79" s="34">
        <v>0.143483395587526</v>
      </c>
      <c r="F79" s="34">
        <v>8.36181669235229</v>
      </c>
      <c r="G79" s="34">
        <v>37.1569816485386</v>
      </c>
      <c r="H79" s="34">
        <v>12.1505003530617</v>
      </c>
      <c r="I79" s="34">
        <v>16.4089253383509</v>
      </c>
      <c r="J79" s="34">
        <v>2.69502197419998</v>
      </c>
      <c r="K79" s="34">
        <v>1.12464596737733</v>
      </c>
      <c r="L79" s="34">
        <v>1.95010032658465</v>
      </c>
      <c r="M79" s="34">
        <v>3.65149034573697</v>
      </c>
      <c r="N79" s="34">
        <v>21.0392507855065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-168.84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34">
        <v>17.0107615107755</v>
      </c>
      <c r="D80" s="34">
        <v>5.22615810702555</v>
      </c>
      <c r="E80" s="34">
        <v>3.59593855990097</v>
      </c>
      <c r="F80" s="34">
        <v>10.9846815826523</v>
      </c>
      <c r="G80" s="34">
        <v>10.1043619721281</v>
      </c>
      <c r="H80" s="34">
        <v>34.6379203461365</v>
      </c>
      <c r="I80" s="34">
        <v>2.75723389014602</v>
      </c>
      <c r="J80" s="34">
        <v>7.82431141929701</v>
      </c>
      <c r="K80" s="34">
        <v>0.134739171201363</v>
      </c>
      <c r="L80" s="34">
        <v>18.7637186649662</v>
      </c>
      <c r="M80" s="34">
        <v>36.547199218009</v>
      </c>
      <c r="N80" s="34">
        <v>6.36156357177533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-168.84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-168.84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34">
        <v>9.60679779603062</v>
      </c>
      <c r="D81" s="34">
        <v>28.5777973062334</v>
      </c>
      <c r="E81" s="34">
        <v>46.0001753438688</v>
      </c>
      <c r="F81" s="34">
        <v>5.86546668005176</v>
      </c>
      <c r="G81" s="34">
        <v>3.65734911953278</v>
      </c>
      <c r="H81" s="34">
        <v>57.1403969306598</v>
      </c>
      <c r="I81" s="34">
        <v>3.54875053871732</v>
      </c>
      <c r="J81" s="34">
        <v>5.65366253484972</v>
      </c>
      <c r="K81" s="34">
        <v>20.7141744795533</v>
      </c>
      <c r="L81" s="34">
        <v>17.0593078268777</v>
      </c>
      <c r="M81" s="34">
        <v>0.0736761531056491</v>
      </c>
      <c r="N81" s="34">
        <v>0.456756612006575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-168.84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-168.84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34">
        <v>7.24896749189247</v>
      </c>
      <c r="D82" s="34">
        <v>8.33906432320364</v>
      </c>
      <c r="E82" s="34">
        <v>2.34583744257689</v>
      </c>
      <c r="F82" s="34">
        <v>14.9697587959553</v>
      </c>
      <c r="G82" s="34">
        <v>1.75526638007903</v>
      </c>
      <c r="H82" s="34">
        <v>45.3152958341282</v>
      </c>
      <c r="I82" s="34">
        <v>1.92425927417353</v>
      </c>
      <c r="J82" s="34">
        <v>2.65197555553168</v>
      </c>
      <c r="K82" s="34">
        <v>24.8222800461745</v>
      </c>
      <c r="L82" s="34">
        <v>32.5328380801038</v>
      </c>
      <c r="M82" s="34">
        <v>16.5266718624244</v>
      </c>
      <c r="N82" s="34">
        <v>16.0448288186538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-168.84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-168.84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34">
        <v>0.258509368058121</v>
      </c>
      <c r="D83" s="34">
        <v>51.6931309365694</v>
      </c>
      <c r="E83" s="34">
        <v>1.47997989258729</v>
      </c>
      <c r="F83" s="34">
        <v>34.4173826709644</v>
      </c>
      <c r="G83" s="34">
        <v>22.6984659612348</v>
      </c>
      <c r="H83" s="34">
        <v>23.2778528721931</v>
      </c>
      <c r="I83" s="34">
        <v>23.7671676701104</v>
      </c>
      <c r="J83" s="34">
        <v>2.52255198694766</v>
      </c>
      <c r="K83" s="34">
        <v>4.39206523969769</v>
      </c>
      <c r="L83" s="34">
        <v>7.88384022786053</v>
      </c>
      <c r="M83" s="34">
        <v>15.706471487702</v>
      </c>
      <c r="N83" s="34">
        <v>9.16317620611273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-168.84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-168.84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34">
        <v>4.40584475728683</v>
      </c>
      <c r="D84" s="34">
        <v>27.7471154712395</v>
      </c>
      <c r="E84" s="34">
        <v>30.3007348874666</v>
      </c>
      <c r="F84" s="34">
        <v>11.6606289337474</v>
      </c>
      <c r="G84" s="34">
        <v>1.15301206532582</v>
      </c>
      <c r="H84" s="34">
        <v>42.1024239920419</v>
      </c>
      <c r="I84" s="34">
        <v>27.1825918575918</v>
      </c>
      <c r="J84" s="34">
        <v>8.66607149592601</v>
      </c>
      <c r="K84" s="34">
        <v>11.4073802822671</v>
      </c>
      <c r="L84" s="34">
        <v>12.2379705883647</v>
      </c>
      <c r="M84" s="34">
        <v>3.91207757266238</v>
      </c>
      <c r="N84" s="34">
        <v>9.58573195720939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-168.84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-168.84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34">
        <v>17.8997477611612</v>
      </c>
      <c r="D85" s="34">
        <v>2.84717285490736</v>
      </c>
      <c r="E85" s="34">
        <v>16.8293563559736</v>
      </c>
      <c r="F85" s="34">
        <v>9.05960656902753</v>
      </c>
      <c r="G85" s="34">
        <v>11.4674400381703</v>
      </c>
      <c r="H85" s="34">
        <v>3.46400226020244</v>
      </c>
      <c r="I85" s="34">
        <v>1.61373791969381</v>
      </c>
      <c r="J85" s="34">
        <v>4.48777946690097</v>
      </c>
      <c r="K85" s="34">
        <v>26.1373314885592</v>
      </c>
      <c r="L85" s="34">
        <v>23.521606028842</v>
      </c>
      <c r="M85" s="34">
        <v>6.26403819401748</v>
      </c>
      <c r="N85" s="34">
        <v>7.41179390819743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34">
        <v>24.0220906213095</v>
      </c>
      <c r="D86" s="34">
        <v>29.1276196602986</v>
      </c>
      <c r="E86" s="34">
        <v>5.03692382422483</v>
      </c>
      <c r="F86" s="34">
        <v>2.48273652608843</v>
      </c>
      <c r="G86" s="34">
        <v>3.45072966694212</v>
      </c>
      <c r="H86" s="34">
        <v>20.2372055454246</v>
      </c>
      <c r="I86" s="34">
        <v>16.4457652732463</v>
      </c>
      <c r="J86" s="34">
        <v>34.1459952581928</v>
      </c>
      <c r="K86" s="34">
        <v>30.2325123481783</v>
      </c>
      <c r="L86" s="34">
        <v>41.0527497403663</v>
      </c>
      <c r="M86" s="34">
        <v>6.39049160211876</v>
      </c>
      <c r="N86" s="34">
        <v>13.579791924459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-168.84</v>
      </c>
      <c r="Y86" s="16">
        <f>VLOOKUP(IF(K86&gt;240,5,IF(K86&gt;180,4,IF(K86&gt;120,3,IF(K86&gt;60,2,IF(K86&gt;30,1,0))))),Trial!$E$8:$H$13,4)</f>
        <v>-168.84</v>
      </c>
      <c r="Z86" s="16">
        <f>VLOOKUP(IF(L86&gt;240,5,IF(L86&gt;180,4,IF(L86&gt;120,3,IF(L86&gt;60,2,IF(L86&gt;30,1,0))))),Trial!$E$8:$H$13,4)</f>
        <v>-168.84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34">
        <v>22.3997300299054</v>
      </c>
      <c r="D87" s="34">
        <v>5.35296787292332</v>
      </c>
      <c r="E87" s="34">
        <v>1.28415064992708</v>
      </c>
      <c r="F87" s="34">
        <v>39.7575359300118</v>
      </c>
      <c r="G87" s="34">
        <v>1.13989936932921</v>
      </c>
      <c r="H87" s="34">
        <v>16.5851614805954</v>
      </c>
      <c r="I87" s="34">
        <v>22.8874931231311</v>
      </c>
      <c r="J87" s="34">
        <v>2.37341760261916</v>
      </c>
      <c r="K87" s="34">
        <v>5.19112845885898</v>
      </c>
      <c r="L87" s="34">
        <v>11.7571440269324</v>
      </c>
      <c r="M87" s="34">
        <v>8.29978857710958</v>
      </c>
      <c r="N87" s="34">
        <v>0.0746480284724385</v>
      </c>
      <c r="O87" s="30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-168.84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34">
        <v>0.470901071839035</v>
      </c>
      <c r="D88" s="34">
        <v>0.984222934272662</v>
      </c>
      <c r="E88" s="34">
        <v>1.14214470507577</v>
      </c>
      <c r="F88" s="34">
        <v>14.2726139244282</v>
      </c>
      <c r="G88" s="34">
        <v>5.32762238434516</v>
      </c>
      <c r="H88" s="34">
        <v>0.451596947852522</v>
      </c>
      <c r="I88" s="34">
        <v>5.0846560573671</v>
      </c>
      <c r="J88" s="34">
        <v>8.0632012758404</v>
      </c>
      <c r="K88" s="34">
        <v>13.9526764134199</v>
      </c>
      <c r="L88" s="34">
        <v>5.09804499982856</v>
      </c>
      <c r="M88" s="34">
        <v>4.63994928007014</v>
      </c>
      <c r="N88" s="34">
        <v>21.9684312604275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34">
        <v>12.3451440325092</v>
      </c>
      <c r="D89" s="34">
        <v>2.75578711803395</v>
      </c>
      <c r="E89" s="34">
        <v>14.5180367825638</v>
      </c>
      <c r="F89" s="34">
        <v>1.12042904030532</v>
      </c>
      <c r="G89" s="34">
        <v>35.8099016919986</v>
      </c>
      <c r="H89" s="34">
        <v>37.6719649128955</v>
      </c>
      <c r="I89" s="34">
        <v>1.12043216613551</v>
      </c>
      <c r="J89" s="34">
        <v>29.5293892379527</v>
      </c>
      <c r="K89" s="34">
        <v>0.707361306715757</v>
      </c>
      <c r="L89" s="34">
        <v>1.64551422316581</v>
      </c>
      <c r="M89" s="34">
        <v>0.994489012425765</v>
      </c>
      <c r="N89" s="34">
        <v>6.91315685375594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-168.84</v>
      </c>
      <c r="V89" s="16">
        <f>VLOOKUP(IF(H89&gt;240,5,IF(H89&gt;180,4,IF(H89&gt;120,3,IF(H89&gt;60,2,IF(H89&gt;30,1,0))))),Trial!$E$8:$H$13,4)</f>
        <v>-168.84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34">
        <v>8.84957615598105</v>
      </c>
      <c r="D90" s="34">
        <v>28.6541066695259</v>
      </c>
      <c r="E90" s="34">
        <v>8.9961538888514</v>
      </c>
      <c r="F90" s="34">
        <v>3.77579881795682</v>
      </c>
      <c r="G90" s="34">
        <v>3.13773658964845</v>
      </c>
      <c r="H90" s="34">
        <v>0.733568737882819</v>
      </c>
      <c r="I90" s="34">
        <v>7.00731225481071</v>
      </c>
      <c r="J90" s="34">
        <v>9.36897752921046</v>
      </c>
      <c r="K90" s="34">
        <v>4.80972382410429</v>
      </c>
      <c r="L90" s="34">
        <v>8.26095253685489</v>
      </c>
      <c r="M90" s="34">
        <v>0.655753105366602</v>
      </c>
      <c r="N90" s="34">
        <v>7.92789202655088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34">
        <v>36.8805248052221</v>
      </c>
      <c r="D91" s="34">
        <v>21.5031931104634</v>
      </c>
      <c r="E91" s="34">
        <v>13.1977620278728</v>
      </c>
      <c r="F91" s="34">
        <v>39.6022535026412</v>
      </c>
      <c r="G91" s="34">
        <v>22.88586301321</v>
      </c>
      <c r="H91" s="34">
        <v>1.15394429280423</v>
      </c>
      <c r="I91" s="34">
        <v>2.6251593958161</v>
      </c>
      <c r="J91" s="34">
        <v>6.26469117375091</v>
      </c>
      <c r="K91" s="34">
        <v>12.4793975214501</v>
      </c>
      <c r="L91" s="34">
        <v>8.21313158663558</v>
      </c>
      <c r="M91" s="34">
        <v>8.19793352945708</v>
      </c>
      <c r="N91" s="34">
        <v>16.66991361753</v>
      </c>
      <c r="O91" s="30"/>
      <c r="P91" s="13">
        <v>88.0</v>
      </c>
      <c r="Q91" s="16">
        <f>VLOOKUP(IF(C91&gt;240,5,IF(C91&gt;180,4,IF(C91&gt;120,3,IF(C91&gt;60,2,IF(C91&gt;30,1,0))))),Trial!$E$8:$H$13,4)</f>
        <v>-168.84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-168.84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34">
        <v>2.52526428515862</v>
      </c>
      <c r="D92" s="34">
        <v>0.728275062376633</v>
      </c>
      <c r="E92" s="34">
        <v>73.4194986612283</v>
      </c>
      <c r="F92" s="34">
        <v>21.7277990144916</v>
      </c>
      <c r="G92" s="34">
        <v>6.71941982931457</v>
      </c>
      <c r="H92" s="34">
        <v>19.9763797248391</v>
      </c>
      <c r="I92" s="34">
        <v>9.5282627582071</v>
      </c>
      <c r="J92" s="34">
        <v>22.8838502013816</v>
      </c>
      <c r="K92" s="34">
        <v>19.9004983258912</v>
      </c>
      <c r="L92" s="34">
        <v>11.8030234738338</v>
      </c>
      <c r="M92" s="34">
        <v>10.9687551353211</v>
      </c>
      <c r="N92" s="34">
        <v>5.20691546048038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-844.2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34">
        <v>14.0216418034717</v>
      </c>
      <c r="D93" s="34">
        <v>11.7027645276944</v>
      </c>
      <c r="E93" s="34">
        <v>23.3620467219254</v>
      </c>
      <c r="F93" s="34">
        <v>3.55240061171353</v>
      </c>
      <c r="G93" s="34">
        <v>21.2675392859905</v>
      </c>
      <c r="H93" s="34">
        <v>10.0303854922849</v>
      </c>
      <c r="I93" s="34">
        <v>11.1362033614974</v>
      </c>
      <c r="J93" s="34">
        <v>2.03802914375242</v>
      </c>
      <c r="K93" s="34">
        <v>1.3913196515832</v>
      </c>
      <c r="L93" s="34">
        <v>16.4784035551446</v>
      </c>
      <c r="M93" s="34">
        <v>18.5109645346349</v>
      </c>
      <c r="N93" s="34">
        <v>0.552342665181771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34">
        <v>12.1737484397451</v>
      </c>
      <c r="D94" s="34">
        <v>6.46159192565829</v>
      </c>
      <c r="E94" s="34">
        <v>7.96870760582387</v>
      </c>
      <c r="F94" s="34">
        <v>5.80203189095041</v>
      </c>
      <c r="G94" s="34">
        <v>2.96243094285019</v>
      </c>
      <c r="H94" s="34">
        <v>2.4826249325648</v>
      </c>
      <c r="I94" s="34">
        <v>33.3607695084319</v>
      </c>
      <c r="J94" s="34">
        <v>4.25217141867615</v>
      </c>
      <c r="K94" s="34">
        <v>16.5155689315955</v>
      </c>
      <c r="L94" s="34">
        <v>38.3270384662192</v>
      </c>
      <c r="M94" s="34">
        <v>16.0238290201957</v>
      </c>
      <c r="N94" s="34">
        <v>22.8489597607573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-168.84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-168.84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34">
        <v>3.63422153912273</v>
      </c>
      <c r="D95" s="34">
        <v>6.14732798705809</v>
      </c>
      <c r="E95" s="34">
        <v>16.4496141049164</v>
      </c>
      <c r="F95" s="34">
        <v>21.029896559306</v>
      </c>
      <c r="G95" s="34">
        <v>6.28392777503468</v>
      </c>
      <c r="H95" s="34">
        <v>78.4550942169397</v>
      </c>
      <c r="I95" s="34">
        <v>15.6385449297811</v>
      </c>
      <c r="J95" s="34">
        <v>4.93595909741707</v>
      </c>
      <c r="K95" s="34">
        <v>52.6589798007584</v>
      </c>
      <c r="L95" s="34">
        <v>10.0976019912484</v>
      </c>
      <c r="M95" s="34">
        <v>36.0118208892898</v>
      </c>
      <c r="N95" s="34">
        <v>17.8494110350582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-844.2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-168.84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-168.84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34">
        <v>1.72764856670983</v>
      </c>
      <c r="D96" s="34">
        <v>2.61008855542168</v>
      </c>
      <c r="E96" s="34">
        <v>3.52212253874168</v>
      </c>
      <c r="F96" s="34">
        <v>5.8293282172177</v>
      </c>
      <c r="G96" s="34">
        <v>3.81830445388332</v>
      </c>
      <c r="H96" s="34">
        <v>18.4601167246869</v>
      </c>
      <c r="I96" s="34">
        <v>4.13834219663404</v>
      </c>
      <c r="J96" s="34">
        <v>41.7064520746808</v>
      </c>
      <c r="K96" s="34">
        <v>15.9818371094848</v>
      </c>
      <c r="L96" s="34">
        <v>18.4215223118832</v>
      </c>
      <c r="M96" s="34">
        <v>9.20350237260119</v>
      </c>
      <c r="N96" s="34">
        <v>0.828815125375063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-168.84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34">
        <v>1.19500547726639</v>
      </c>
      <c r="D97" s="34">
        <v>9.36873437735168</v>
      </c>
      <c r="E97" s="34">
        <v>15.9808621936562</v>
      </c>
      <c r="F97" s="34">
        <v>8.33399553317577</v>
      </c>
      <c r="G97" s="34">
        <v>4.21066037770361</v>
      </c>
      <c r="H97" s="34">
        <v>4.38738943996676</v>
      </c>
      <c r="I97" s="34">
        <v>42.4719377950173</v>
      </c>
      <c r="J97" s="34">
        <v>7.33517612493597</v>
      </c>
      <c r="K97" s="34">
        <v>10.4210226071189</v>
      </c>
      <c r="L97" s="34">
        <v>44.2549926586788</v>
      </c>
      <c r="M97" s="34">
        <v>41.1593143363164</v>
      </c>
      <c r="N97" s="34">
        <v>18.7968210818784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-168.84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-168.84</v>
      </c>
      <c r="AA97" s="16">
        <f>VLOOKUP(IF(M97&gt;240,5,IF(M97&gt;180,4,IF(M97&gt;120,3,IF(M97&gt;60,2,IF(M97&gt;30,1,0))))),Trial!$E$8:$H$13,4)</f>
        <v>-168.84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34">
        <v>12.9506373409267</v>
      </c>
      <c r="D98" s="34">
        <v>2.81321744550951</v>
      </c>
      <c r="E98" s="34">
        <v>8.83490035976283</v>
      </c>
      <c r="F98" s="34">
        <v>33.0360076714561</v>
      </c>
      <c r="G98" s="34">
        <v>17.8893679924394</v>
      </c>
      <c r="H98" s="34">
        <v>15.3057858036916</v>
      </c>
      <c r="I98" s="34">
        <v>22.508676181378</v>
      </c>
      <c r="J98" s="34">
        <v>4.64636284490116</v>
      </c>
      <c r="K98" s="34">
        <v>15.9461029871881</v>
      </c>
      <c r="L98" s="34">
        <v>12.1598823547448</v>
      </c>
      <c r="M98" s="34">
        <v>2.84157201512717</v>
      </c>
      <c r="N98" s="34">
        <v>2.49900749335065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-168.84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34">
        <v>19.3109875714576</v>
      </c>
      <c r="D99" s="34">
        <v>36.9575584205797</v>
      </c>
      <c r="E99" s="34">
        <v>4.13932181568816</v>
      </c>
      <c r="F99" s="34">
        <v>3.18222770347702</v>
      </c>
      <c r="G99" s="34">
        <v>0.481697251014291</v>
      </c>
      <c r="H99" s="34">
        <v>5.84973359140567</v>
      </c>
      <c r="I99" s="34">
        <v>7.80573100033216</v>
      </c>
      <c r="J99" s="34">
        <v>31.0621404454366</v>
      </c>
      <c r="K99" s="34">
        <v>32.8823423240588</v>
      </c>
      <c r="L99" s="34">
        <v>15.0831169146198</v>
      </c>
      <c r="M99" s="34">
        <v>6.59408299163915</v>
      </c>
      <c r="N99" s="34">
        <v>3.63745653065853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-168.84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-168.84</v>
      </c>
      <c r="Y99" s="16">
        <f>VLOOKUP(IF(K99&gt;240,5,IF(K99&gt;180,4,IF(K99&gt;120,3,IF(K99&gt;60,2,IF(K99&gt;30,1,0))))),Trial!$E$8:$H$13,4)</f>
        <v>-168.84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34">
        <v>12.574934398112</v>
      </c>
      <c r="D100" s="34">
        <v>9.58790333458138</v>
      </c>
      <c r="E100" s="34">
        <v>34.9637964632616</v>
      </c>
      <c r="F100" s="34">
        <v>20.6486670067703</v>
      </c>
      <c r="G100" s="34">
        <v>8.36161734513007</v>
      </c>
      <c r="H100" s="34">
        <v>1.4881007023262</v>
      </c>
      <c r="I100" s="34">
        <v>38.7965965043083</v>
      </c>
      <c r="J100" s="34">
        <v>7.10430032685399</v>
      </c>
      <c r="K100" s="34">
        <v>29.3436747893945</v>
      </c>
      <c r="L100" s="34">
        <v>0.630726180691272</v>
      </c>
      <c r="M100" s="34">
        <v>32.4058703638867</v>
      </c>
      <c r="N100" s="34">
        <v>1.94564340083007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-168.84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-168.84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-168.84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34">
        <v>6.47435965803452</v>
      </c>
      <c r="D101" s="34">
        <v>8.51967750606127</v>
      </c>
      <c r="E101" s="34">
        <v>34.7885323912159</v>
      </c>
      <c r="F101" s="34">
        <v>2.81822748473681</v>
      </c>
      <c r="G101" s="34">
        <v>6.20743527081795</v>
      </c>
      <c r="H101" s="34">
        <v>0.955687143645403</v>
      </c>
      <c r="I101" s="34">
        <v>8.0801435448695</v>
      </c>
      <c r="J101" s="34">
        <v>0.0165575378574431</v>
      </c>
      <c r="K101" s="34">
        <v>18.5710262501782</v>
      </c>
      <c r="L101" s="34">
        <v>2.47641831575893</v>
      </c>
      <c r="M101" s="34">
        <v>35.7592838093893</v>
      </c>
      <c r="N101" s="34">
        <v>15.3594773544071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-168.84</v>
      </c>
      <c r="T101" s="16">
        <f>VLOOKUP(IF(F101&gt;240,5,IF(F101&gt;180,4,IF(F101&gt;120,3,IF(F101&gt;60,2,IF(F101&gt;30,1,0))))),Trial!$E$8:$H$13,4)</f>
        <v>0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-168.84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34">
        <v>42.556586973403</v>
      </c>
      <c r="D102" s="34">
        <v>35.7997540954755</v>
      </c>
      <c r="E102" s="34">
        <v>20.4312467832288</v>
      </c>
      <c r="F102" s="34">
        <v>25.4596956044605</v>
      </c>
      <c r="G102" s="34">
        <v>17.9207019548017</v>
      </c>
      <c r="H102" s="34">
        <v>2.05991226044514</v>
      </c>
      <c r="I102" s="34">
        <v>7.76515191784129</v>
      </c>
      <c r="J102" s="34">
        <v>2.0865226669237</v>
      </c>
      <c r="K102" s="34">
        <v>23.7229305334559</v>
      </c>
      <c r="L102" s="34">
        <v>9.18539710351907</v>
      </c>
      <c r="M102" s="34">
        <v>4.10107256229967</v>
      </c>
      <c r="N102" s="34">
        <v>26.4732931757515</v>
      </c>
      <c r="O102" s="30"/>
      <c r="P102" s="13">
        <v>99.0</v>
      </c>
      <c r="Q102" s="16">
        <f>VLOOKUP(IF(C102&gt;240,5,IF(C102&gt;180,4,IF(C102&gt;120,3,IF(C102&gt;60,2,IF(C102&gt;30,1,0))))),Trial!$E$8:$H$13,4)</f>
        <v>-168.84</v>
      </c>
      <c r="R102" s="16">
        <f>VLOOKUP(IF(D102&gt;240,5,IF(D102&gt;180,4,IF(D102&gt;120,3,IF(D102&gt;60,2,IF(D102&gt;30,1,0))))),Trial!$E$8:$H$13,4)</f>
        <v>-168.84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0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34">
        <v>16.0820795973848</v>
      </c>
      <c r="D103" s="34">
        <v>1.23540899707004</v>
      </c>
      <c r="E103" s="34">
        <v>12.4986402711916</v>
      </c>
      <c r="F103" s="34">
        <v>1.29159105391485</v>
      </c>
      <c r="G103" s="34">
        <v>23.8888990065252</v>
      </c>
      <c r="H103" s="34">
        <v>7.16660807966255</v>
      </c>
      <c r="I103" s="34">
        <v>6.99113870003807</v>
      </c>
      <c r="J103" s="34">
        <v>2.44475312913317</v>
      </c>
      <c r="K103" s="34">
        <v>60.2302469842644</v>
      </c>
      <c r="L103" s="34">
        <v>5.43640647889115</v>
      </c>
      <c r="M103" s="34">
        <v>16.026228250851</v>
      </c>
      <c r="N103" s="34">
        <v>17.0261100695553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-844.2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-1857.24</v>
      </c>
      <c r="R104" s="33">
        <f t="shared" si="1"/>
        <v>-1857.24</v>
      </c>
      <c r="S104" s="33">
        <f t="shared" si="1"/>
        <v>-2701.44</v>
      </c>
      <c r="T104" s="33">
        <f t="shared" si="1"/>
        <v>-2701.44</v>
      </c>
      <c r="U104" s="33">
        <f t="shared" si="1"/>
        <v>-1350.72</v>
      </c>
      <c r="V104" s="33">
        <f t="shared" si="1"/>
        <v>-4052.16</v>
      </c>
      <c r="W104" s="33">
        <f t="shared" si="1"/>
        <v>-3039.12</v>
      </c>
      <c r="X104" s="33">
        <f t="shared" si="1"/>
        <v>-1350.72</v>
      </c>
      <c r="Y104" s="33">
        <f t="shared" si="1"/>
        <v>-3039.12</v>
      </c>
      <c r="Z104" s="33">
        <f t="shared" si="1"/>
        <v>-3545.64</v>
      </c>
      <c r="AA104" s="33">
        <f t="shared" si="1"/>
        <v>-3207.96</v>
      </c>
      <c r="AB104" s="33">
        <f t="shared" si="1"/>
        <v>-1350.72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1.0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34">
        <v>12.4061606200581</v>
      </c>
      <c r="D4" s="34">
        <v>18.4378007053135</v>
      </c>
      <c r="E4" s="34">
        <v>8.58366969684139</v>
      </c>
      <c r="F4" s="34">
        <v>3.94301758254062</v>
      </c>
      <c r="G4" s="34">
        <v>3.21956451350403</v>
      </c>
      <c r="H4" s="34">
        <v>33.673464686449</v>
      </c>
      <c r="I4" s="34">
        <v>13.5562443441796</v>
      </c>
      <c r="J4" s="34">
        <v>9.09389706483694</v>
      </c>
      <c r="K4" s="34">
        <v>1.18281819368713</v>
      </c>
      <c r="L4" s="34">
        <v>21.8881104929542</v>
      </c>
      <c r="M4" s="34">
        <v>15.1210273527625</v>
      </c>
      <c r="N4" s="34">
        <v>5.58980152197182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0</v>
      </c>
      <c r="V4" s="16">
        <f>VLOOKUP(IF(H4&gt;240,5,IF(H4&gt;180,4,IF(H4&gt;120,3,IF(H4&gt;60,2,IF(H4&gt;30,1,0))))),Trial!$E$8:$H$13,4)</f>
        <v>-168.84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0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34">
        <v>16.9488639756191</v>
      </c>
      <c r="D5" s="34">
        <v>1.94483456093572</v>
      </c>
      <c r="E5" s="34">
        <v>35.6318562872962</v>
      </c>
      <c r="F5" s="34">
        <v>11.5551425084007</v>
      </c>
      <c r="G5" s="34">
        <v>1.32388056541191</v>
      </c>
      <c r="H5" s="34">
        <v>18.9382958353859</v>
      </c>
      <c r="I5" s="34">
        <v>27.4546695642427</v>
      </c>
      <c r="J5" s="34">
        <v>22.3022678010335</v>
      </c>
      <c r="K5" s="34">
        <v>6.98323250515386</v>
      </c>
      <c r="L5" s="34">
        <v>2.91083034230396</v>
      </c>
      <c r="M5" s="34">
        <v>4.71695261992281</v>
      </c>
      <c r="N5" s="34">
        <v>7.32113241539337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-168.84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0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34">
        <v>3.40151988496073</v>
      </c>
      <c r="D6" s="34">
        <v>16.7595951984721</v>
      </c>
      <c r="E6" s="34">
        <v>8.63124846001156</v>
      </c>
      <c r="F6" s="34">
        <v>12.3725766767821</v>
      </c>
      <c r="G6" s="34">
        <v>3.69192788614891</v>
      </c>
      <c r="H6" s="34">
        <v>13.4392261643979</v>
      </c>
      <c r="I6" s="34">
        <v>5.9520874066744</v>
      </c>
      <c r="J6" s="34">
        <v>18.0568000653843</v>
      </c>
      <c r="K6" s="34">
        <v>0.122516731410369</v>
      </c>
      <c r="L6" s="34">
        <v>10.952189315201</v>
      </c>
      <c r="M6" s="34">
        <v>20.4987188546156</v>
      </c>
      <c r="N6" s="34">
        <v>2.14906304759378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0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34">
        <v>10.6660949692215</v>
      </c>
      <c r="D7" s="34">
        <v>17.1877194394442</v>
      </c>
      <c r="E7" s="34">
        <v>12.3608685443263</v>
      </c>
      <c r="F7" s="34">
        <v>5.34700503572822</v>
      </c>
      <c r="G7" s="34">
        <v>8.45176379508339</v>
      </c>
      <c r="H7" s="34">
        <v>6.18455953542618</v>
      </c>
      <c r="I7" s="34">
        <v>7.26917426521398</v>
      </c>
      <c r="J7" s="34">
        <v>4.39360369467177</v>
      </c>
      <c r="K7" s="34">
        <v>8.27926595779136</v>
      </c>
      <c r="L7" s="34">
        <v>2.41232719863765</v>
      </c>
      <c r="M7" s="34">
        <v>76.3448377162896</v>
      </c>
      <c r="N7" s="34">
        <v>53.615972765205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-844.2</v>
      </c>
      <c r="AB7" s="16">
        <f>VLOOKUP(IF(N7&gt;240,5,IF(N7&gt;180,4,IF(N7&gt;120,3,IF(N7&gt;60,2,IF(N7&gt;30,1,0))))),Trial!$E$8:$H$13,4)</f>
        <v>-168.84</v>
      </c>
    </row>
    <row r="8">
      <c r="B8" s="13">
        <v>5.0</v>
      </c>
      <c r="C8" s="34">
        <v>19.6736690456217</v>
      </c>
      <c r="D8" s="34">
        <v>1.73062673039638</v>
      </c>
      <c r="E8" s="34">
        <v>4.90827053916767</v>
      </c>
      <c r="F8" s="34">
        <v>1.18482143227011</v>
      </c>
      <c r="G8" s="34">
        <v>3.46981233541009</v>
      </c>
      <c r="H8" s="34">
        <v>4.2214115914423</v>
      </c>
      <c r="I8" s="34">
        <v>8.93089100364596</v>
      </c>
      <c r="J8" s="34">
        <v>2.88737868098542</v>
      </c>
      <c r="K8" s="34">
        <v>8.30912299824308</v>
      </c>
      <c r="L8" s="34">
        <v>8.87156030721962</v>
      </c>
      <c r="M8" s="34">
        <v>35.8890440825627</v>
      </c>
      <c r="N8" s="34">
        <v>3.0872280747164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0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-168.84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34">
        <v>46.0378614668227</v>
      </c>
      <c r="D9" s="34">
        <v>19.0102884992753</v>
      </c>
      <c r="E9" s="34">
        <v>61.7238994829865</v>
      </c>
      <c r="F9" s="34">
        <v>3.11659539947286</v>
      </c>
      <c r="G9" s="34">
        <v>7.86529905409552</v>
      </c>
      <c r="H9" s="34">
        <v>14.7612715533088</v>
      </c>
      <c r="I9" s="34">
        <v>28.6127046769288</v>
      </c>
      <c r="J9" s="34">
        <v>14.6244314311157</v>
      </c>
      <c r="K9" s="34">
        <v>14.4688701286997</v>
      </c>
      <c r="L9" s="34">
        <v>11.4314135084945</v>
      </c>
      <c r="M9" s="34">
        <v>1.68462638729252</v>
      </c>
      <c r="N9" s="34">
        <v>19.6385093905201</v>
      </c>
      <c r="O9" s="30"/>
      <c r="P9" s="13">
        <v>6.0</v>
      </c>
      <c r="Q9" s="16">
        <f>VLOOKUP(IF(C9&gt;240,5,IF(C9&gt;180,4,IF(C9&gt;120,3,IF(C9&gt;60,2,IF(C9&gt;30,1,0))))),Trial!$E$8:$H$13,4)</f>
        <v>-168.84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-844.2</v>
      </c>
      <c r="T9" s="16">
        <f>VLOOKUP(IF(F9&gt;240,5,IF(F9&gt;180,4,IF(F9&gt;120,3,IF(F9&gt;60,2,IF(F9&gt;30,1,0))))),Trial!$E$8:$H$13,4)</f>
        <v>0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0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0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34">
        <v>3.9840741653461</v>
      </c>
      <c r="D10" s="34">
        <v>18.8407784285645</v>
      </c>
      <c r="E10" s="34">
        <v>12.0669099067423</v>
      </c>
      <c r="F10" s="34">
        <v>8.70443877526559</v>
      </c>
      <c r="G10" s="34">
        <v>2.04628544976003</v>
      </c>
      <c r="H10" s="34">
        <v>5.99545190283097</v>
      </c>
      <c r="I10" s="34">
        <v>14.0049069550904</v>
      </c>
      <c r="J10" s="34">
        <v>19.981225470843</v>
      </c>
      <c r="K10" s="34">
        <v>20.6495234696364</v>
      </c>
      <c r="L10" s="34">
        <v>9.26558730910448</v>
      </c>
      <c r="M10" s="34">
        <v>0.375758590517803</v>
      </c>
      <c r="N10" s="34">
        <v>10.9417807449308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0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34">
        <v>3.31788030360739</v>
      </c>
      <c r="D11" s="34">
        <v>13.949885450312</v>
      </c>
      <c r="E11" s="34">
        <v>25.2817105425691</v>
      </c>
      <c r="F11" s="34">
        <v>6.59419901502309</v>
      </c>
      <c r="G11" s="34">
        <v>16.1553035123358</v>
      </c>
      <c r="H11" s="34">
        <v>3.8348684091121</v>
      </c>
      <c r="I11" s="34">
        <v>2.5971564040481</v>
      </c>
      <c r="J11" s="34">
        <v>24.0526903070679</v>
      </c>
      <c r="K11" s="34">
        <v>3.91558806388639</v>
      </c>
      <c r="L11" s="34">
        <v>9.53017226120052</v>
      </c>
      <c r="M11" s="34">
        <v>2.0746562153101</v>
      </c>
      <c r="N11" s="34">
        <v>20.5381816134026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0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34">
        <v>0.517197245266289</v>
      </c>
      <c r="D12" s="34">
        <v>9.39902036833493</v>
      </c>
      <c r="E12" s="34">
        <v>6.4904404355777</v>
      </c>
      <c r="F12" s="34">
        <v>41.4939144173865</v>
      </c>
      <c r="G12" s="34">
        <v>42.373365702514</v>
      </c>
      <c r="H12" s="34">
        <v>21.4301334640837</v>
      </c>
      <c r="I12" s="34">
        <v>8.62470754208043</v>
      </c>
      <c r="J12" s="34">
        <v>25.7384882994878</v>
      </c>
      <c r="K12" s="34">
        <v>6.39293481094409</v>
      </c>
      <c r="L12" s="34">
        <v>5.34896514260868</v>
      </c>
      <c r="M12" s="34">
        <v>3.07838991085916</v>
      </c>
      <c r="N12" s="34">
        <v>4.58524245228249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-168.84</v>
      </c>
      <c r="U12" s="16">
        <f>VLOOKUP(IF(G12&gt;240,5,IF(G12&gt;180,4,IF(G12&gt;120,3,IF(G12&gt;60,2,IF(G12&gt;30,1,0))))),Trial!$E$8:$H$13,4)</f>
        <v>-168.84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34">
        <v>3.67674933280796</v>
      </c>
      <c r="D13" s="34">
        <v>0.810997217614204</v>
      </c>
      <c r="E13" s="34">
        <v>10.9095507366667</v>
      </c>
      <c r="F13" s="34">
        <v>5.68586865579709</v>
      </c>
      <c r="G13" s="34">
        <v>2.5224163445482</v>
      </c>
      <c r="H13" s="34">
        <v>0.358848577132449</v>
      </c>
      <c r="I13" s="34">
        <v>22.8569362849167</v>
      </c>
      <c r="J13" s="34">
        <v>4.2115456150379</v>
      </c>
      <c r="K13" s="34">
        <v>16.2128604034047</v>
      </c>
      <c r="L13" s="34">
        <v>8.77080352068879</v>
      </c>
      <c r="M13" s="34">
        <v>24.0980234965851</v>
      </c>
      <c r="N13" s="34">
        <v>0.0783111828867121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0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0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34">
        <v>7.32223774660379</v>
      </c>
      <c r="D14" s="34">
        <v>13.0694443690675</v>
      </c>
      <c r="E14" s="34">
        <v>12.7206170966541</v>
      </c>
      <c r="F14" s="34">
        <v>19.7117013233656</v>
      </c>
      <c r="G14" s="34">
        <v>21.9608088192079</v>
      </c>
      <c r="H14" s="34">
        <v>6.35213701450266</v>
      </c>
      <c r="I14" s="34">
        <v>32.5713417808065</v>
      </c>
      <c r="J14" s="34">
        <v>1.49968332436997</v>
      </c>
      <c r="K14" s="34">
        <v>4.49298637071624</v>
      </c>
      <c r="L14" s="34">
        <v>27.8106130425141</v>
      </c>
      <c r="M14" s="34">
        <v>3.07795205660229</v>
      </c>
      <c r="N14" s="34">
        <v>1.53139408435673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-168.84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34">
        <v>26.7819418961352</v>
      </c>
      <c r="D15" s="34">
        <v>13.2004169642079</v>
      </c>
      <c r="E15" s="34">
        <v>32.8182580147193</v>
      </c>
      <c r="F15" s="34">
        <v>19.4893658044198</v>
      </c>
      <c r="G15" s="34">
        <v>13.0562020041377</v>
      </c>
      <c r="H15" s="34">
        <v>18.2131924080614</v>
      </c>
      <c r="I15" s="34">
        <v>15.9553984424184</v>
      </c>
      <c r="J15" s="34">
        <v>47.8320877169685</v>
      </c>
      <c r="K15" s="34">
        <v>4.73986525675282</v>
      </c>
      <c r="L15" s="34">
        <v>3.09959006696008</v>
      </c>
      <c r="M15" s="34">
        <v>3.27746750326121</v>
      </c>
      <c r="N15" s="34">
        <v>8.4098262978252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-168.84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0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-168.84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34">
        <v>9.31557144935151</v>
      </c>
      <c r="D16" s="34">
        <v>11.5426299941811</v>
      </c>
      <c r="E16" s="34">
        <v>2.4526630432345</v>
      </c>
      <c r="F16" s="34">
        <v>19.5612620395698</v>
      </c>
      <c r="G16" s="34">
        <v>47.4709589664317</v>
      </c>
      <c r="H16" s="34">
        <v>23.1657856518572</v>
      </c>
      <c r="I16" s="34">
        <v>16.2348839677955</v>
      </c>
      <c r="J16" s="34">
        <v>1.54209078093991</v>
      </c>
      <c r="K16" s="34">
        <v>17.0640396988104</v>
      </c>
      <c r="L16" s="34">
        <v>2.19505842383951</v>
      </c>
      <c r="M16" s="34">
        <v>3.16996460248068</v>
      </c>
      <c r="N16" s="34">
        <v>49.1804082889534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-168.84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0</v>
      </c>
      <c r="Z16" s="16">
        <f>VLOOKUP(IF(L16&gt;240,5,IF(L16&gt;180,4,IF(L16&gt;120,3,IF(L16&gt;60,2,IF(L16&gt;30,1,0))))),Trial!$E$8:$H$13,4)</f>
        <v>0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-168.84</v>
      </c>
    </row>
    <row r="17">
      <c r="B17" s="13">
        <v>14.0</v>
      </c>
      <c r="C17" s="34">
        <v>15.4500890969384</v>
      </c>
      <c r="D17" s="34">
        <v>15.934759102584</v>
      </c>
      <c r="E17" s="34">
        <v>11.9988938838328</v>
      </c>
      <c r="F17" s="34">
        <v>3.51480248970911</v>
      </c>
      <c r="G17" s="34">
        <v>29.5929424748079</v>
      </c>
      <c r="H17" s="34">
        <v>10.8828130152161</v>
      </c>
      <c r="I17" s="34">
        <v>7.15980687388219</v>
      </c>
      <c r="J17" s="34">
        <v>7.89305272107013</v>
      </c>
      <c r="K17" s="34">
        <v>2.89370948490687</v>
      </c>
      <c r="L17" s="34">
        <v>6.64804204428043</v>
      </c>
      <c r="M17" s="34">
        <v>1.97130454760045</v>
      </c>
      <c r="N17" s="34">
        <v>3.30554623003118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34">
        <v>5.68873469531536</v>
      </c>
      <c r="D18" s="34">
        <v>10.8365365697156</v>
      </c>
      <c r="E18" s="34">
        <v>17.8754006935368</v>
      </c>
      <c r="F18" s="34">
        <v>4.70277529661544</v>
      </c>
      <c r="G18" s="34">
        <v>5.626963967993</v>
      </c>
      <c r="H18" s="34">
        <v>10.9024433515119</v>
      </c>
      <c r="I18" s="34">
        <v>4.20841381582431</v>
      </c>
      <c r="J18" s="34">
        <v>14.333768186913</v>
      </c>
      <c r="K18" s="34">
        <v>19.8684441469779</v>
      </c>
      <c r="L18" s="34">
        <v>9.01029621362686</v>
      </c>
      <c r="M18" s="34">
        <v>16.4463966838169</v>
      </c>
      <c r="N18" s="34">
        <v>17.3087241244587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0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0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34">
        <v>1.93608398951081</v>
      </c>
      <c r="D19" s="34">
        <v>23.2383466255089</v>
      </c>
      <c r="E19" s="34">
        <v>19.7159744668338</v>
      </c>
      <c r="F19" s="34">
        <v>0.503901677997783</v>
      </c>
      <c r="G19" s="34">
        <v>3.10826233909465</v>
      </c>
      <c r="H19" s="34">
        <v>21.4558236671555</v>
      </c>
      <c r="I19" s="34">
        <v>16.0031407204541</v>
      </c>
      <c r="J19" s="34">
        <v>6.48990732003003</v>
      </c>
      <c r="K19" s="34">
        <v>1.62281929822335</v>
      </c>
      <c r="L19" s="34">
        <v>4.73260867597842</v>
      </c>
      <c r="M19" s="34">
        <v>9.79826617788496</v>
      </c>
      <c r="N19" s="34">
        <v>8.72627831604332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34">
        <v>3.5737153859809</v>
      </c>
      <c r="D20" s="34">
        <v>6.92806382174604</v>
      </c>
      <c r="E20" s="34">
        <v>22.0463615279814</v>
      </c>
      <c r="F20" s="34">
        <v>6.56482323715463</v>
      </c>
      <c r="G20" s="34">
        <v>9.65311535662887</v>
      </c>
      <c r="H20" s="34">
        <v>5.06708114663182</v>
      </c>
      <c r="I20" s="34">
        <v>26.7827015616169</v>
      </c>
      <c r="J20" s="34">
        <v>11.7292642085898</v>
      </c>
      <c r="K20" s="34">
        <v>7.63364865733311</v>
      </c>
      <c r="L20" s="34">
        <v>29.3197122495049</v>
      </c>
      <c r="M20" s="34">
        <v>2.73962431210093</v>
      </c>
      <c r="N20" s="34">
        <v>1.00755571378395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0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34">
        <v>0.50119687798433</v>
      </c>
      <c r="D21" s="34">
        <v>5.25728271789849</v>
      </c>
      <c r="E21" s="34">
        <v>38.3774456248026</v>
      </c>
      <c r="F21" s="34">
        <v>4.63775274562649</v>
      </c>
      <c r="G21" s="34">
        <v>4.13239032262936</v>
      </c>
      <c r="H21" s="34">
        <v>5.67847846443923</v>
      </c>
      <c r="I21" s="34">
        <v>24.0465270441195</v>
      </c>
      <c r="J21" s="34">
        <v>9.63143384348029</v>
      </c>
      <c r="K21" s="34">
        <v>26.2070102084598</v>
      </c>
      <c r="L21" s="34">
        <v>15.5387921995568</v>
      </c>
      <c r="M21" s="34">
        <v>28.1646401424215</v>
      </c>
      <c r="N21" s="34">
        <v>16.0406034731906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-168.84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0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34">
        <v>50.7853418130851</v>
      </c>
      <c r="D22" s="34">
        <v>23.7677719766444</v>
      </c>
      <c r="E22" s="34">
        <v>6.66340243993936</v>
      </c>
      <c r="F22" s="34">
        <v>18.7515352781972</v>
      </c>
      <c r="G22" s="34">
        <v>4.33871483793482</v>
      </c>
      <c r="H22" s="34">
        <v>17.8944503553296</v>
      </c>
      <c r="I22" s="34">
        <v>19.7320300845599</v>
      </c>
      <c r="J22" s="34">
        <v>8.93112005256116</v>
      </c>
      <c r="K22" s="34">
        <v>0.364354447582419</v>
      </c>
      <c r="L22" s="34">
        <v>4.86150802334788</v>
      </c>
      <c r="M22" s="34">
        <v>20.6726586301049</v>
      </c>
      <c r="N22" s="34">
        <v>11.5894310902889</v>
      </c>
      <c r="O22" s="30"/>
      <c r="P22" s="13">
        <v>19.0</v>
      </c>
      <c r="Q22" s="16">
        <f>VLOOKUP(IF(C22&gt;240,5,IF(C22&gt;180,4,IF(C22&gt;120,3,IF(C22&gt;60,2,IF(C22&gt;30,1,0))))),Trial!$E$8:$H$13,4)</f>
        <v>-168.84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34">
        <v>24.006714942141</v>
      </c>
      <c r="D23" s="34">
        <v>0.0376082543749362</v>
      </c>
      <c r="E23" s="34">
        <v>10.1655210215683</v>
      </c>
      <c r="F23" s="34">
        <v>80.8420331627808</v>
      </c>
      <c r="G23" s="34">
        <v>4.0185669567436</v>
      </c>
      <c r="H23" s="34">
        <v>0.194933473720395</v>
      </c>
      <c r="I23" s="34">
        <v>6.10578284007497</v>
      </c>
      <c r="J23" s="34">
        <v>5.80181310931221</v>
      </c>
      <c r="K23" s="34">
        <v>2.52488639727235</v>
      </c>
      <c r="L23" s="34">
        <v>6.49586581271142</v>
      </c>
      <c r="M23" s="34">
        <v>32.5873412784443</v>
      </c>
      <c r="N23" s="34">
        <v>4.57399164731614</v>
      </c>
      <c r="O23" s="30"/>
      <c r="P23" s="13">
        <v>20.0</v>
      </c>
      <c r="Q23" s="16">
        <f>VLOOKUP(IF(C23&gt;240,5,IF(C23&gt;180,4,IF(C23&gt;120,3,IF(C23&gt;60,2,IF(C23&gt;30,1,0))))),Trial!$E$8:$H$13,4)</f>
        <v>0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0</v>
      </c>
      <c r="T23" s="16">
        <f>VLOOKUP(IF(F23&gt;240,5,IF(F23&gt;180,4,IF(F23&gt;120,3,IF(F23&gt;60,2,IF(F23&gt;30,1,0))))),Trial!$E$8:$H$13,4)</f>
        <v>-844.2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-168.84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34">
        <v>5.2989116567187</v>
      </c>
      <c r="D24" s="34">
        <v>23.2221783146432</v>
      </c>
      <c r="E24" s="34">
        <v>3.9920764321927</v>
      </c>
      <c r="F24" s="34">
        <v>1.6345286702225</v>
      </c>
      <c r="G24" s="34">
        <v>3.14092731729235</v>
      </c>
      <c r="H24" s="34">
        <v>9.51928621528814</v>
      </c>
      <c r="I24" s="34">
        <v>3.50661986544728</v>
      </c>
      <c r="J24" s="34">
        <v>43.2872731678527</v>
      </c>
      <c r="K24" s="34">
        <v>35.3947569139556</v>
      </c>
      <c r="L24" s="34">
        <v>32.6969644747929</v>
      </c>
      <c r="M24" s="34">
        <v>0.7075217245852</v>
      </c>
      <c r="N24" s="34">
        <v>0.678220755599778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0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-168.84</v>
      </c>
      <c r="Y24" s="16">
        <f>VLOOKUP(IF(K24&gt;240,5,IF(K24&gt;180,4,IF(K24&gt;120,3,IF(K24&gt;60,2,IF(K24&gt;30,1,0))))),Trial!$E$8:$H$13,4)</f>
        <v>-168.84</v>
      </c>
      <c r="Z24" s="16">
        <f>VLOOKUP(IF(L24&gt;240,5,IF(L24&gt;180,4,IF(L24&gt;120,3,IF(L24&gt;60,2,IF(L24&gt;30,1,0))))),Trial!$E$8:$H$13,4)</f>
        <v>-168.84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34">
        <v>22.5397928681394</v>
      </c>
      <c r="D25" s="34">
        <v>2.89322270798776</v>
      </c>
      <c r="E25" s="34">
        <v>0.543592675149577</v>
      </c>
      <c r="F25" s="34">
        <v>1.94344319445081</v>
      </c>
      <c r="G25" s="34">
        <v>7.42230517813005</v>
      </c>
      <c r="H25" s="34">
        <v>0.944599995575845</v>
      </c>
      <c r="I25" s="34">
        <v>2.13172764818053</v>
      </c>
      <c r="J25" s="34">
        <v>23.2420499611815</v>
      </c>
      <c r="K25" s="34">
        <v>3.86850002309169</v>
      </c>
      <c r="L25" s="34">
        <v>8.2141752069816</v>
      </c>
      <c r="M25" s="34">
        <v>40.4452205635946</v>
      </c>
      <c r="N25" s="34">
        <v>36.8543259296645</v>
      </c>
      <c r="O25" s="30"/>
      <c r="P25" s="13">
        <v>22.0</v>
      </c>
      <c r="Q25" s="16">
        <f>VLOOKUP(IF(C25&gt;240,5,IF(C25&gt;180,4,IF(C25&gt;120,3,IF(C25&gt;60,2,IF(C25&gt;30,1,0))))),Trial!$E$8:$H$13,4)</f>
        <v>0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0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0</v>
      </c>
      <c r="AA25" s="16">
        <f>VLOOKUP(IF(M25&gt;240,5,IF(M25&gt;180,4,IF(M25&gt;120,3,IF(M25&gt;60,2,IF(M25&gt;30,1,0))))),Trial!$E$8:$H$13,4)</f>
        <v>-168.84</v>
      </c>
      <c r="AB25" s="16">
        <f>VLOOKUP(IF(N25&gt;240,5,IF(N25&gt;180,4,IF(N25&gt;120,3,IF(N25&gt;60,2,IF(N25&gt;30,1,0))))),Trial!$E$8:$H$13,4)</f>
        <v>-168.84</v>
      </c>
    </row>
    <row r="26" ht="15.75" customHeight="1">
      <c r="B26" s="13">
        <v>23.0</v>
      </c>
      <c r="C26" s="34">
        <v>4.64541006656364</v>
      </c>
      <c r="D26" s="34">
        <v>23.1423982862553</v>
      </c>
      <c r="E26" s="34">
        <v>0.670505263423547</v>
      </c>
      <c r="F26" s="34">
        <v>14.7788913125257</v>
      </c>
      <c r="G26" s="34">
        <v>3.85325673261148</v>
      </c>
      <c r="H26" s="34">
        <v>14.6397041770714</v>
      </c>
      <c r="I26" s="34">
        <v>2.84604248898104</v>
      </c>
      <c r="J26" s="34">
        <v>29.295610726353</v>
      </c>
      <c r="K26" s="34">
        <v>6.35646923426539</v>
      </c>
      <c r="L26" s="34">
        <v>12.8947179531763</v>
      </c>
      <c r="M26" s="34">
        <v>2.2837980359327</v>
      </c>
      <c r="N26" s="34">
        <v>27.500570020105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34">
        <v>7.61237760293297</v>
      </c>
      <c r="D27" s="34">
        <v>4.20174729553983</v>
      </c>
      <c r="E27" s="34">
        <v>16.0105347296643</v>
      </c>
      <c r="F27" s="34">
        <v>3.59876625379547</v>
      </c>
      <c r="G27" s="34">
        <v>0.620014610765222</v>
      </c>
      <c r="H27" s="34">
        <v>44.6657816276293</v>
      </c>
      <c r="I27" s="34">
        <v>3.16659413385205</v>
      </c>
      <c r="J27" s="34">
        <v>1.35823752097785</v>
      </c>
      <c r="K27" s="34">
        <v>5.07985779921716</v>
      </c>
      <c r="L27" s="34">
        <v>8.16440819338895</v>
      </c>
      <c r="M27" s="34">
        <v>6.66136092534289</v>
      </c>
      <c r="N27" s="34">
        <v>2.71115092961118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0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-168.84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34">
        <v>13.2314988556403</v>
      </c>
      <c r="D28" s="34">
        <v>3.59335592174903</v>
      </c>
      <c r="E28" s="34">
        <v>6.19169801576063</v>
      </c>
      <c r="F28" s="34">
        <v>2.34630922917277</v>
      </c>
      <c r="G28" s="34">
        <v>7.64924884783104</v>
      </c>
      <c r="H28" s="34">
        <v>7.02780328411609</v>
      </c>
      <c r="I28" s="34">
        <v>10.0048580309461</v>
      </c>
      <c r="J28" s="34">
        <v>25.7391124420037</v>
      </c>
      <c r="K28" s="34">
        <v>4.23430169918574</v>
      </c>
      <c r="L28" s="34">
        <v>3.30007460610935</v>
      </c>
      <c r="M28" s="34">
        <v>7.92142567657866</v>
      </c>
      <c r="N28" s="34">
        <v>13.8714873528193</v>
      </c>
      <c r="O28" s="30"/>
      <c r="P28" s="13">
        <v>25.0</v>
      </c>
      <c r="Q28" s="16">
        <f>VLOOKUP(IF(C28&gt;240,5,IF(C28&gt;180,4,IF(C28&gt;120,3,IF(C28&gt;60,2,IF(C28&gt;30,1,0))))),Trial!$E$8:$H$13,4)</f>
        <v>0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0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0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34">
        <v>14.5128251084211</v>
      </c>
      <c r="D29" s="34">
        <v>16.8713341753083</v>
      </c>
      <c r="E29" s="34">
        <v>1.32455338547006</v>
      </c>
      <c r="F29" s="34">
        <v>10.4074636070142</v>
      </c>
      <c r="G29" s="34">
        <v>15.8345538744788</v>
      </c>
      <c r="H29" s="34">
        <v>3.62011395809475</v>
      </c>
      <c r="I29" s="34">
        <v>36.747430594847</v>
      </c>
      <c r="J29" s="34">
        <v>19.476773600856</v>
      </c>
      <c r="K29" s="34">
        <v>6.40104292910546</v>
      </c>
      <c r="L29" s="34">
        <v>12.8787455592113</v>
      </c>
      <c r="M29" s="34">
        <v>15.2267068548213</v>
      </c>
      <c r="N29" s="34">
        <v>16.2579828810963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0</v>
      </c>
      <c r="W29" s="16">
        <f>VLOOKUP(IF(I29&gt;240,5,IF(I29&gt;180,4,IF(I29&gt;120,3,IF(I29&gt;60,2,IF(I29&gt;30,1,0))))),Trial!$E$8:$H$13,4)</f>
        <v>-168.84</v>
      </c>
      <c r="X29" s="16">
        <f>VLOOKUP(IF(J29&gt;240,5,IF(J29&gt;180,4,IF(J29&gt;120,3,IF(J29&gt;60,2,IF(J29&gt;30,1,0))))),Trial!$E$8:$H$13,4)</f>
        <v>0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0</v>
      </c>
    </row>
    <row r="30" ht="15.75" customHeight="1">
      <c r="B30" s="13">
        <v>27.0</v>
      </c>
      <c r="C30" s="34">
        <v>1.47420913241804</v>
      </c>
      <c r="D30" s="34">
        <v>2.09052300122567</v>
      </c>
      <c r="E30" s="34">
        <v>16.8161148691953</v>
      </c>
      <c r="F30" s="34">
        <v>43.8674049027603</v>
      </c>
      <c r="G30" s="34">
        <v>0.171232394846531</v>
      </c>
      <c r="H30" s="34">
        <v>28.2456322691207</v>
      </c>
      <c r="I30" s="34">
        <v>28.8874188665555</v>
      </c>
      <c r="J30" s="34">
        <v>12.6819316207516</v>
      </c>
      <c r="K30" s="34">
        <v>8.62886263141409</v>
      </c>
      <c r="L30" s="34">
        <v>6.98826620704494</v>
      </c>
      <c r="M30" s="34">
        <v>39.0163764879446</v>
      </c>
      <c r="N30" s="34">
        <v>5.42372087910771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-168.84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-168.84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34">
        <v>14.2210937135006</v>
      </c>
      <c r="D31" s="34">
        <v>7.0864231468644</v>
      </c>
      <c r="E31" s="34">
        <v>6.35770320571028</v>
      </c>
      <c r="F31" s="34">
        <v>4.82396301701665</v>
      </c>
      <c r="G31" s="34">
        <v>14.4191027185964</v>
      </c>
      <c r="H31" s="34">
        <v>11.2780278413641</v>
      </c>
      <c r="I31" s="34">
        <v>17.2150678359988</v>
      </c>
      <c r="J31" s="34">
        <v>4.65716515970416</v>
      </c>
      <c r="K31" s="34">
        <v>11.1592293168503</v>
      </c>
      <c r="L31" s="34">
        <v>19.1754711942049</v>
      </c>
      <c r="M31" s="34">
        <v>10.7224372934635</v>
      </c>
      <c r="N31" s="34">
        <v>37.4895047471266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0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-168.84</v>
      </c>
    </row>
    <row r="32" ht="15.75" customHeight="1">
      <c r="B32" s="13">
        <v>29.0</v>
      </c>
      <c r="C32" s="34">
        <v>0.129797315824834</v>
      </c>
      <c r="D32" s="34">
        <v>8.41202610195614</v>
      </c>
      <c r="E32" s="34">
        <v>18.8913430286718</v>
      </c>
      <c r="F32" s="34">
        <v>20.373403843323</v>
      </c>
      <c r="G32" s="34">
        <v>34.1323357735083</v>
      </c>
      <c r="H32" s="34">
        <v>2.17699967250228</v>
      </c>
      <c r="I32" s="34">
        <v>6.2880443662405</v>
      </c>
      <c r="J32" s="34">
        <v>1.17841018550098</v>
      </c>
      <c r="K32" s="34">
        <v>2.02807878777385</v>
      </c>
      <c r="L32" s="34">
        <v>12.3836943533356</v>
      </c>
      <c r="M32" s="34">
        <v>24.3592429738561</v>
      </c>
      <c r="N32" s="34">
        <v>3.78503736821003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-168.84</v>
      </c>
      <c r="V32" s="16">
        <f>VLOOKUP(IF(H32&gt;240,5,IF(H32&gt;180,4,IF(H32&gt;120,3,IF(H32&gt;60,2,IF(H32&gt;30,1,0))))),Trial!$E$8:$H$13,4)</f>
        <v>0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0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0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34">
        <v>19.927797121199</v>
      </c>
      <c r="D33" s="34">
        <v>6.36212302991189</v>
      </c>
      <c r="E33" s="34">
        <v>13.8957957698117</v>
      </c>
      <c r="F33" s="34">
        <v>10.2769028216685</v>
      </c>
      <c r="G33" s="34">
        <v>28.1801762812094</v>
      </c>
      <c r="H33" s="34">
        <v>1.85939879841171</v>
      </c>
      <c r="I33" s="34">
        <v>0.030265710923218</v>
      </c>
      <c r="J33" s="34">
        <v>5.33168123140931</v>
      </c>
      <c r="K33" s="34">
        <v>27.6701794363812</v>
      </c>
      <c r="L33" s="34">
        <v>0.0747431605122983</v>
      </c>
      <c r="M33" s="34">
        <v>17.1496419056403</v>
      </c>
      <c r="N33" s="34">
        <v>8.91699589407071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34">
        <v>1.78480627821661</v>
      </c>
      <c r="D34" s="34">
        <v>12.1152320899263</v>
      </c>
      <c r="E34" s="34">
        <v>12.2421336281478</v>
      </c>
      <c r="F34" s="34">
        <v>20.7961951267144</v>
      </c>
      <c r="G34" s="34">
        <v>4.95361331645399</v>
      </c>
      <c r="H34" s="34">
        <v>19.3979027613421</v>
      </c>
      <c r="I34" s="34">
        <v>0.801770693754635</v>
      </c>
      <c r="J34" s="34">
        <v>2.61007104121035</v>
      </c>
      <c r="K34" s="34">
        <v>13.2525087803163</v>
      </c>
      <c r="L34" s="34">
        <v>13.0194233751941</v>
      </c>
      <c r="M34" s="34">
        <v>6.56300313766114</v>
      </c>
      <c r="N34" s="34">
        <v>3.56994461910799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0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0</v>
      </c>
      <c r="X34" s="16">
        <f>VLOOKUP(IF(J34&gt;240,5,IF(J34&gt;180,4,IF(J34&gt;120,3,IF(J34&gt;60,2,IF(J34&gt;30,1,0))))),Trial!$E$8:$H$13,4)</f>
        <v>0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0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34">
        <v>4.10354957003146</v>
      </c>
      <c r="D35" s="34">
        <v>4.08873035288416</v>
      </c>
      <c r="E35" s="34">
        <v>9.94481098019434</v>
      </c>
      <c r="F35" s="34">
        <v>13.4058123149062</v>
      </c>
      <c r="G35" s="34">
        <v>2.54426854234189</v>
      </c>
      <c r="H35" s="34">
        <v>5.42048391918652</v>
      </c>
      <c r="I35" s="34">
        <v>1.50475726570003</v>
      </c>
      <c r="J35" s="34">
        <v>8.27604753626511</v>
      </c>
      <c r="K35" s="34">
        <v>3.73938294411637</v>
      </c>
      <c r="L35" s="34">
        <v>22.7935486139398</v>
      </c>
      <c r="M35" s="34">
        <v>8.53267196929082</v>
      </c>
      <c r="N35" s="34">
        <v>0.659382452163845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0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0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0</v>
      </c>
    </row>
    <row r="36" ht="15.75" customHeight="1">
      <c r="B36" s="13">
        <v>33.0</v>
      </c>
      <c r="C36" s="34">
        <v>53.3494563568807</v>
      </c>
      <c r="D36" s="34">
        <v>5.6124887901824</v>
      </c>
      <c r="E36" s="34">
        <v>6.77858791369945</v>
      </c>
      <c r="F36" s="34">
        <v>17.1458651118065</v>
      </c>
      <c r="G36" s="34">
        <v>13.1017535930864</v>
      </c>
      <c r="H36" s="34">
        <v>2.73826699429744</v>
      </c>
      <c r="I36" s="34">
        <v>15.8946943675253</v>
      </c>
      <c r="J36" s="34">
        <v>4.07947245388469</v>
      </c>
      <c r="K36" s="34">
        <v>5.1797838230541</v>
      </c>
      <c r="L36" s="34">
        <v>11.1282285453836</v>
      </c>
      <c r="M36" s="34">
        <v>25.8430358657783</v>
      </c>
      <c r="N36" s="34">
        <v>12.0186926090243</v>
      </c>
      <c r="O36" s="30"/>
      <c r="P36" s="13">
        <v>33.0</v>
      </c>
      <c r="Q36" s="16">
        <f>VLOOKUP(IF(C36&gt;240,5,IF(C36&gt;180,4,IF(C36&gt;120,3,IF(C36&gt;60,2,IF(C36&gt;30,1,0))))),Trial!$E$8:$H$13,4)</f>
        <v>-168.84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0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34">
        <v>10.2132795748386</v>
      </c>
      <c r="D37" s="34">
        <v>5.660269230837</v>
      </c>
      <c r="E37" s="34">
        <v>1.97819306125648</v>
      </c>
      <c r="F37" s="34">
        <v>1.77551929272679</v>
      </c>
      <c r="G37" s="34">
        <v>5.71480079493485</v>
      </c>
      <c r="H37" s="34">
        <v>5.93887163563631</v>
      </c>
      <c r="I37" s="34">
        <v>17.8272418475795</v>
      </c>
      <c r="J37" s="34">
        <v>6.85692749296711</v>
      </c>
      <c r="K37" s="34">
        <v>17.9569735116758</v>
      </c>
      <c r="L37" s="34">
        <v>34.3075569004075</v>
      </c>
      <c r="M37" s="34">
        <v>21.3750988012349</v>
      </c>
      <c r="N37" s="34">
        <v>2.43333393908106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0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-168.84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34">
        <v>21.0794361830755</v>
      </c>
      <c r="D38" s="34">
        <v>1.8290799913369</v>
      </c>
      <c r="E38" s="34">
        <v>24.4232833264565</v>
      </c>
      <c r="F38" s="34">
        <v>1.75634155506268</v>
      </c>
      <c r="G38" s="34">
        <v>111.055511556667</v>
      </c>
      <c r="H38" s="34">
        <v>9.38582833913071</v>
      </c>
      <c r="I38" s="34">
        <v>1.14950213405132</v>
      </c>
      <c r="J38" s="34">
        <v>22.5599351037082</v>
      </c>
      <c r="K38" s="34">
        <v>1.44630433390848</v>
      </c>
      <c r="L38" s="34">
        <v>0.528977487537428</v>
      </c>
      <c r="M38" s="34">
        <v>4.23569933800027</v>
      </c>
      <c r="N38" s="34">
        <v>25.4085716767406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-844.2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34">
        <v>49.9166540160376</v>
      </c>
      <c r="D39" s="34">
        <v>10.8891572323577</v>
      </c>
      <c r="E39" s="34">
        <v>21.6016242010688</v>
      </c>
      <c r="F39" s="34">
        <v>7.87931708195247</v>
      </c>
      <c r="G39" s="34">
        <v>23.4149144731631</v>
      </c>
      <c r="H39" s="34">
        <v>6.06188762364909</v>
      </c>
      <c r="I39" s="34">
        <v>21.2401365473222</v>
      </c>
      <c r="J39" s="34">
        <v>0.681086013256629</v>
      </c>
      <c r="K39" s="34">
        <v>57.7618411653252</v>
      </c>
      <c r="L39" s="34">
        <v>12.5169477139684</v>
      </c>
      <c r="M39" s="34">
        <v>25.2499657586386</v>
      </c>
      <c r="N39" s="34">
        <v>20.4222416008061</v>
      </c>
      <c r="O39" s="30"/>
      <c r="P39" s="13">
        <v>36.0</v>
      </c>
      <c r="Q39" s="16">
        <f>VLOOKUP(IF(C39&gt;240,5,IF(C39&gt;180,4,IF(C39&gt;120,3,IF(C39&gt;60,2,IF(C39&gt;30,1,0))))),Trial!$E$8:$H$13,4)</f>
        <v>-168.84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-168.84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34">
        <v>4.15774814433147</v>
      </c>
      <c r="D40" s="34">
        <v>11.1924283641834</v>
      </c>
      <c r="E40" s="34">
        <v>8.77824213248678</v>
      </c>
      <c r="F40" s="34">
        <v>9.34975431841714</v>
      </c>
      <c r="G40" s="34">
        <v>44.2486188181084</v>
      </c>
      <c r="H40" s="34">
        <v>25.8544189892879</v>
      </c>
      <c r="I40" s="34">
        <v>9.4276207376078</v>
      </c>
      <c r="J40" s="34">
        <v>2.54885631378564</v>
      </c>
      <c r="K40" s="34">
        <v>49.9127015899352</v>
      </c>
      <c r="L40" s="34">
        <v>12.0409980387092</v>
      </c>
      <c r="M40" s="34">
        <v>5.08411527182907</v>
      </c>
      <c r="N40" s="34">
        <v>0.659305364405736</v>
      </c>
      <c r="O40" s="30"/>
      <c r="P40" s="13">
        <v>37.0</v>
      </c>
      <c r="Q40" s="16">
        <f>VLOOKUP(IF(C40&gt;240,5,IF(C40&gt;180,4,IF(C40&gt;120,3,IF(C40&gt;60,2,IF(C40&gt;30,1,0))))),Trial!$E$8:$H$13,4)</f>
        <v>0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-168.84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0</v>
      </c>
      <c r="Y40" s="16">
        <f>VLOOKUP(IF(K40&gt;240,5,IF(K40&gt;180,4,IF(K40&gt;120,3,IF(K40&gt;60,2,IF(K40&gt;30,1,0))))),Trial!$E$8:$H$13,4)</f>
        <v>-168.84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34">
        <v>3.20624909379889</v>
      </c>
      <c r="D41" s="34">
        <v>12.0343951236541</v>
      </c>
      <c r="E41" s="34">
        <v>3.41052407305688</v>
      </c>
      <c r="F41" s="34">
        <v>17.8709943140942</v>
      </c>
      <c r="G41" s="34">
        <v>6.03107069889083</v>
      </c>
      <c r="H41" s="34">
        <v>12.5828581254988</v>
      </c>
      <c r="I41" s="34">
        <v>9.87790142878021</v>
      </c>
      <c r="J41" s="34">
        <v>12.6434329683046</v>
      </c>
      <c r="K41" s="34">
        <v>19.4416503027251</v>
      </c>
      <c r="L41" s="34">
        <v>43.6670666724782</v>
      </c>
      <c r="M41" s="34">
        <v>0.259938877450335</v>
      </c>
      <c r="N41" s="34">
        <v>13.0610433345745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0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-168.84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0</v>
      </c>
    </row>
    <row r="42" ht="15.75" customHeight="1">
      <c r="B42" s="13">
        <v>39.0</v>
      </c>
      <c r="C42" s="34">
        <v>31.8177484928797</v>
      </c>
      <c r="D42" s="34">
        <v>0.0430910380557179</v>
      </c>
      <c r="E42" s="34">
        <v>21.8784624753689</v>
      </c>
      <c r="F42" s="34">
        <v>8.5172109418083</v>
      </c>
      <c r="G42" s="34">
        <v>9.55046836392783</v>
      </c>
      <c r="H42" s="34">
        <v>6.23153318339027</v>
      </c>
      <c r="I42" s="34">
        <v>7.65126298740506</v>
      </c>
      <c r="J42" s="34">
        <v>12.4535245524804</v>
      </c>
      <c r="K42" s="34">
        <v>1.6669227081351</v>
      </c>
      <c r="L42" s="34">
        <v>0.330562805151567</v>
      </c>
      <c r="M42" s="34">
        <v>45.0058921575885</v>
      </c>
      <c r="N42" s="34">
        <v>5.76627697655931</v>
      </c>
      <c r="O42" s="30"/>
      <c r="P42" s="13">
        <v>39.0</v>
      </c>
      <c r="Q42" s="16">
        <f>VLOOKUP(IF(C42&gt;240,5,IF(C42&gt;180,4,IF(C42&gt;120,3,IF(C42&gt;60,2,IF(C42&gt;30,1,0))))),Trial!$E$8:$H$13,4)</f>
        <v>-168.84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0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-168.84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34">
        <v>7.38101290729828</v>
      </c>
      <c r="D43" s="34">
        <v>5.51447661332786</v>
      </c>
      <c r="E43" s="34">
        <v>11.1235780496235</v>
      </c>
      <c r="F43" s="34">
        <v>0.630853967670972</v>
      </c>
      <c r="G43" s="34">
        <v>23.3114476587793</v>
      </c>
      <c r="H43" s="34">
        <v>10.3564119906249</v>
      </c>
      <c r="I43" s="34">
        <v>8.90280855009332</v>
      </c>
      <c r="J43" s="34">
        <v>0.0192765153715481</v>
      </c>
      <c r="K43" s="34">
        <v>7.91946236966178</v>
      </c>
      <c r="L43" s="34">
        <v>2.30351528153116</v>
      </c>
      <c r="M43" s="34">
        <v>28.0715031664424</v>
      </c>
      <c r="N43" s="34">
        <v>13.2461141748439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0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0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34">
        <v>11.4447053418187</v>
      </c>
      <c r="D44" s="34">
        <v>8.43494608527981</v>
      </c>
      <c r="E44" s="34">
        <v>68.2309655228793</v>
      </c>
      <c r="F44" s="34">
        <v>6.92051631747892</v>
      </c>
      <c r="G44" s="34">
        <v>35.9062831916169</v>
      </c>
      <c r="H44" s="34">
        <v>1.6713981048204</v>
      </c>
      <c r="I44" s="34">
        <v>12.6489382188852</v>
      </c>
      <c r="J44" s="34">
        <v>9.55995255914433</v>
      </c>
      <c r="K44" s="34">
        <v>5.34202166018076</v>
      </c>
      <c r="L44" s="34">
        <v>10.3064211071554</v>
      </c>
      <c r="M44" s="34">
        <v>13.6350385618481</v>
      </c>
      <c r="N44" s="34">
        <v>17.2853252548974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-844.2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-168.84</v>
      </c>
      <c r="V44" s="16">
        <f>VLOOKUP(IF(H44&gt;240,5,IF(H44&gt;180,4,IF(H44&gt;120,3,IF(H44&gt;60,2,IF(H44&gt;30,1,0))))),Trial!$E$8:$H$13,4)</f>
        <v>0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34">
        <v>22.8941042903207</v>
      </c>
      <c r="D45" s="34">
        <v>16.3648248423907</v>
      </c>
      <c r="E45" s="34">
        <v>13.1965966640125</v>
      </c>
      <c r="F45" s="34">
        <v>26.8356109826064</v>
      </c>
      <c r="G45" s="34">
        <v>4.00816333235898</v>
      </c>
      <c r="H45" s="34">
        <v>14.5013821415589</v>
      </c>
      <c r="I45" s="34">
        <v>0.493656905880198</v>
      </c>
      <c r="J45" s="34">
        <v>2.60445474390872</v>
      </c>
      <c r="K45" s="34">
        <v>5.85016824021004</v>
      </c>
      <c r="L45" s="34">
        <v>0.336602004364357</v>
      </c>
      <c r="M45" s="34">
        <v>5.17504145069979</v>
      </c>
      <c r="N45" s="34">
        <v>2.49712038070857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0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0</v>
      </c>
      <c r="W45" s="16">
        <f>VLOOKUP(IF(I45&gt;240,5,IF(I45&gt;180,4,IF(I45&gt;120,3,IF(I45&gt;60,2,IF(I45&gt;30,1,0))))),Trial!$E$8:$H$13,4)</f>
        <v>0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34">
        <v>34.2494249347852</v>
      </c>
      <c r="D46" s="34">
        <v>6.59115141807124</v>
      </c>
      <c r="E46" s="34">
        <v>4.1587703743814</v>
      </c>
      <c r="F46" s="34">
        <v>0.238541834669601</v>
      </c>
      <c r="G46" s="34">
        <v>1.9345616898405</v>
      </c>
      <c r="H46" s="34">
        <v>9.01727226227522</v>
      </c>
      <c r="I46" s="34">
        <v>0.336503581976427</v>
      </c>
      <c r="J46" s="34">
        <v>7.28269077506848</v>
      </c>
      <c r="K46" s="34">
        <v>0.762652212986723</v>
      </c>
      <c r="L46" s="34">
        <v>3.23645122251473</v>
      </c>
      <c r="M46" s="34">
        <v>3.60024419515394</v>
      </c>
      <c r="N46" s="34">
        <v>52.0672310132957</v>
      </c>
      <c r="O46" s="30"/>
      <c r="P46" s="13">
        <v>43.0</v>
      </c>
      <c r="Q46" s="16">
        <f>VLOOKUP(IF(C46&gt;240,5,IF(C46&gt;180,4,IF(C46&gt;120,3,IF(C46&gt;60,2,IF(C46&gt;30,1,0))))),Trial!$E$8:$H$13,4)</f>
        <v>-168.84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-168.84</v>
      </c>
    </row>
    <row r="47" ht="15.75" customHeight="1">
      <c r="B47" s="13">
        <v>44.0</v>
      </c>
      <c r="C47" s="34">
        <v>6.06364192678593</v>
      </c>
      <c r="D47" s="34">
        <v>4.64329701284878</v>
      </c>
      <c r="E47" s="34">
        <v>11.3493829226206</v>
      </c>
      <c r="F47" s="34">
        <v>1.17439734494622</v>
      </c>
      <c r="G47" s="34">
        <v>18.4060972204601</v>
      </c>
      <c r="H47" s="34">
        <v>4.39391706613824</v>
      </c>
      <c r="I47" s="34">
        <v>15.0513251716356</v>
      </c>
      <c r="J47" s="34">
        <v>37.4233702043136</v>
      </c>
      <c r="K47" s="34">
        <v>16.0266384624029</v>
      </c>
      <c r="L47" s="34">
        <v>0.932490819360153</v>
      </c>
      <c r="M47" s="34">
        <v>9.53373384763257</v>
      </c>
      <c r="N47" s="34">
        <v>2.89594591441564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0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-168.84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34">
        <v>0.753243845532332</v>
      </c>
      <c r="D48" s="34">
        <v>1.33640088997781</v>
      </c>
      <c r="E48" s="34">
        <v>0.0706900439868127</v>
      </c>
      <c r="F48" s="34">
        <v>13.3054538385096</v>
      </c>
      <c r="G48" s="34">
        <v>6.7333409438841</v>
      </c>
      <c r="H48" s="34">
        <v>1.14871445896613</v>
      </c>
      <c r="I48" s="34">
        <v>11.5066876759837</v>
      </c>
      <c r="J48" s="34">
        <v>14.5394082151438</v>
      </c>
      <c r="K48" s="34">
        <v>4.13000606047459</v>
      </c>
      <c r="L48" s="34">
        <v>7.46499267211184</v>
      </c>
      <c r="M48" s="34">
        <v>0.556690840376541</v>
      </c>
      <c r="N48" s="34">
        <v>25.5056508641859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0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0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34">
        <v>2.8032507432159</v>
      </c>
      <c r="D49" s="34">
        <v>14.7046701250702</v>
      </c>
      <c r="E49" s="34">
        <v>15.4065827353942</v>
      </c>
      <c r="F49" s="34">
        <v>2.15788864307106</v>
      </c>
      <c r="G49" s="34">
        <v>1.59105775207281</v>
      </c>
      <c r="H49" s="34">
        <v>3.70251881810837</v>
      </c>
      <c r="I49" s="34">
        <v>1.65753885810263</v>
      </c>
      <c r="J49" s="34">
        <v>3.76117720948532</v>
      </c>
      <c r="K49" s="34">
        <v>52.9576541204429</v>
      </c>
      <c r="L49" s="34">
        <v>3.42726807459258</v>
      </c>
      <c r="M49" s="34">
        <v>18.5166003775021</v>
      </c>
      <c r="N49" s="34">
        <v>11.7096094838428</v>
      </c>
      <c r="O49" s="30"/>
      <c r="P49" s="13">
        <v>46.0</v>
      </c>
      <c r="Q49" s="16">
        <f>VLOOKUP(IF(C49&gt;240,5,IF(C49&gt;180,4,IF(C49&gt;120,3,IF(C49&gt;60,2,IF(C49&gt;30,1,0))))),Trial!$E$8:$H$13,4)</f>
        <v>0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-168.84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34">
        <v>22.8766191680154</v>
      </c>
      <c r="D50" s="34">
        <v>10.9020141440528</v>
      </c>
      <c r="E50" s="34">
        <v>4.75308380946517</v>
      </c>
      <c r="F50" s="34">
        <v>12.6401429918679</v>
      </c>
      <c r="G50" s="34">
        <v>0.568319102452511</v>
      </c>
      <c r="H50" s="34">
        <v>14.4309010557915</v>
      </c>
      <c r="I50" s="34">
        <v>0.367302117128773</v>
      </c>
      <c r="J50" s="34">
        <v>6.87107825363055</v>
      </c>
      <c r="K50" s="34">
        <v>0.147715169237927</v>
      </c>
      <c r="L50" s="34">
        <v>1.06051569292322</v>
      </c>
      <c r="M50" s="34">
        <v>14.372180766062</v>
      </c>
      <c r="N50" s="34">
        <v>21.2152416665276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0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0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34">
        <v>1.5967222596053</v>
      </c>
      <c r="D51" s="34">
        <v>21.1311156625098</v>
      </c>
      <c r="E51" s="34">
        <v>6.20128580643795</v>
      </c>
      <c r="F51" s="34">
        <v>13.109303482837</v>
      </c>
      <c r="G51" s="34">
        <v>54.2903341550804</v>
      </c>
      <c r="H51" s="34">
        <v>0.905987011087921</v>
      </c>
      <c r="I51" s="34">
        <v>11.1147833350199</v>
      </c>
      <c r="J51" s="34">
        <v>48.5464526452821</v>
      </c>
      <c r="K51" s="34">
        <v>4.16849503653905</v>
      </c>
      <c r="L51" s="34">
        <v>4.68778192518975</v>
      </c>
      <c r="M51" s="34">
        <v>3.20839046724141</v>
      </c>
      <c r="N51" s="34">
        <v>10.0188875861884</v>
      </c>
      <c r="O51" s="30"/>
      <c r="P51" s="13">
        <v>48.0</v>
      </c>
      <c r="Q51" s="16">
        <f>VLOOKUP(IF(C51&gt;240,5,IF(C51&gt;180,4,IF(C51&gt;120,3,IF(C51&gt;60,2,IF(C51&gt;30,1,0))))),Trial!$E$8:$H$13,4)</f>
        <v>0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-168.84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-168.84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0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34">
        <v>30.7552655340514</v>
      </c>
      <c r="D52" s="34">
        <v>5.03552507725544</v>
      </c>
      <c r="E52" s="34">
        <v>8.83999627721496</v>
      </c>
      <c r="F52" s="34">
        <v>2.54347352031618</v>
      </c>
      <c r="G52" s="34">
        <v>4.29187260232866</v>
      </c>
      <c r="H52" s="34">
        <v>24.4012827962806</v>
      </c>
      <c r="I52" s="34">
        <v>15.6069505270655</v>
      </c>
      <c r="J52" s="34">
        <v>37.5749254534648</v>
      </c>
      <c r="K52" s="34">
        <v>10.8914425941167</v>
      </c>
      <c r="L52" s="34">
        <v>5.17247793655843</v>
      </c>
      <c r="M52" s="34">
        <v>8.93134832675569</v>
      </c>
      <c r="N52" s="34">
        <v>24.2505077548495</v>
      </c>
      <c r="O52" s="30"/>
      <c r="P52" s="13">
        <v>49.0</v>
      </c>
      <c r="Q52" s="16">
        <f>VLOOKUP(IF(C52&gt;240,5,IF(C52&gt;180,4,IF(C52&gt;120,3,IF(C52&gt;60,2,IF(C52&gt;30,1,0))))),Trial!$E$8:$H$13,4)</f>
        <v>-168.84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-168.84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0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34">
        <v>3.33999806405939</v>
      </c>
      <c r="D53" s="34">
        <v>0.660385410441086</v>
      </c>
      <c r="E53" s="34">
        <v>6.21483195009641</v>
      </c>
      <c r="F53" s="34">
        <v>49.6590206715024</v>
      </c>
      <c r="G53" s="34">
        <v>39.8177476607602</v>
      </c>
      <c r="H53" s="34">
        <v>1.83282191521987</v>
      </c>
      <c r="I53" s="34">
        <v>1.3287565745879</v>
      </c>
      <c r="J53" s="34">
        <v>2.69258403173561</v>
      </c>
      <c r="K53" s="34">
        <v>0.968683200655505</v>
      </c>
      <c r="L53" s="34">
        <v>3.18355375244912</v>
      </c>
      <c r="M53" s="34">
        <v>11.6658241740513</v>
      </c>
      <c r="N53" s="34">
        <v>0.0744066511280835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0</v>
      </c>
      <c r="T53" s="16">
        <f>VLOOKUP(IF(F53&gt;240,5,IF(F53&gt;180,4,IF(F53&gt;120,3,IF(F53&gt;60,2,IF(F53&gt;30,1,0))))),Trial!$E$8:$H$13,4)</f>
        <v>-168.84</v>
      </c>
      <c r="U53" s="16">
        <f>VLOOKUP(IF(G53&gt;240,5,IF(G53&gt;180,4,IF(G53&gt;120,3,IF(G53&gt;60,2,IF(G53&gt;30,1,0))))),Trial!$E$8:$H$13,4)</f>
        <v>-168.84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0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0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0</v>
      </c>
    </row>
    <row r="54" ht="15.75" customHeight="1">
      <c r="B54" s="13">
        <v>51.0</v>
      </c>
      <c r="C54" s="34">
        <v>17.231648847283</v>
      </c>
      <c r="D54" s="34">
        <v>18.2498358633539</v>
      </c>
      <c r="E54" s="34">
        <v>8.17381111863069</v>
      </c>
      <c r="F54" s="34">
        <v>15.7290433591316</v>
      </c>
      <c r="G54" s="34">
        <v>6.92800106937066</v>
      </c>
      <c r="H54" s="34">
        <v>28.4322320826606</v>
      </c>
      <c r="I54" s="34">
        <v>24.1075724475255</v>
      </c>
      <c r="J54" s="34">
        <v>2.17683058818802</v>
      </c>
      <c r="K54" s="34">
        <v>1.50422713891867</v>
      </c>
      <c r="L54" s="34">
        <v>4.6372614141088</v>
      </c>
      <c r="M54" s="34">
        <v>15.360171012682</v>
      </c>
      <c r="N54" s="34">
        <v>27.6321681340207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0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0</v>
      </c>
      <c r="AB54" s="16">
        <f>VLOOKUP(IF(N54&gt;240,5,IF(N54&gt;180,4,IF(N54&gt;120,3,IF(N54&gt;60,2,IF(N54&gt;30,1,0))))),Trial!$E$8:$H$13,4)</f>
        <v>0</v>
      </c>
    </row>
    <row r="55" ht="15.75" customHeight="1">
      <c r="B55" s="13">
        <v>52.0</v>
      </c>
      <c r="C55" s="34">
        <v>48.5750980098224</v>
      </c>
      <c r="D55" s="34">
        <v>13.2121421726505</v>
      </c>
      <c r="E55" s="34">
        <v>7.82292699343525</v>
      </c>
      <c r="F55" s="34">
        <v>20.9836062104843</v>
      </c>
      <c r="G55" s="34">
        <v>26.4982900083235</v>
      </c>
      <c r="H55" s="34">
        <v>2.99811526075937</v>
      </c>
      <c r="I55" s="34">
        <v>8.43492393558845</v>
      </c>
      <c r="J55" s="34">
        <v>15.482002025758</v>
      </c>
      <c r="K55" s="34">
        <v>1.31717468947172</v>
      </c>
      <c r="L55" s="34">
        <v>2.73701466852799</v>
      </c>
      <c r="M55" s="34">
        <v>1.17756696608849</v>
      </c>
      <c r="N55" s="34">
        <v>4.84066617796198</v>
      </c>
      <c r="O55" s="30"/>
      <c r="P55" s="13">
        <v>52.0</v>
      </c>
      <c r="Q55" s="16">
        <f>VLOOKUP(IF(C55&gt;240,5,IF(C55&gt;180,4,IF(C55&gt;120,3,IF(C55&gt;60,2,IF(C55&gt;30,1,0))))),Trial!$E$8:$H$13,4)</f>
        <v>-168.84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0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34">
        <v>2.08456762887277</v>
      </c>
      <c r="D56" s="34">
        <v>7.57856765156612</v>
      </c>
      <c r="E56" s="34">
        <v>2.58151506315917</v>
      </c>
      <c r="F56" s="34">
        <v>5.0462705812417</v>
      </c>
      <c r="G56" s="34">
        <v>10.0548609076663</v>
      </c>
      <c r="H56" s="34">
        <v>3.7528990810737</v>
      </c>
      <c r="I56" s="34">
        <v>10.0052899225164</v>
      </c>
      <c r="J56" s="34">
        <v>28.0171863712625</v>
      </c>
      <c r="K56" s="34">
        <v>7.93074699461367</v>
      </c>
      <c r="L56" s="34">
        <v>10.0685294505104</v>
      </c>
      <c r="M56" s="34">
        <v>25.4642878558656</v>
      </c>
      <c r="N56" s="34">
        <v>27.6723173922182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34">
        <v>19.1562653586438</v>
      </c>
      <c r="D57" s="34">
        <v>22.4588761842048</v>
      </c>
      <c r="E57" s="34">
        <v>8.21284285821021</v>
      </c>
      <c r="F57" s="34">
        <v>6.43503751410171</v>
      </c>
      <c r="G57" s="34">
        <v>14.5126997256736</v>
      </c>
      <c r="H57" s="34">
        <v>8.75453207436949</v>
      </c>
      <c r="I57" s="34">
        <v>0.344903782892639</v>
      </c>
      <c r="J57" s="34">
        <v>8.70275018918328</v>
      </c>
      <c r="K57" s="34">
        <v>3.42022144705988</v>
      </c>
      <c r="L57" s="34">
        <v>11.0445360189388</v>
      </c>
      <c r="M57" s="34">
        <v>10.452015807353</v>
      </c>
      <c r="N57" s="34">
        <v>3.90792969372123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0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0</v>
      </c>
    </row>
    <row r="58" ht="15.75" customHeight="1">
      <c r="B58" s="13">
        <v>55.0</v>
      </c>
      <c r="C58" s="34">
        <v>3.87995956958204</v>
      </c>
      <c r="D58" s="34">
        <v>2.3209380296059</v>
      </c>
      <c r="E58" s="34">
        <v>10.8795937396671</v>
      </c>
      <c r="F58" s="34">
        <v>10.8816716381433</v>
      </c>
      <c r="G58" s="34">
        <v>4.03675079192035</v>
      </c>
      <c r="H58" s="34">
        <v>10.2759174257602</v>
      </c>
      <c r="I58" s="34">
        <v>0.122934241150361</v>
      </c>
      <c r="J58" s="34">
        <v>11.5898065553131</v>
      </c>
      <c r="K58" s="34">
        <v>6.81900185258128</v>
      </c>
      <c r="L58" s="34">
        <v>29.9317959320054</v>
      </c>
      <c r="M58" s="34">
        <v>0.145981631055474</v>
      </c>
      <c r="N58" s="34">
        <v>1.69352760851234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0</v>
      </c>
    </row>
    <row r="59" ht="15.75" customHeight="1">
      <c r="B59" s="13">
        <v>56.0</v>
      </c>
      <c r="C59" s="34">
        <v>15.599134023359</v>
      </c>
      <c r="D59" s="34">
        <v>31.8067456102863</v>
      </c>
      <c r="E59" s="34">
        <v>7.5177754110191</v>
      </c>
      <c r="F59" s="34">
        <v>22.8596429515799</v>
      </c>
      <c r="G59" s="34">
        <v>0.192391977813073</v>
      </c>
      <c r="H59" s="34">
        <v>20.3816155330168</v>
      </c>
      <c r="I59" s="34">
        <v>9.26323778257621</v>
      </c>
      <c r="J59" s="34">
        <v>9.97104243692858</v>
      </c>
      <c r="K59" s="34">
        <v>15.2499126185748</v>
      </c>
      <c r="L59" s="34">
        <v>15.5225861774842</v>
      </c>
      <c r="M59" s="34">
        <v>1.71772720082663</v>
      </c>
      <c r="N59" s="34">
        <v>12.1045409330252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-168.84</v>
      </c>
      <c r="S59" s="16">
        <f>VLOOKUP(IF(E59&gt;240,5,IF(E59&gt;180,4,IF(E59&gt;120,3,IF(E59&gt;60,2,IF(E59&gt;30,1,0))))),Trial!$E$8:$H$13,4)</f>
        <v>0</v>
      </c>
      <c r="T59" s="16">
        <f>VLOOKUP(IF(F59&gt;240,5,IF(F59&gt;180,4,IF(F59&gt;120,3,IF(F59&gt;60,2,IF(F59&gt;30,1,0))))),Trial!$E$8:$H$13,4)</f>
        <v>0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0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34">
        <v>32.7257687606172</v>
      </c>
      <c r="D60" s="34">
        <v>23.2026180692187</v>
      </c>
      <c r="E60" s="34">
        <v>16.8488973614845</v>
      </c>
      <c r="F60" s="34">
        <v>12.9863138262267</v>
      </c>
      <c r="G60" s="34">
        <v>18.6295488107738</v>
      </c>
      <c r="H60" s="34">
        <v>0.57064673251929</v>
      </c>
      <c r="I60" s="34">
        <v>27.3477960964403</v>
      </c>
      <c r="J60" s="34">
        <v>8.18544860673137</v>
      </c>
      <c r="K60" s="34">
        <v>5.43784287204035</v>
      </c>
      <c r="L60" s="34">
        <v>20.27938562</v>
      </c>
      <c r="M60" s="34">
        <v>4.08915524142794</v>
      </c>
      <c r="N60" s="34">
        <v>43.1159314029258</v>
      </c>
      <c r="O60" s="30"/>
      <c r="P60" s="13">
        <v>57.0</v>
      </c>
      <c r="Q60" s="16">
        <f>VLOOKUP(IF(C60&gt;240,5,IF(C60&gt;180,4,IF(C60&gt;120,3,IF(C60&gt;60,2,IF(C60&gt;30,1,0))))),Trial!$E$8:$H$13,4)</f>
        <v>-168.84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-168.84</v>
      </c>
    </row>
    <row r="61" ht="15.75" customHeight="1">
      <c r="B61" s="13">
        <v>58.0</v>
      </c>
      <c r="C61" s="34">
        <v>6.15734710195102</v>
      </c>
      <c r="D61" s="34">
        <v>23.3939842624982</v>
      </c>
      <c r="E61" s="34">
        <v>19.9484503450042</v>
      </c>
      <c r="F61" s="34">
        <v>19.8231124517168</v>
      </c>
      <c r="G61" s="34">
        <v>1.18645853353633</v>
      </c>
      <c r="H61" s="34">
        <v>23.9116973404011</v>
      </c>
      <c r="I61" s="34">
        <v>2.6702856335789</v>
      </c>
      <c r="J61" s="34">
        <v>13.2400806623596</v>
      </c>
      <c r="K61" s="34">
        <v>2.85042579150759</v>
      </c>
      <c r="L61" s="34">
        <v>0.370827155839652</v>
      </c>
      <c r="M61" s="34">
        <v>26.1064009055665</v>
      </c>
      <c r="N61" s="34">
        <v>22.8161094077101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34">
        <v>12.1254831215451</v>
      </c>
      <c r="D62" s="34">
        <v>2.61456568684819</v>
      </c>
      <c r="E62" s="34">
        <v>4.90878602564335</v>
      </c>
      <c r="F62" s="34">
        <v>24.6128872465512</v>
      </c>
      <c r="G62" s="34">
        <v>1.71754488891622</v>
      </c>
      <c r="H62" s="34">
        <v>13.1406048795293</v>
      </c>
      <c r="I62" s="34">
        <v>2.70589305893518</v>
      </c>
      <c r="J62" s="34">
        <v>6.33962068203837</v>
      </c>
      <c r="K62" s="34">
        <v>0.359273929288611</v>
      </c>
      <c r="L62" s="34">
        <v>0.553194794338197</v>
      </c>
      <c r="M62" s="34">
        <v>11.3385467859107</v>
      </c>
      <c r="N62" s="34">
        <v>31.5351761490641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0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-168.84</v>
      </c>
    </row>
    <row r="63" ht="15.75" customHeight="1">
      <c r="B63" s="13">
        <v>60.0</v>
      </c>
      <c r="C63" s="34">
        <v>10.0192529878664</v>
      </c>
      <c r="D63" s="34">
        <v>0.720108430883572</v>
      </c>
      <c r="E63" s="34">
        <v>29.1243931961327</v>
      </c>
      <c r="F63" s="34">
        <v>37.3274926200848</v>
      </c>
      <c r="G63" s="34">
        <v>4.05704291658476</v>
      </c>
      <c r="H63" s="34">
        <v>31.5941296462224</v>
      </c>
      <c r="I63" s="34">
        <v>17.5052141402001</v>
      </c>
      <c r="J63" s="34">
        <v>9.71439339584587</v>
      </c>
      <c r="K63" s="34">
        <v>7.07289211940952</v>
      </c>
      <c r="L63" s="34">
        <v>0.0388618115878512</v>
      </c>
      <c r="M63" s="34">
        <v>21.0732887782326</v>
      </c>
      <c r="N63" s="34">
        <v>5.44699534289539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-168.84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-168.84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34">
        <v>1.44198735235259</v>
      </c>
      <c r="D64" s="34">
        <v>4.48159267562442</v>
      </c>
      <c r="E64" s="34">
        <v>7.18525133640505</v>
      </c>
      <c r="F64" s="34">
        <v>13.4196910771977</v>
      </c>
      <c r="G64" s="34">
        <v>3.31273680920713</v>
      </c>
      <c r="H64" s="34">
        <v>29.660357895204</v>
      </c>
      <c r="I64" s="34">
        <v>6.22345259211588</v>
      </c>
      <c r="J64" s="34">
        <v>9.59802819326703</v>
      </c>
      <c r="K64" s="34">
        <v>1.16280400464311</v>
      </c>
      <c r="L64" s="34">
        <v>0.383835325666234</v>
      </c>
      <c r="M64" s="34">
        <v>4.37255040998571</v>
      </c>
      <c r="N64" s="34">
        <v>20.3320021738513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0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0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0</v>
      </c>
    </row>
    <row r="65" ht="15.75" customHeight="1">
      <c r="B65" s="13">
        <v>62.0</v>
      </c>
      <c r="C65" s="34">
        <v>1.79080864647403</v>
      </c>
      <c r="D65" s="34">
        <v>6.5938299019821</v>
      </c>
      <c r="E65" s="34">
        <v>4.7034961101599</v>
      </c>
      <c r="F65" s="34">
        <v>15.5728831793266</v>
      </c>
      <c r="G65" s="34">
        <v>32.9793910838918</v>
      </c>
      <c r="H65" s="34">
        <v>11.9281429020884</v>
      </c>
      <c r="I65" s="34">
        <v>27.4074421988227</v>
      </c>
      <c r="J65" s="34">
        <v>21.5415224196559</v>
      </c>
      <c r="K65" s="34">
        <v>9.45921479902146</v>
      </c>
      <c r="L65" s="34">
        <v>42.1061889149588</v>
      </c>
      <c r="M65" s="34">
        <v>23.5194614067843</v>
      </c>
      <c r="N65" s="34">
        <v>1.31049968996085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0</v>
      </c>
      <c r="U65" s="16">
        <f>VLOOKUP(IF(G65&gt;240,5,IF(G65&gt;180,4,IF(G65&gt;120,3,IF(G65&gt;60,2,IF(G65&gt;30,1,0))))),Trial!$E$8:$H$13,4)</f>
        <v>-168.84</v>
      </c>
      <c r="V65" s="16">
        <f>VLOOKUP(IF(H65&gt;240,5,IF(H65&gt;180,4,IF(H65&gt;120,3,IF(H65&gt;60,2,IF(H65&gt;30,1,0))))),Trial!$E$8:$H$13,4)</f>
        <v>0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-168.84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34">
        <v>4.16364842946641</v>
      </c>
      <c r="D66" s="34">
        <v>36.5010829709497</v>
      </c>
      <c r="E66" s="34">
        <v>9.76981850736663</v>
      </c>
      <c r="F66" s="34">
        <v>9.2311340528625</v>
      </c>
      <c r="G66" s="34">
        <v>26.3668183710596</v>
      </c>
      <c r="H66" s="34">
        <v>4.52153557545036</v>
      </c>
      <c r="I66" s="34">
        <v>25.5019987210801</v>
      </c>
      <c r="J66" s="34">
        <v>11.3095872657458</v>
      </c>
      <c r="K66" s="34">
        <v>2.56549222287722</v>
      </c>
      <c r="L66" s="34">
        <v>2.19188625984825</v>
      </c>
      <c r="M66" s="34">
        <v>17.1232847489501</v>
      </c>
      <c r="N66" s="34">
        <v>8.98376409816556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-168.84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0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34">
        <v>4.77862351383083</v>
      </c>
      <c r="D67" s="34">
        <v>17.7232414885509</v>
      </c>
      <c r="E67" s="34">
        <v>6.08264123173431</v>
      </c>
      <c r="F67" s="34">
        <v>20.5375015916472</v>
      </c>
      <c r="G67" s="34">
        <v>13.3856750550765</v>
      </c>
      <c r="H67" s="34">
        <v>35.4397629395381</v>
      </c>
      <c r="I67" s="34">
        <v>5.77380681019276</v>
      </c>
      <c r="J67" s="34">
        <v>1.28889006824246</v>
      </c>
      <c r="K67" s="34">
        <v>14.8384998347695</v>
      </c>
      <c r="L67" s="34">
        <v>13.6035313621792</v>
      </c>
      <c r="M67" s="34">
        <v>4.91315895789303</v>
      </c>
      <c r="N67" s="34">
        <v>8.84899050374515</v>
      </c>
      <c r="O67" s="30"/>
      <c r="P67" s="13">
        <v>64.0</v>
      </c>
      <c r="Q67" s="16">
        <f>VLOOKUP(IF(C67&gt;240,5,IF(C67&gt;180,4,IF(C67&gt;120,3,IF(C67&gt;60,2,IF(C67&gt;30,1,0))))),Trial!$E$8:$H$13,4)</f>
        <v>0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-168.84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34">
        <v>8.59898386900313</v>
      </c>
      <c r="D68" s="34">
        <v>0.188760584085687</v>
      </c>
      <c r="E68" s="34">
        <v>14.407089016141</v>
      </c>
      <c r="F68" s="34">
        <v>16.7466031692076</v>
      </c>
      <c r="G68" s="34">
        <v>6.3727702297736</v>
      </c>
      <c r="H68" s="34">
        <v>1.52752556237392</v>
      </c>
      <c r="I68" s="34">
        <v>27.6588681549363</v>
      </c>
      <c r="J68" s="34">
        <v>23.6446911133995</v>
      </c>
      <c r="K68" s="34">
        <v>20.7381298786302</v>
      </c>
      <c r="L68" s="34">
        <v>3.35633224532939</v>
      </c>
      <c r="M68" s="34">
        <v>1.51499718535559</v>
      </c>
      <c r="N68" s="34">
        <v>5.92205025353469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0</v>
      </c>
      <c r="W68" s="16">
        <f>VLOOKUP(IF(I68&gt;240,5,IF(I68&gt;180,4,IF(I68&gt;120,3,IF(I68&gt;60,2,IF(I68&gt;30,1,0))))),Trial!$E$8:$H$13,4)</f>
        <v>0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34">
        <v>4.13242707611062</v>
      </c>
      <c r="D69" s="34">
        <v>3.74382677245885</v>
      </c>
      <c r="E69" s="34">
        <v>4.75578720644116</v>
      </c>
      <c r="F69" s="34">
        <v>5.46109832477736</v>
      </c>
      <c r="G69" s="34">
        <v>5.76774269927784</v>
      </c>
      <c r="H69" s="34">
        <v>1.61277959020808</v>
      </c>
      <c r="I69" s="34">
        <v>5.08718649642542</v>
      </c>
      <c r="J69" s="34">
        <v>14.7086997812674</v>
      </c>
      <c r="K69" s="34">
        <v>1.83650874858722</v>
      </c>
      <c r="L69" s="34">
        <v>0.478964652377026</v>
      </c>
      <c r="M69" s="34">
        <v>21.8024221396243</v>
      </c>
      <c r="N69" s="34">
        <v>9.66552586956797</v>
      </c>
      <c r="O69" s="30"/>
      <c r="P69" s="13">
        <v>66.0</v>
      </c>
      <c r="Q69" s="16">
        <f>VLOOKUP(IF(C69&gt;240,5,IF(C69&gt;180,4,IF(C69&gt;120,3,IF(C69&gt;60,2,IF(C69&gt;30,1,0))))),Trial!$E$8:$H$13,4)</f>
        <v>0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0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34">
        <v>6.10071927788667</v>
      </c>
      <c r="D70" s="34">
        <v>2.47413637893046</v>
      </c>
      <c r="E70" s="34">
        <v>18.4312404813414</v>
      </c>
      <c r="F70" s="34">
        <v>23.9592156570574</v>
      </c>
      <c r="G70" s="34">
        <v>6.76725288789111</v>
      </c>
      <c r="H70" s="34">
        <v>4.70655370699242</v>
      </c>
      <c r="I70" s="34">
        <v>0.479972305325859</v>
      </c>
      <c r="J70" s="34">
        <v>3.90679096411914</v>
      </c>
      <c r="K70" s="34">
        <v>9.62283906839106</v>
      </c>
      <c r="L70" s="34">
        <v>6.0655076127965</v>
      </c>
      <c r="M70" s="34">
        <v>29.5337923131801</v>
      </c>
      <c r="N70" s="34">
        <v>4.33354653595015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34">
        <v>0.199954011271993</v>
      </c>
      <c r="D71" s="34">
        <v>0.457036309673167</v>
      </c>
      <c r="E71" s="34">
        <v>8.69270675904117</v>
      </c>
      <c r="F71" s="34">
        <v>3.72821584136762</v>
      </c>
      <c r="G71" s="34">
        <v>12.6450009053658</v>
      </c>
      <c r="H71" s="34">
        <v>10.8070260070349</v>
      </c>
      <c r="I71" s="34">
        <v>5.3868359333078</v>
      </c>
      <c r="J71" s="34">
        <v>1.91802722578868</v>
      </c>
      <c r="K71" s="34">
        <v>14.7413458227265</v>
      </c>
      <c r="L71" s="34">
        <v>19.9906276030635</v>
      </c>
      <c r="M71" s="34">
        <v>17.643730843355</v>
      </c>
      <c r="N71" s="34">
        <v>19.0117984712293</v>
      </c>
      <c r="O71" s="30"/>
      <c r="P71" s="13">
        <v>68.0</v>
      </c>
      <c r="Q71" s="16">
        <f>VLOOKUP(IF(C71&gt;240,5,IF(C71&gt;180,4,IF(C71&gt;120,3,IF(C71&gt;60,2,IF(C71&gt;30,1,0))))),Trial!$E$8:$H$13,4)</f>
        <v>0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34">
        <v>1.36602124166584</v>
      </c>
      <c r="D72" s="34">
        <v>3.88426070869532</v>
      </c>
      <c r="E72" s="34">
        <v>27.5892447203652</v>
      </c>
      <c r="F72" s="34">
        <v>13.8451483136128</v>
      </c>
      <c r="G72" s="34">
        <v>3.75587971825153</v>
      </c>
      <c r="H72" s="34">
        <v>13.8232473258945</v>
      </c>
      <c r="I72" s="34">
        <v>1.97868643398397</v>
      </c>
      <c r="J72" s="34">
        <v>24.9875311400911</v>
      </c>
      <c r="K72" s="34">
        <v>0.554857161920518</v>
      </c>
      <c r="L72" s="34">
        <v>6.887440346536</v>
      </c>
      <c r="M72" s="34">
        <v>0.325397055031421</v>
      </c>
      <c r="N72" s="34">
        <v>0.50676990508145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34">
        <v>7.60977733531035</v>
      </c>
      <c r="D73" s="34">
        <v>0.983681628387421</v>
      </c>
      <c r="E73" s="34">
        <v>2.29036882089287</v>
      </c>
      <c r="F73" s="34">
        <v>11.2337913864484</v>
      </c>
      <c r="G73" s="34">
        <v>26.3659048106691</v>
      </c>
      <c r="H73" s="34">
        <v>7.48557516452856</v>
      </c>
      <c r="I73" s="34">
        <v>44.8438823730092</v>
      </c>
      <c r="J73" s="34">
        <v>11.8443728178817</v>
      </c>
      <c r="K73" s="34">
        <v>10.4661702274926</v>
      </c>
      <c r="L73" s="34">
        <v>29.9696372431026</v>
      </c>
      <c r="M73" s="34">
        <v>1.34313122043528</v>
      </c>
      <c r="N73" s="34">
        <v>3.35054810140282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0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-168.84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34">
        <v>5.41709609613754</v>
      </c>
      <c r="D74" s="34">
        <v>6.97818828048185</v>
      </c>
      <c r="E74" s="34">
        <v>12.9311577396552</v>
      </c>
      <c r="F74" s="34">
        <v>14.034329980434</v>
      </c>
      <c r="G74" s="34">
        <v>50.0408019937715</v>
      </c>
      <c r="H74" s="34">
        <v>9.98649940494724</v>
      </c>
      <c r="I74" s="34">
        <v>27.1549458462914</v>
      </c>
      <c r="J74" s="34">
        <v>14.9992572071115</v>
      </c>
      <c r="K74" s="34">
        <v>29.9062525004403</v>
      </c>
      <c r="L74" s="34">
        <v>1.04567688205279</v>
      </c>
      <c r="M74" s="34">
        <v>6.1809099143371</v>
      </c>
      <c r="N74" s="34">
        <v>18.8356093948876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-168.84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0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34">
        <v>0.399014536097937</v>
      </c>
      <c r="D75" s="34">
        <v>11.4969042835842</v>
      </c>
      <c r="E75" s="34">
        <v>9.51810415720827</v>
      </c>
      <c r="F75" s="34">
        <v>0.246655510272831</v>
      </c>
      <c r="G75" s="34">
        <v>19.1488353846764</v>
      </c>
      <c r="H75" s="34">
        <v>49.9619453434325</v>
      </c>
      <c r="I75" s="34">
        <v>21.1919751350796</v>
      </c>
      <c r="J75" s="34">
        <v>1.93802299765623</v>
      </c>
      <c r="K75" s="34">
        <v>20.7522692203691</v>
      </c>
      <c r="L75" s="34">
        <v>1.93351530979406</v>
      </c>
      <c r="M75" s="34">
        <v>19.8300253456628</v>
      </c>
      <c r="N75" s="34">
        <v>26.6652568828484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0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-168.84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34">
        <v>8.8709047654178</v>
      </c>
      <c r="D76" s="34">
        <v>10.6015400079164</v>
      </c>
      <c r="E76" s="34">
        <v>11.9783006477986</v>
      </c>
      <c r="F76" s="34">
        <v>3.48721824865788</v>
      </c>
      <c r="G76" s="34">
        <v>6.51942303124815</v>
      </c>
      <c r="H76" s="34">
        <v>13.7326469140212</v>
      </c>
      <c r="I76" s="34">
        <v>13.0657475239682</v>
      </c>
      <c r="J76" s="34">
        <v>20.2680516680997</v>
      </c>
      <c r="K76" s="34">
        <v>1.22880399744775</v>
      </c>
      <c r="L76" s="34">
        <v>42.0025166958909</v>
      </c>
      <c r="M76" s="34">
        <v>14.7167086308877</v>
      </c>
      <c r="N76" s="34">
        <v>9.9301179571162</v>
      </c>
      <c r="O76" s="30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-168.84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34">
        <v>10.6404769570651</v>
      </c>
      <c r="D77" s="34">
        <v>8.37314255973324</v>
      </c>
      <c r="E77" s="34">
        <v>39.5044723900828</v>
      </c>
      <c r="F77" s="34">
        <v>0.819019791902974</v>
      </c>
      <c r="G77" s="34">
        <v>25.6286056695104</v>
      </c>
      <c r="H77" s="34">
        <v>17.0972730078819</v>
      </c>
      <c r="I77" s="34">
        <v>0.420850632479414</v>
      </c>
      <c r="J77" s="34">
        <v>34.1289120205001</v>
      </c>
      <c r="K77" s="34">
        <v>2.03316947016687</v>
      </c>
      <c r="L77" s="34">
        <v>8.14893437996507</v>
      </c>
      <c r="M77" s="34">
        <v>7.70111331092194</v>
      </c>
      <c r="N77" s="34">
        <v>12.5279320630838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-168.84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-168.84</v>
      </c>
      <c r="Y77" s="16">
        <f>VLOOKUP(IF(K77&gt;240,5,IF(K77&gt;180,4,IF(K77&gt;120,3,IF(K77&gt;60,2,IF(K77&gt;30,1,0))))),Trial!$E$8:$H$13,4)</f>
        <v>0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34">
        <v>2.98466305350885</v>
      </c>
      <c r="D78" s="34">
        <v>12.7274142540791</v>
      </c>
      <c r="E78" s="34">
        <v>3.80303925992921</v>
      </c>
      <c r="F78" s="34">
        <v>28.7652109854177</v>
      </c>
      <c r="G78" s="34">
        <v>0.825858281878754</v>
      </c>
      <c r="H78" s="34">
        <v>34.6122611090795</v>
      </c>
      <c r="I78" s="34">
        <v>16.7957544506612</v>
      </c>
      <c r="J78" s="34">
        <v>11.7403833388462</v>
      </c>
      <c r="K78" s="34">
        <v>19.9388332674449</v>
      </c>
      <c r="L78" s="34">
        <v>2.25061564758509</v>
      </c>
      <c r="M78" s="34">
        <v>7.43586492515169</v>
      </c>
      <c r="N78" s="34">
        <v>1.82772631361149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-168.84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34">
        <v>12.3829425876257</v>
      </c>
      <c r="D79" s="34">
        <v>9.55042767700821</v>
      </c>
      <c r="E79" s="34">
        <v>3.33132960642807</v>
      </c>
      <c r="F79" s="34">
        <v>11.1990638927641</v>
      </c>
      <c r="G79" s="34">
        <v>18.9477649532445</v>
      </c>
      <c r="H79" s="34">
        <v>33.5170708582059</v>
      </c>
      <c r="I79" s="34">
        <v>6.15307911963627</v>
      </c>
      <c r="J79" s="34">
        <v>5.85713205193169</v>
      </c>
      <c r="K79" s="34">
        <v>36.3674041889947</v>
      </c>
      <c r="L79" s="34">
        <v>9.92981842691926</v>
      </c>
      <c r="M79" s="34">
        <v>6.71782707544626</v>
      </c>
      <c r="N79" s="34">
        <v>5.5113352490589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-168.84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-168.84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34">
        <v>22.5034367270937</v>
      </c>
      <c r="D80" s="34">
        <v>6.31811634376491</v>
      </c>
      <c r="E80" s="34">
        <v>10.6807715950618</v>
      </c>
      <c r="F80" s="34">
        <v>12.8562415541234</v>
      </c>
      <c r="G80" s="34">
        <v>2.05201730919071</v>
      </c>
      <c r="H80" s="34">
        <v>5.84224646809145</v>
      </c>
      <c r="I80" s="34">
        <v>43.2345191546123</v>
      </c>
      <c r="J80" s="34">
        <v>14.8707251773301</v>
      </c>
      <c r="K80" s="34">
        <v>4.98528048801236</v>
      </c>
      <c r="L80" s="34">
        <v>1.97022834885731</v>
      </c>
      <c r="M80" s="34">
        <v>20.3309491986578</v>
      </c>
      <c r="N80" s="34">
        <v>9.60920359727902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0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-168.84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34">
        <v>23.1337742908096</v>
      </c>
      <c r="D81" s="34">
        <v>12.3571634152058</v>
      </c>
      <c r="E81" s="34">
        <v>24.2579618854618</v>
      </c>
      <c r="F81" s="34">
        <v>5.8550187908113</v>
      </c>
      <c r="G81" s="34">
        <v>13.5561075541276</v>
      </c>
      <c r="H81" s="34">
        <v>17.9609143016013</v>
      </c>
      <c r="I81" s="34">
        <v>26.63315372655</v>
      </c>
      <c r="J81" s="34">
        <v>0.257917121264711</v>
      </c>
      <c r="K81" s="34">
        <v>0.846644586836919</v>
      </c>
      <c r="L81" s="34">
        <v>2.12771804051855</v>
      </c>
      <c r="M81" s="34">
        <v>3.5664534104988</v>
      </c>
      <c r="N81" s="34">
        <v>8.13438333817758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34">
        <v>23.5846567021852</v>
      </c>
      <c r="D82" s="34">
        <v>6.29563326775096</v>
      </c>
      <c r="E82" s="34">
        <v>5.57305038324557</v>
      </c>
      <c r="F82" s="34">
        <v>1.00744651424862</v>
      </c>
      <c r="G82" s="34">
        <v>2.02558943941258</v>
      </c>
      <c r="H82" s="34">
        <v>2.21013387832791</v>
      </c>
      <c r="I82" s="34">
        <v>27.680705243002</v>
      </c>
      <c r="J82" s="34">
        <v>13.6328819207924</v>
      </c>
      <c r="K82" s="34">
        <v>3.2109378759796</v>
      </c>
      <c r="L82" s="34">
        <v>1.74462447259757</v>
      </c>
      <c r="M82" s="34">
        <v>12.7879076317001</v>
      </c>
      <c r="N82" s="34">
        <v>14.7424305378329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34">
        <v>15.2461424251172</v>
      </c>
      <c r="D83" s="34">
        <v>3.39676893171854</v>
      </c>
      <c r="E83" s="34">
        <v>24.0008574672213</v>
      </c>
      <c r="F83" s="34">
        <v>34.2587573055432</v>
      </c>
      <c r="G83" s="34">
        <v>21.1166396100244</v>
      </c>
      <c r="H83" s="34">
        <v>1.93514479519799</v>
      </c>
      <c r="I83" s="34">
        <v>33.1941883106039</v>
      </c>
      <c r="J83" s="34">
        <v>14.578273450778</v>
      </c>
      <c r="K83" s="34">
        <v>18.5204399003421</v>
      </c>
      <c r="L83" s="34">
        <v>8.44613514430821</v>
      </c>
      <c r="M83" s="34">
        <v>3.13684417637996</v>
      </c>
      <c r="N83" s="34">
        <v>7.50919169494882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-168.84</v>
      </c>
      <c r="U83" s="16">
        <f>VLOOKUP(IF(G83&gt;240,5,IF(G83&gt;180,4,IF(G83&gt;120,3,IF(G83&gt;60,2,IF(G83&gt;30,1,0))))),Trial!$E$8:$H$13,4)</f>
        <v>0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-168.84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0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34">
        <v>10.7250537997196</v>
      </c>
      <c r="D84" s="34">
        <v>19.4351698232701</v>
      </c>
      <c r="E84" s="34">
        <v>25.5302057765594</v>
      </c>
      <c r="F84" s="34">
        <v>28.1457942016677</v>
      </c>
      <c r="G84" s="34">
        <v>7.76792130027898</v>
      </c>
      <c r="H84" s="34">
        <v>4.60153890307993</v>
      </c>
      <c r="I84" s="34">
        <v>1.33463240396231</v>
      </c>
      <c r="J84" s="34">
        <v>0.0295103485883222</v>
      </c>
      <c r="K84" s="34">
        <v>0.183895500376606</v>
      </c>
      <c r="L84" s="34">
        <v>23.0709922930395</v>
      </c>
      <c r="M84" s="34">
        <v>0.403705642838031</v>
      </c>
      <c r="N84" s="34">
        <v>18.0512313121083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0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0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34">
        <v>3.2681018687319</v>
      </c>
      <c r="D85" s="34">
        <v>1.12270594866565</v>
      </c>
      <c r="E85" s="34">
        <v>0.466813743114471</v>
      </c>
      <c r="F85" s="34">
        <v>26.0945780823177</v>
      </c>
      <c r="G85" s="34">
        <v>5.54997464446351</v>
      </c>
      <c r="H85" s="34">
        <v>48.7542214353061</v>
      </c>
      <c r="I85" s="34">
        <v>39.0065839209001</v>
      </c>
      <c r="J85" s="34">
        <v>20.1217884736305</v>
      </c>
      <c r="K85" s="34">
        <v>17.1047134131278</v>
      </c>
      <c r="L85" s="34">
        <v>5.53220718810335</v>
      </c>
      <c r="M85" s="34">
        <v>4.35861680685867</v>
      </c>
      <c r="N85" s="34">
        <v>1.86429118729697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0</v>
      </c>
      <c r="S85" s="16">
        <f>VLOOKUP(IF(E85&gt;240,5,IF(E85&gt;180,4,IF(E85&gt;120,3,IF(E85&gt;60,2,IF(E85&gt;30,1,0))))),Trial!$E$8:$H$13,4)</f>
        <v>0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-168.84</v>
      </c>
      <c r="W85" s="16">
        <f>VLOOKUP(IF(I85&gt;240,5,IF(I85&gt;180,4,IF(I85&gt;120,3,IF(I85&gt;60,2,IF(I85&gt;30,1,0))))),Trial!$E$8:$H$13,4)</f>
        <v>-168.84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34">
        <v>5.83152827145532</v>
      </c>
      <c r="D86" s="34">
        <v>47.6724853132344</v>
      </c>
      <c r="E86" s="34">
        <v>1.37488804361783</v>
      </c>
      <c r="F86" s="34">
        <v>26.5400637383114</v>
      </c>
      <c r="G86" s="34">
        <v>7.04938272004947</v>
      </c>
      <c r="H86" s="34">
        <v>0.116621531851914</v>
      </c>
      <c r="I86" s="34">
        <v>22.1964121140709</v>
      </c>
      <c r="J86" s="34">
        <v>2.25354218403462</v>
      </c>
      <c r="K86" s="34">
        <v>4.4413387440145</v>
      </c>
      <c r="L86" s="34">
        <v>0.885573727072311</v>
      </c>
      <c r="M86" s="34">
        <v>2.83628893247806</v>
      </c>
      <c r="N86" s="34">
        <v>5.05993475085124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-168.84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34">
        <v>44.5213234268468</v>
      </c>
      <c r="D87" s="34">
        <v>4.82811403754167</v>
      </c>
      <c r="E87" s="34">
        <v>59.9277714334937</v>
      </c>
      <c r="F87" s="34">
        <v>101.009689199645</v>
      </c>
      <c r="G87" s="34">
        <v>8.83804067480378</v>
      </c>
      <c r="H87" s="34">
        <v>35.2858547080562</v>
      </c>
      <c r="I87" s="34">
        <v>7.41775843393989</v>
      </c>
      <c r="J87" s="34">
        <v>1.5065908038523</v>
      </c>
      <c r="K87" s="34">
        <v>10.6398794949139</v>
      </c>
      <c r="L87" s="34">
        <v>16.7801556876014</v>
      </c>
      <c r="M87" s="34">
        <v>4.87464304198511</v>
      </c>
      <c r="N87" s="34">
        <v>14.7832224281589</v>
      </c>
      <c r="O87" s="30"/>
      <c r="P87" s="13">
        <v>84.0</v>
      </c>
      <c r="Q87" s="16">
        <f>VLOOKUP(IF(C87&gt;240,5,IF(C87&gt;180,4,IF(C87&gt;120,3,IF(C87&gt;60,2,IF(C87&gt;30,1,0))))),Trial!$E$8:$H$13,4)</f>
        <v>-168.84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-168.84</v>
      </c>
      <c r="T87" s="16">
        <f>VLOOKUP(IF(F87&gt;240,5,IF(F87&gt;180,4,IF(F87&gt;120,3,IF(F87&gt;60,2,IF(F87&gt;30,1,0))))),Trial!$E$8:$H$13,4)</f>
        <v>-844.2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-168.84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34">
        <v>73.3554666668854</v>
      </c>
      <c r="D88" s="34">
        <v>14.0167995040148</v>
      </c>
      <c r="E88" s="34">
        <v>2.29531862051226</v>
      </c>
      <c r="F88" s="34">
        <v>1.25232082018629</v>
      </c>
      <c r="G88" s="34">
        <v>14.8290670932216</v>
      </c>
      <c r="H88" s="34">
        <v>18.3863056080585</v>
      </c>
      <c r="I88" s="34">
        <v>45.9683129731989</v>
      </c>
      <c r="J88" s="34">
        <v>1.87064096830939</v>
      </c>
      <c r="K88" s="34">
        <v>8.65507220686413</v>
      </c>
      <c r="L88" s="34">
        <v>4.98112601479515</v>
      </c>
      <c r="M88" s="34">
        <v>4.7354852178134</v>
      </c>
      <c r="N88" s="34">
        <v>20.998305405507</v>
      </c>
      <c r="O88" s="30"/>
      <c r="P88" s="13">
        <v>85.0</v>
      </c>
      <c r="Q88" s="16">
        <f>VLOOKUP(IF(C88&gt;240,5,IF(C88&gt;180,4,IF(C88&gt;120,3,IF(C88&gt;60,2,IF(C88&gt;30,1,0))))),Trial!$E$8:$H$13,4)</f>
        <v>-844.2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0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-168.84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34">
        <v>22.5176587443968</v>
      </c>
      <c r="D89" s="34">
        <v>4.50108312298544</v>
      </c>
      <c r="E89" s="34">
        <v>1.87021630638186</v>
      </c>
      <c r="F89" s="34">
        <v>5.38911353885196</v>
      </c>
      <c r="G89" s="34">
        <v>26.9673950946128</v>
      </c>
      <c r="H89" s="34">
        <v>9.15186686613133</v>
      </c>
      <c r="I89" s="34">
        <v>23.8334714845066</v>
      </c>
      <c r="J89" s="34">
        <v>31.0894050989554</v>
      </c>
      <c r="K89" s="34">
        <v>9.58030925403265</v>
      </c>
      <c r="L89" s="34">
        <v>17.1067533329854</v>
      </c>
      <c r="M89" s="34">
        <v>3.84440412269905</v>
      </c>
      <c r="N89" s="34">
        <v>4.24740065820515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-168.84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34">
        <v>0.771484904698106</v>
      </c>
      <c r="D90" s="34">
        <v>13.8251971209506</v>
      </c>
      <c r="E90" s="34">
        <v>0.197422376833856</v>
      </c>
      <c r="F90" s="34">
        <v>8.47046734583564</v>
      </c>
      <c r="G90" s="34">
        <v>9.63465574011644</v>
      </c>
      <c r="H90" s="34">
        <v>8.55390752684325</v>
      </c>
      <c r="I90" s="34">
        <v>8.40863884622231</v>
      </c>
      <c r="J90" s="34">
        <v>20.9681143086573</v>
      </c>
      <c r="K90" s="34">
        <v>12.0130955433155</v>
      </c>
      <c r="L90" s="34">
        <v>2.52564002969302</v>
      </c>
      <c r="M90" s="34">
        <v>5.87120097344741</v>
      </c>
      <c r="N90" s="34">
        <v>0.492379359159637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0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34">
        <v>19.2794768613279</v>
      </c>
      <c r="D91" s="34">
        <v>0.934255460429342</v>
      </c>
      <c r="E91" s="34">
        <v>5.65550639447756</v>
      </c>
      <c r="F91" s="34">
        <v>7.83221053238958</v>
      </c>
      <c r="G91" s="34">
        <v>5.43588957549073</v>
      </c>
      <c r="H91" s="34">
        <v>13.7390696943273</v>
      </c>
      <c r="I91" s="34">
        <v>2.53628294569334</v>
      </c>
      <c r="J91" s="34">
        <v>17.6874385468747</v>
      </c>
      <c r="K91" s="34">
        <v>13.4053070018153</v>
      </c>
      <c r="L91" s="34">
        <v>0.35373238144887</v>
      </c>
      <c r="M91" s="34">
        <v>6.1702244237531</v>
      </c>
      <c r="N91" s="34">
        <v>10.7464117875407</v>
      </c>
      <c r="O91" s="30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0</v>
      </c>
      <c r="V91" s="16">
        <f>VLOOKUP(IF(H91&gt;240,5,IF(H91&gt;180,4,IF(H91&gt;120,3,IF(H91&gt;60,2,IF(H91&gt;30,1,0))))),Trial!$E$8:$H$13,4)</f>
        <v>0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34">
        <v>8.05897770607844</v>
      </c>
      <c r="D92" s="34">
        <v>15.215925280572</v>
      </c>
      <c r="E92" s="34">
        <v>11.5039725788954</v>
      </c>
      <c r="F92" s="34">
        <v>16.4730507650875</v>
      </c>
      <c r="G92" s="34">
        <v>0.793280171893774</v>
      </c>
      <c r="H92" s="34">
        <v>1.8511988252867</v>
      </c>
      <c r="I92" s="34">
        <v>7.89453413342126</v>
      </c>
      <c r="J92" s="34">
        <v>7.92187771084718</v>
      </c>
      <c r="K92" s="34">
        <v>28.0382842969404</v>
      </c>
      <c r="L92" s="34">
        <v>8.55893234079704</v>
      </c>
      <c r="M92" s="34">
        <v>8.7044083842542</v>
      </c>
      <c r="N92" s="34">
        <v>29.1685411144302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0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34">
        <v>22.1598632425816</v>
      </c>
      <c r="D93" s="34">
        <v>5.81125488039106</v>
      </c>
      <c r="E93" s="34">
        <v>0.268811211538187</v>
      </c>
      <c r="F93" s="34">
        <v>34.7580995083109</v>
      </c>
      <c r="G93" s="34">
        <v>3.65067901861573</v>
      </c>
      <c r="H93" s="34">
        <v>1.79805062562227</v>
      </c>
      <c r="I93" s="34">
        <v>15.0205013780939</v>
      </c>
      <c r="J93" s="34">
        <v>8.61172333322465</v>
      </c>
      <c r="K93" s="34">
        <v>9.10831395937977</v>
      </c>
      <c r="L93" s="34">
        <v>34.8526368554936</v>
      </c>
      <c r="M93" s="34">
        <v>17.2552961164239</v>
      </c>
      <c r="N93" s="34">
        <v>0.492367927921686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-168.84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0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-168.84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34">
        <v>12.7949171750569</v>
      </c>
      <c r="D94" s="34">
        <v>5.16222022805538</v>
      </c>
      <c r="E94" s="34">
        <v>3.56707466328517</v>
      </c>
      <c r="F94" s="34">
        <v>28.7494367309519</v>
      </c>
      <c r="G94" s="34">
        <v>9.79116197110846</v>
      </c>
      <c r="H94" s="34">
        <v>2.34546835222282</v>
      </c>
      <c r="I94" s="34">
        <v>10.7244285861149</v>
      </c>
      <c r="J94" s="34">
        <v>5.02346436595544</v>
      </c>
      <c r="K94" s="34">
        <v>20.7109513044527</v>
      </c>
      <c r="L94" s="34">
        <v>1.75004097453204</v>
      </c>
      <c r="M94" s="34">
        <v>1.09873022198508</v>
      </c>
      <c r="N94" s="34">
        <v>8.79336519874632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0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34">
        <v>3.03895970643498</v>
      </c>
      <c r="D95" s="34">
        <v>4.38826687568799</v>
      </c>
      <c r="E95" s="34">
        <v>6.64834142704494</v>
      </c>
      <c r="F95" s="34">
        <v>5.01581423711032</v>
      </c>
      <c r="G95" s="34">
        <v>18.4564133674501</v>
      </c>
      <c r="H95" s="34">
        <v>5.36028091173649</v>
      </c>
      <c r="I95" s="34">
        <v>11.8929715262442</v>
      </c>
      <c r="J95" s="34">
        <v>12.8349179712209</v>
      </c>
      <c r="K95" s="34">
        <v>9.36511360128326</v>
      </c>
      <c r="L95" s="34">
        <v>12.126361300991</v>
      </c>
      <c r="M95" s="34">
        <v>21.1333391697784</v>
      </c>
      <c r="N95" s="34">
        <v>1.32447366420992</v>
      </c>
      <c r="O95" s="30"/>
      <c r="P95" s="13">
        <v>92.0</v>
      </c>
      <c r="Q95" s="16">
        <f>VLOOKUP(IF(C95&gt;240,5,IF(C95&gt;180,4,IF(C95&gt;120,3,IF(C95&gt;60,2,IF(C95&gt;30,1,0))))),Trial!$E$8:$H$13,4)</f>
        <v>0</v>
      </c>
      <c r="R95" s="16">
        <f>VLOOKUP(IF(D95&gt;240,5,IF(D95&gt;180,4,IF(D95&gt;120,3,IF(D95&gt;60,2,IF(D95&gt;30,1,0))))),Trial!$E$8:$H$13,4)</f>
        <v>0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34">
        <v>6.79466584455222</v>
      </c>
      <c r="D96" s="34">
        <v>3.57819008724764</v>
      </c>
      <c r="E96" s="34">
        <v>32.1802377838896</v>
      </c>
      <c r="F96" s="34">
        <v>12.335823117857</v>
      </c>
      <c r="G96" s="34">
        <v>10.9824509525756</v>
      </c>
      <c r="H96" s="34">
        <v>2.65609941813163</v>
      </c>
      <c r="I96" s="34">
        <v>2.71741500385106</v>
      </c>
      <c r="J96" s="34">
        <v>8.3506500697229</v>
      </c>
      <c r="K96" s="34">
        <v>41.9553401835602</v>
      </c>
      <c r="L96" s="34">
        <v>0.919709696248174</v>
      </c>
      <c r="M96" s="34">
        <v>12.5017487555827</v>
      </c>
      <c r="N96" s="34">
        <v>31.4543580785648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-168.84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0</v>
      </c>
      <c r="Y96" s="16">
        <f>VLOOKUP(IF(K96&gt;240,5,IF(K96&gt;180,4,IF(K96&gt;120,3,IF(K96&gt;60,2,IF(K96&gt;30,1,0))))),Trial!$E$8:$H$13,4)</f>
        <v>-168.84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-168.84</v>
      </c>
    </row>
    <row r="97" ht="15.75" customHeight="1">
      <c r="B97" s="13">
        <v>94.0</v>
      </c>
      <c r="C97" s="34">
        <v>9.71602098029954</v>
      </c>
      <c r="D97" s="34">
        <v>12.9087048042899</v>
      </c>
      <c r="E97" s="34">
        <v>4.87778471736237</v>
      </c>
      <c r="F97" s="34">
        <v>16.2203918145493</v>
      </c>
      <c r="G97" s="34">
        <v>1.96538681261046</v>
      </c>
      <c r="H97" s="34">
        <v>27.4076193460132</v>
      </c>
      <c r="I97" s="34">
        <v>11.7908433284328</v>
      </c>
      <c r="J97" s="34">
        <v>14.027474942</v>
      </c>
      <c r="K97" s="34">
        <v>55.5184693239646</v>
      </c>
      <c r="L97" s="34">
        <v>7.42855493528768</v>
      </c>
      <c r="M97" s="34">
        <v>7.09898110684007</v>
      </c>
      <c r="N97" s="34">
        <v>2.57099087308161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-168.84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34">
        <v>2.01664712526836</v>
      </c>
      <c r="D98" s="34">
        <v>5.13925169343777</v>
      </c>
      <c r="E98" s="34">
        <v>1.75963471578434</v>
      </c>
      <c r="F98" s="34">
        <v>4.76856808842832</v>
      </c>
      <c r="G98" s="34">
        <v>4.29170489055105</v>
      </c>
      <c r="H98" s="34">
        <v>4.41604184443131</v>
      </c>
      <c r="I98" s="34">
        <v>6.02947282833047</v>
      </c>
      <c r="J98" s="34">
        <v>8.62117921398021</v>
      </c>
      <c r="K98" s="34">
        <v>10.1504019875164</v>
      </c>
      <c r="L98" s="34">
        <v>12.9354274678092</v>
      </c>
      <c r="M98" s="34">
        <v>7.57580518061295</v>
      </c>
      <c r="N98" s="34">
        <v>20.457476141507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0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34">
        <v>4.85563371446915</v>
      </c>
      <c r="D99" s="34">
        <v>6.18099521901458</v>
      </c>
      <c r="E99" s="34">
        <v>11.9038584705527</v>
      </c>
      <c r="F99" s="34">
        <v>0.492022025631741</v>
      </c>
      <c r="G99" s="34">
        <v>3.17160917009705</v>
      </c>
      <c r="H99" s="34">
        <v>40.1357977569442</v>
      </c>
      <c r="I99" s="34">
        <v>35.0821616322056</v>
      </c>
      <c r="J99" s="34">
        <v>9.62838061145423</v>
      </c>
      <c r="K99" s="34">
        <v>14.714924980336</v>
      </c>
      <c r="L99" s="34">
        <v>28.122142349722</v>
      </c>
      <c r="M99" s="34">
        <v>2.40844034618814</v>
      </c>
      <c r="N99" s="34">
        <v>20.2540212892165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-168.84</v>
      </c>
      <c r="W99" s="16">
        <f>VLOOKUP(IF(I99&gt;240,5,IF(I99&gt;180,4,IF(I99&gt;120,3,IF(I99&gt;60,2,IF(I99&gt;30,1,0))))),Trial!$E$8:$H$13,4)</f>
        <v>-168.84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34">
        <v>27.2424856473015</v>
      </c>
      <c r="D100" s="34">
        <v>24.7990204423835</v>
      </c>
      <c r="E100" s="34">
        <v>30.4449861876921</v>
      </c>
      <c r="F100" s="34">
        <v>7.87628452841103</v>
      </c>
      <c r="G100" s="34">
        <v>15.8473209541376</v>
      </c>
      <c r="H100" s="34">
        <v>5.71694528415567</v>
      </c>
      <c r="I100" s="34">
        <v>4.06404796126401</v>
      </c>
      <c r="J100" s="34">
        <v>6.33890563924797</v>
      </c>
      <c r="K100" s="34">
        <v>4.22949179396965</v>
      </c>
      <c r="L100" s="34">
        <v>4.99351426823996</v>
      </c>
      <c r="M100" s="34">
        <v>0.338984824204817</v>
      </c>
      <c r="N100" s="34">
        <v>20.0254815133791</v>
      </c>
      <c r="O100" s="30"/>
      <c r="P100" s="13">
        <v>97.0</v>
      </c>
      <c r="Q100" s="16">
        <f>VLOOKUP(IF(C100&gt;240,5,IF(C100&gt;180,4,IF(C100&gt;120,3,IF(C100&gt;60,2,IF(C100&gt;30,1,0))))),Trial!$E$8:$H$13,4)</f>
        <v>0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-168.84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34">
        <v>24.404304841364</v>
      </c>
      <c r="D101" s="34">
        <v>1.72444862257689</v>
      </c>
      <c r="E101" s="34">
        <v>4.30864900182933</v>
      </c>
      <c r="F101" s="34">
        <v>44.3696793318134</v>
      </c>
      <c r="G101" s="34">
        <v>22.6597612330859</v>
      </c>
      <c r="H101" s="34">
        <v>25.5500487767329</v>
      </c>
      <c r="I101" s="34">
        <v>12.4201425946402</v>
      </c>
      <c r="J101" s="34">
        <v>22.577061276341</v>
      </c>
      <c r="K101" s="34">
        <v>12.6396736592853</v>
      </c>
      <c r="L101" s="34">
        <v>23.9228113979271</v>
      </c>
      <c r="M101" s="34">
        <v>11.6561464730735</v>
      </c>
      <c r="N101" s="34">
        <v>75.323611500927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-168.84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-844.2</v>
      </c>
    </row>
    <row r="102" ht="15.75" customHeight="1">
      <c r="B102" s="13">
        <v>99.0</v>
      </c>
      <c r="C102" s="34">
        <v>12.9814689548771</v>
      </c>
      <c r="D102" s="34">
        <v>31.537236599277</v>
      </c>
      <c r="E102" s="34">
        <v>14.6292001114312</v>
      </c>
      <c r="F102" s="34">
        <v>0.861558417510241</v>
      </c>
      <c r="G102" s="34">
        <v>63.6829902276618</v>
      </c>
      <c r="H102" s="34">
        <v>1.53639144757763</v>
      </c>
      <c r="I102" s="34">
        <v>21.5893417427486</v>
      </c>
      <c r="J102" s="34">
        <v>11.1159079366448</v>
      </c>
      <c r="K102" s="34">
        <v>8.31759636164643</v>
      </c>
      <c r="L102" s="34">
        <v>25.3864289151674</v>
      </c>
      <c r="M102" s="34">
        <v>2.08959505665116</v>
      </c>
      <c r="N102" s="34">
        <v>17.4440859331834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-168.84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-844.2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34">
        <v>12.402979974821</v>
      </c>
      <c r="D103" s="34">
        <v>1.34240882623883</v>
      </c>
      <c r="E103" s="34">
        <v>3.97692540888675</v>
      </c>
      <c r="F103" s="34">
        <v>2.59563041729088</v>
      </c>
      <c r="G103" s="34">
        <v>16.8263867478902</v>
      </c>
      <c r="H103" s="34">
        <v>1.84854736509733</v>
      </c>
      <c r="I103" s="34">
        <v>18.0739960706878</v>
      </c>
      <c r="J103" s="34">
        <v>3.4707733869087</v>
      </c>
      <c r="K103" s="34">
        <v>31.9908958535896</v>
      </c>
      <c r="L103" s="34">
        <v>3.06447105114348</v>
      </c>
      <c r="M103" s="34">
        <v>12.2129493917423</v>
      </c>
      <c r="N103" s="34">
        <v>35.7320526823656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0</v>
      </c>
      <c r="V103" s="16">
        <f>VLOOKUP(IF(H103&gt;240,5,IF(H103&gt;180,4,IF(H103&gt;120,3,IF(H103&gt;60,2,IF(H103&gt;30,1,0))))),Trial!$E$8:$H$13,4)</f>
        <v>0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-168.84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-168.84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-2532.6</v>
      </c>
      <c r="R104" s="33">
        <f t="shared" si="1"/>
        <v>-675.36</v>
      </c>
      <c r="S104" s="33">
        <f t="shared" si="1"/>
        <v>-2870.28</v>
      </c>
      <c r="T104" s="33">
        <f t="shared" si="1"/>
        <v>-2870.28</v>
      </c>
      <c r="U104" s="33">
        <f t="shared" si="1"/>
        <v>-3207.96</v>
      </c>
      <c r="V104" s="33">
        <f t="shared" si="1"/>
        <v>-1688.4</v>
      </c>
      <c r="W104" s="33">
        <f t="shared" si="1"/>
        <v>-1350.72</v>
      </c>
      <c r="X104" s="33">
        <f t="shared" si="1"/>
        <v>-1181.88</v>
      </c>
      <c r="Y104" s="33">
        <f t="shared" si="1"/>
        <v>-1350.72</v>
      </c>
      <c r="Z104" s="33">
        <f t="shared" si="1"/>
        <v>-1013.04</v>
      </c>
      <c r="AA104" s="33">
        <f t="shared" si="1"/>
        <v>-1688.4</v>
      </c>
      <c r="AB104" s="33">
        <f t="shared" si="1"/>
        <v>-2363.76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14" width="13.38"/>
    <col customWidth="1" min="15" max="15" width="7.63"/>
    <col customWidth="1" min="16" max="16" width="12.88"/>
    <col customWidth="1" min="17" max="28" width="7.63"/>
  </cols>
  <sheetData>
    <row r="1">
      <c r="B1" s="1" t="s">
        <v>44</v>
      </c>
      <c r="O1" s="30"/>
      <c r="P1" s="1" t="s">
        <v>45</v>
      </c>
    </row>
    <row r="2">
      <c r="B2" s="9" t="s">
        <v>46</v>
      </c>
      <c r="C2" s="10" t="s">
        <v>47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11"/>
      <c r="O2" s="30"/>
      <c r="P2" s="9" t="s">
        <v>46</v>
      </c>
      <c r="Q2" s="10" t="s">
        <v>47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11"/>
    </row>
    <row r="3">
      <c r="B3" s="12"/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3" t="s">
        <v>37</v>
      </c>
      <c r="L3" s="13" t="s">
        <v>38</v>
      </c>
      <c r="M3" s="13" t="s">
        <v>39</v>
      </c>
      <c r="N3" s="13" t="s">
        <v>40</v>
      </c>
      <c r="O3" s="30"/>
      <c r="P3" s="12"/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</row>
    <row r="4">
      <c r="B4" s="13">
        <v>1.0</v>
      </c>
      <c r="C4" s="35">
        <v>7.59659803714603</v>
      </c>
      <c r="D4" s="35">
        <v>2.99097661837004</v>
      </c>
      <c r="E4" s="35">
        <v>25.0204942241481</v>
      </c>
      <c r="F4" s="35">
        <v>4.01686922651716</v>
      </c>
      <c r="G4" s="35">
        <v>34.1374405361966</v>
      </c>
      <c r="H4" s="35">
        <v>19.9824322782626</v>
      </c>
      <c r="I4" s="35">
        <v>3.30581200511285</v>
      </c>
      <c r="J4" s="35">
        <v>38.6698031038385</v>
      </c>
      <c r="K4" s="35">
        <v>23.7627394886857</v>
      </c>
      <c r="L4" s="35">
        <v>2.07728415652211</v>
      </c>
      <c r="M4" s="35">
        <v>10.5041497365656</v>
      </c>
      <c r="N4" s="35">
        <v>1.22220831479884</v>
      </c>
      <c r="O4" s="30"/>
      <c r="P4" s="13">
        <v>1.0</v>
      </c>
      <c r="Q4" s="16">
        <f>VLOOKUP(IF(C4&gt;240,5,IF(C4&gt;180,4,IF(C4&gt;120,3,IF(C4&gt;60,2,IF(C4&gt;30,1,0))))),Trial!$E$8:$H$13,4)</f>
        <v>0</v>
      </c>
      <c r="R4" s="16">
        <f>VLOOKUP(IF(D4&gt;240,5,IF(D4&gt;180,4,IF(D4&gt;120,3,IF(D4&gt;60,2,IF(D4&gt;30,1,0))))),Trial!$E$8:$H$13,4)</f>
        <v>0</v>
      </c>
      <c r="S4" s="16">
        <f>VLOOKUP(IF(E4&gt;240,5,IF(E4&gt;180,4,IF(E4&gt;120,3,IF(E4&gt;60,2,IF(E4&gt;30,1,0))))),Trial!$E$8:$H$13,4)</f>
        <v>0</v>
      </c>
      <c r="T4" s="16">
        <f>VLOOKUP(IF(F4&gt;240,5,IF(F4&gt;180,4,IF(F4&gt;120,3,IF(F4&gt;60,2,IF(F4&gt;30,1,0))))),Trial!$E$8:$H$13,4)</f>
        <v>0</v>
      </c>
      <c r="U4" s="16">
        <f>VLOOKUP(IF(G4&gt;240,5,IF(G4&gt;180,4,IF(G4&gt;120,3,IF(G4&gt;60,2,IF(G4&gt;30,1,0))))),Trial!$E$8:$H$13,4)</f>
        <v>-168.84</v>
      </c>
      <c r="V4" s="16">
        <f>VLOOKUP(IF(H4&gt;240,5,IF(H4&gt;180,4,IF(H4&gt;120,3,IF(H4&gt;60,2,IF(H4&gt;30,1,0))))),Trial!$E$8:$H$13,4)</f>
        <v>0</v>
      </c>
      <c r="W4" s="16">
        <f>VLOOKUP(IF(I4&gt;240,5,IF(I4&gt;180,4,IF(I4&gt;120,3,IF(I4&gt;60,2,IF(I4&gt;30,1,0))))),Trial!$E$8:$H$13,4)</f>
        <v>0</v>
      </c>
      <c r="X4" s="16">
        <f>VLOOKUP(IF(J4&gt;240,5,IF(J4&gt;180,4,IF(J4&gt;120,3,IF(J4&gt;60,2,IF(J4&gt;30,1,0))))),Trial!$E$8:$H$13,4)</f>
        <v>-168.84</v>
      </c>
      <c r="Y4" s="16">
        <f>VLOOKUP(IF(K4&gt;240,5,IF(K4&gt;180,4,IF(K4&gt;120,3,IF(K4&gt;60,2,IF(K4&gt;30,1,0))))),Trial!$E$8:$H$13,4)</f>
        <v>0</v>
      </c>
      <c r="Z4" s="16">
        <f>VLOOKUP(IF(L4&gt;240,5,IF(L4&gt;180,4,IF(L4&gt;120,3,IF(L4&gt;60,2,IF(L4&gt;30,1,0))))),Trial!$E$8:$H$13,4)</f>
        <v>0</v>
      </c>
      <c r="AA4" s="16">
        <f>VLOOKUP(IF(M4&gt;240,5,IF(M4&gt;180,4,IF(M4&gt;120,3,IF(M4&gt;60,2,IF(M4&gt;30,1,0))))),Trial!$E$8:$H$13,4)</f>
        <v>0</v>
      </c>
      <c r="AB4" s="16">
        <f>VLOOKUP(IF(N4&gt;240,5,IF(N4&gt;180,4,IF(N4&gt;120,3,IF(N4&gt;60,2,IF(N4&gt;30,1,0))))),Trial!$E$8:$H$13,4)</f>
        <v>0</v>
      </c>
    </row>
    <row r="5">
      <c r="B5" s="13">
        <v>2.0</v>
      </c>
      <c r="C5" s="35">
        <v>4.09792134016752</v>
      </c>
      <c r="D5" s="35">
        <v>11.1851976857605</v>
      </c>
      <c r="E5" s="35">
        <v>4.44739987803623</v>
      </c>
      <c r="F5" s="35">
        <v>11.0180859664865</v>
      </c>
      <c r="G5" s="35">
        <v>36.0376536149786</v>
      </c>
      <c r="H5" s="35">
        <v>4.06139802415855</v>
      </c>
      <c r="I5" s="35">
        <v>9.11389852427794</v>
      </c>
      <c r="J5" s="35">
        <v>1.53108411068097</v>
      </c>
      <c r="K5" s="35">
        <v>7.93992909318767</v>
      </c>
      <c r="L5" s="35">
        <v>5.50613085241057</v>
      </c>
      <c r="M5" s="35">
        <v>6.8963537206074</v>
      </c>
      <c r="N5" s="35">
        <v>17.6065515585328</v>
      </c>
      <c r="O5" s="30"/>
      <c r="P5" s="13">
        <v>2.0</v>
      </c>
      <c r="Q5" s="16">
        <f>VLOOKUP(IF(C5&gt;240,5,IF(C5&gt;180,4,IF(C5&gt;120,3,IF(C5&gt;60,2,IF(C5&gt;30,1,0))))),Trial!$E$8:$H$13,4)</f>
        <v>0</v>
      </c>
      <c r="R5" s="16">
        <f>VLOOKUP(IF(D5&gt;240,5,IF(D5&gt;180,4,IF(D5&gt;120,3,IF(D5&gt;60,2,IF(D5&gt;30,1,0))))),Trial!$E$8:$H$13,4)</f>
        <v>0</v>
      </c>
      <c r="S5" s="16">
        <f>VLOOKUP(IF(E5&gt;240,5,IF(E5&gt;180,4,IF(E5&gt;120,3,IF(E5&gt;60,2,IF(E5&gt;30,1,0))))),Trial!$E$8:$H$13,4)</f>
        <v>0</v>
      </c>
      <c r="T5" s="16">
        <f>VLOOKUP(IF(F5&gt;240,5,IF(F5&gt;180,4,IF(F5&gt;120,3,IF(F5&gt;60,2,IF(F5&gt;30,1,0))))),Trial!$E$8:$H$13,4)</f>
        <v>0</v>
      </c>
      <c r="U5" s="16">
        <f>VLOOKUP(IF(G5&gt;240,5,IF(G5&gt;180,4,IF(G5&gt;120,3,IF(G5&gt;60,2,IF(G5&gt;30,1,0))))),Trial!$E$8:$H$13,4)</f>
        <v>-168.84</v>
      </c>
      <c r="V5" s="16">
        <f>VLOOKUP(IF(H5&gt;240,5,IF(H5&gt;180,4,IF(H5&gt;120,3,IF(H5&gt;60,2,IF(H5&gt;30,1,0))))),Trial!$E$8:$H$13,4)</f>
        <v>0</v>
      </c>
      <c r="W5" s="16">
        <f>VLOOKUP(IF(I5&gt;240,5,IF(I5&gt;180,4,IF(I5&gt;120,3,IF(I5&gt;60,2,IF(I5&gt;30,1,0))))),Trial!$E$8:$H$13,4)</f>
        <v>0</v>
      </c>
      <c r="X5" s="16">
        <f>VLOOKUP(IF(J5&gt;240,5,IF(J5&gt;180,4,IF(J5&gt;120,3,IF(J5&gt;60,2,IF(J5&gt;30,1,0))))),Trial!$E$8:$H$13,4)</f>
        <v>0</v>
      </c>
      <c r="Y5" s="16">
        <f>VLOOKUP(IF(K5&gt;240,5,IF(K5&gt;180,4,IF(K5&gt;120,3,IF(K5&gt;60,2,IF(K5&gt;30,1,0))))),Trial!$E$8:$H$13,4)</f>
        <v>0</v>
      </c>
      <c r="Z5" s="16">
        <f>VLOOKUP(IF(L5&gt;240,5,IF(L5&gt;180,4,IF(L5&gt;120,3,IF(L5&gt;60,2,IF(L5&gt;30,1,0))))),Trial!$E$8:$H$13,4)</f>
        <v>0</v>
      </c>
      <c r="AA5" s="16">
        <f>VLOOKUP(IF(M5&gt;240,5,IF(M5&gt;180,4,IF(M5&gt;120,3,IF(M5&gt;60,2,IF(M5&gt;30,1,0))))),Trial!$E$8:$H$13,4)</f>
        <v>0</v>
      </c>
      <c r="AB5" s="16">
        <f>VLOOKUP(IF(N5&gt;240,5,IF(N5&gt;180,4,IF(N5&gt;120,3,IF(N5&gt;60,2,IF(N5&gt;30,1,0))))),Trial!$E$8:$H$13,4)</f>
        <v>0</v>
      </c>
    </row>
    <row r="6">
      <c r="B6" s="13">
        <v>3.0</v>
      </c>
      <c r="C6" s="35">
        <v>0.500076704903101</v>
      </c>
      <c r="D6" s="35">
        <v>23.9039186079225</v>
      </c>
      <c r="E6" s="35">
        <v>13.6690593068866</v>
      </c>
      <c r="F6" s="35">
        <v>4.04441471389033</v>
      </c>
      <c r="G6" s="35">
        <v>15.1894452910024</v>
      </c>
      <c r="H6" s="35">
        <v>38.3397965212621</v>
      </c>
      <c r="I6" s="35">
        <v>4.4904751715716</v>
      </c>
      <c r="J6" s="35">
        <v>4.59393115816638</v>
      </c>
      <c r="K6" s="35">
        <v>5.37165152205394</v>
      </c>
      <c r="L6" s="35">
        <v>1.13875130647793</v>
      </c>
      <c r="M6" s="35">
        <v>29.6696546580897</v>
      </c>
      <c r="N6" s="35">
        <v>3.50996274859644</v>
      </c>
      <c r="O6" s="30"/>
      <c r="P6" s="13">
        <v>3.0</v>
      </c>
      <c r="Q6" s="16">
        <f>VLOOKUP(IF(C6&gt;240,5,IF(C6&gt;180,4,IF(C6&gt;120,3,IF(C6&gt;60,2,IF(C6&gt;30,1,0))))),Trial!$E$8:$H$13,4)</f>
        <v>0</v>
      </c>
      <c r="R6" s="16">
        <f>VLOOKUP(IF(D6&gt;240,5,IF(D6&gt;180,4,IF(D6&gt;120,3,IF(D6&gt;60,2,IF(D6&gt;30,1,0))))),Trial!$E$8:$H$13,4)</f>
        <v>0</v>
      </c>
      <c r="S6" s="16">
        <f>VLOOKUP(IF(E6&gt;240,5,IF(E6&gt;180,4,IF(E6&gt;120,3,IF(E6&gt;60,2,IF(E6&gt;30,1,0))))),Trial!$E$8:$H$13,4)</f>
        <v>0</v>
      </c>
      <c r="T6" s="16">
        <f>VLOOKUP(IF(F6&gt;240,5,IF(F6&gt;180,4,IF(F6&gt;120,3,IF(F6&gt;60,2,IF(F6&gt;30,1,0))))),Trial!$E$8:$H$13,4)</f>
        <v>0</v>
      </c>
      <c r="U6" s="16">
        <f>VLOOKUP(IF(G6&gt;240,5,IF(G6&gt;180,4,IF(G6&gt;120,3,IF(G6&gt;60,2,IF(G6&gt;30,1,0))))),Trial!$E$8:$H$13,4)</f>
        <v>0</v>
      </c>
      <c r="V6" s="16">
        <f>VLOOKUP(IF(H6&gt;240,5,IF(H6&gt;180,4,IF(H6&gt;120,3,IF(H6&gt;60,2,IF(H6&gt;30,1,0))))),Trial!$E$8:$H$13,4)</f>
        <v>-168.84</v>
      </c>
      <c r="W6" s="16">
        <f>VLOOKUP(IF(I6&gt;240,5,IF(I6&gt;180,4,IF(I6&gt;120,3,IF(I6&gt;60,2,IF(I6&gt;30,1,0))))),Trial!$E$8:$H$13,4)</f>
        <v>0</v>
      </c>
      <c r="X6" s="16">
        <f>VLOOKUP(IF(J6&gt;240,5,IF(J6&gt;180,4,IF(J6&gt;120,3,IF(J6&gt;60,2,IF(J6&gt;30,1,0))))),Trial!$E$8:$H$13,4)</f>
        <v>0</v>
      </c>
      <c r="Y6" s="16">
        <f>VLOOKUP(IF(K6&gt;240,5,IF(K6&gt;180,4,IF(K6&gt;120,3,IF(K6&gt;60,2,IF(K6&gt;30,1,0))))),Trial!$E$8:$H$13,4)</f>
        <v>0</v>
      </c>
      <c r="Z6" s="16">
        <f>VLOOKUP(IF(L6&gt;240,5,IF(L6&gt;180,4,IF(L6&gt;120,3,IF(L6&gt;60,2,IF(L6&gt;30,1,0))))),Trial!$E$8:$H$13,4)</f>
        <v>0</v>
      </c>
      <c r="AA6" s="16">
        <f>VLOOKUP(IF(M6&gt;240,5,IF(M6&gt;180,4,IF(M6&gt;120,3,IF(M6&gt;60,2,IF(M6&gt;30,1,0))))),Trial!$E$8:$H$13,4)</f>
        <v>0</v>
      </c>
      <c r="AB6" s="16">
        <f>VLOOKUP(IF(N6&gt;240,5,IF(N6&gt;180,4,IF(N6&gt;120,3,IF(N6&gt;60,2,IF(N6&gt;30,1,0))))),Trial!$E$8:$H$13,4)</f>
        <v>0</v>
      </c>
    </row>
    <row r="7">
      <c r="B7" s="13">
        <v>4.0</v>
      </c>
      <c r="C7" s="35">
        <v>0.071389825177689</v>
      </c>
      <c r="D7" s="35">
        <v>28.6845670763657</v>
      </c>
      <c r="E7" s="35">
        <v>10.9401627569544</v>
      </c>
      <c r="F7" s="35">
        <v>2.98979742773987</v>
      </c>
      <c r="G7" s="35">
        <v>2.60887872232124</v>
      </c>
      <c r="H7" s="35">
        <v>7.1594485625159</v>
      </c>
      <c r="I7" s="35">
        <v>6.46905257124454</v>
      </c>
      <c r="J7" s="35">
        <v>6.48433743212372</v>
      </c>
      <c r="K7" s="35">
        <v>0.650064825834127</v>
      </c>
      <c r="L7" s="35">
        <v>22.7244619516825</v>
      </c>
      <c r="M7" s="35">
        <v>2.87206580154188</v>
      </c>
      <c r="N7" s="35">
        <v>69.6428228539076</v>
      </c>
      <c r="O7" s="30"/>
      <c r="P7" s="13">
        <v>4.0</v>
      </c>
      <c r="Q7" s="16">
        <f>VLOOKUP(IF(C7&gt;240,5,IF(C7&gt;180,4,IF(C7&gt;120,3,IF(C7&gt;60,2,IF(C7&gt;30,1,0))))),Trial!$E$8:$H$13,4)</f>
        <v>0</v>
      </c>
      <c r="R7" s="16">
        <f>VLOOKUP(IF(D7&gt;240,5,IF(D7&gt;180,4,IF(D7&gt;120,3,IF(D7&gt;60,2,IF(D7&gt;30,1,0))))),Trial!$E$8:$H$13,4)</f>
        <v>0</v>
      </c>
      <c r="S7" s="16">
        <f>VLOOKUP(IF(E7&gt;240,5,IF(E7&gt;180,4,IF(E7&gt;120,3,IF(E7&gt;60,2,IF(E7&gt;30,1,0))))),Trial!$E$8:$H$13,4)</f>
        <v>0</v>
      </c>
      <c r="T7" s="16">
        <f>VLOOKUP(IF(F7&gt;240,5,IF(F7&gt;180,4,IF(F7&gt;120,3,IF(F7&gt;60,2,IF(F7&gt;30,1,0))))),Trial!$E$8:$H$13,4)</f>
        <v>0</v>
      </c>
      <c r="U7" s="16">
        <f>VLOOKUP(IF(G7&gt;240,5,IF(G7&gt;180,4,IF(G7&gt;120,3,IF(G7&gt;60,2,IF(G7&gt;30,1,0))))),Trial!$E$8:$H$13,4)</f>
        <v>0</v>
      </c>
      <c r="V7" s="16">
        <f>VLOOKUP(IF(H7&gt;240,5,IF(H7&gt;180,4,IF(H7&gt;120,3,IF(H7&gt;60,2,IF(H7&gt;30,1,0))))),Trial!$E$8:$H$13,4)</f>
        <v>0</v>
      </c>
      <c r="W7" s="16">
        <f>VLOOKUP(IF(I7&gt;240,5,IF(I7&gt;180,4,IF(I7&gt;120,3,IF(I7&gt;60,2,IF(I7&gt;30,1,0))))),Trial!$E$8:$H$13,4)</f>
        <v>0</v>
      </c>
      <c r="X7" s="16">
        <f>VLOOKUP(IF(J7&gt;240,5,IF(J7&gt;180,4,IF(J7&gt;120,3,IF(J7&gt;60,2,IF(J7&gt;30,1,0))))),Trial!$E$8:$H$13,4)</f>
        <v>0</v>
      </c>
      <c r="Y7" s="16">
        <f>VLOOKUP(IF(K7&gt;240,5,IF(K7&gt;180,4,IF(K7&gt;120,3,IF(K7&gt;60,2,IF(K7&gt;30,1,0))))),Trial!$E$8:$H$13,4)</f>
        <v>0</v>
      </c>
      <c r="Z7" s="16">
        <f>VLOOKUP(IF(L7&gt;240,5,IF(L7&gt;180,4,IF(L7&gt;120,3,IF(L7&gt;60,2,IF(L7&gt;30,1,0))))),Trial!$E$8:$H$13,4)</f>
        <v>0</v>
      </c>
      <c r="AA7" s="16">
        <f>VLOOKUP(IF(M7&gt;240,5,IF(M7&gt;180,4,IF(M7&gt;120,3,IF(M7&gt;60,2,IF(M7&gt;30,1,0))))),Trial!$E$8:$H$13,4)</f>
        <v>0</v>
      </c>
      <c r="AB7" s="16">
        <f>VLOOKUP(IF(N7&gt;240,5,IF(N7&gt;180,4,IF(N7&gt;120,3,IF(N7&gt;60,2,IF(N7&gt;30,1,0))))),Trial!$E$8:$H$13,4)</f>
        <v>-844.2</v>
      </c>
    </row>
    <row r="8">
      <c r="B8" s="13">
        <v>5.0</v>
      </c>
      <c r="C8" s="35">
        <v>25.8618592847308</v>
      </c>
      <c r="D8" s="35">
        <v>5.91868370175362</v>
      </c>
      <c r="E8" s="35">
        <v>6.63089810283855</v>
      </c>
      <c r="F8" s="35">
        <v>8.3121117296163</v>
      </c>
      <c r="G8" s="35">
        <v>23.9416327672249</v>
      </c>
      <c r="H8" s="35">
        <v>2.66008655168116</v>
      </c>
      <c r="I8" s="35">
        <v>6.59885950456373</v>
      </c>
      <c r="J8" s="35">
        <v>52.331732123015</v>
      </c>
      <c r="K8" s="35">
        <v>1.82753934361972</v>
      </c>
      <c r="L8" s="35">
        <v>22.708971783722</v>
      </c>
      <c r="M8" s="35">
        <v>2.81538724903949</v>
      </c>
      <c r="N8" s="35">
        <v>18.5705781345126</v>
      </c>
      <c r="O8" s="30"/>
      <c r="P8" s="13">
        <v>5.0</v>
      </c>
      <c r="Q8" s="16">
        <f>VLOOKUP(IF(C8&gt;240,5,IF(C8&gt;180,4,IF(C8&gt;120,3,IF(C8&gt;60,2,IF(C8&gt;30,1,0))))),Trial!$E$8:$H$13,4)</f>
        <v>0</v>
      </c>
      <c r="R8" s="16">
        <f>VLOOKUP(IF(D8&gt;240,5,IF(D8&gt;180,4,IF(D8&gt;120,3,IF(D8&gt;60,2,IF(D8&gt;30,1,0))))),Trial!$E$8:$H$13,4)</f>
        <v>0</v>
      </c>
      <c r="S8" s="16">
        <f>VLOOKUP(IF(E8&gt;240,5,IF(E8&gt;180,4,IF(E8&gt;120,3,IF(E8&gt;60,2,IF(E8&gt;30,1,0))))),Trial!$E$8:$H$13,4)</f>
        <v>0</v>
      </c>
      <c r="T8" s="16">
        <f>VLOOKUP(IF(F8&gt;240,5,IF(F8&gt;180,4,IF(F8&gt;120,3,IF(F8&gt;60,2,IF(F8&gt;30,1,0))))),Trial!$E$8:$H$13,4)</f>
        <v>0</v>
      </c>
      <c r="U8" s="16">
        <f>VLOOKUP(IF(G8&gt;240,5,IF(G8&gt;180,4,IF(G8&gt;120,3,IF(G8&gt;60,2,IF(G8&gt;30,1,0))))),Trial!$E$8:$H$13,4)</f>
        <v>0</v>
      </c>
      <c r="V8" s="16">
        <f>VLOOKUP(IF(H8&gt;240,5,IF(H8&gt;180,4,IF(H8&gt;120,3,IF(H8&gt;60,2,IF(H8&gt;30,1,0))))),Trial!$E$8:$H$13,4)</f>
        <v>0</v>
      </c>
      <c r="W8" s="16">
        <f>VLOOKUP(IF(I8&gt;240,5,IF(I8&gt;180,4,IF(I8&gt;120,3,IF(I8&gt;60,2,IF(I8&gt;30,1,0))))),Trial!$E$8:$H$13,4)</f>
        <v>0</v>
      </c>
      <c r="X8" s="16">
        <f>VLOOKUP(IF(J8&gt;240,5,IF(J8&gt;180,4,IF(J8&gt;120,3,IF(J8&gt;60,2,IF(J8&gt;30,1,0))))),Trial!$E$8:$H$13,4)</f>
        <v>-168.84</v>
      </c>
      <c r="Y8" s="16">
        <f>VLOOKUP(IF(K8&gt;240,5,IF(K8&gt;180,4,IF(K8&gt;120,3,IF(K8&gt;60,2,IF(K8&gt;30,1,0))))),Trial!$E$8:$H$13,4)</f>
        <v>0</v>
      </c>
      <c r="Z8" s="16">
        <f>VLOOKUP(IF(L8&gt;240,5,IF(L8&gt;180,4,IF(L8&gt;120,3,IF(L8&gt;60,2,IF(L8&gt;30,1,0))))),Trial!$E$8:$H$13,4)</f>
        <v>0</v>
      </c>
      <c r="AA8" s="16">
        <f>VLOOKUP(IF(M8&gt;240,5,IF(M8&gt;180,4,IF(M8&gt;120,3,IF(M8&gt;60,2,IF(M8&gt;30,1,0))))),Trial!$E$8:$H$13,4)</f>
        <v>0</v>
      </c>
      <c r="AB8" s="16">
        <f>VLOOKUP(IF(N8&gt;240,5,IF(N8&gt;180,4,IF(N8&gt;120,3,IF(N8&gt;60,2,IF(N8&gt;30,1,0))))),Trial!$E$8:$H$13,4)</f>
        <v>0</v>
      </c>
    </row>
    <row r="9">
      <c r="B9" s="13">
        <v>6.0</v>
      </c>
      <c r="C9" s="35">
        <v>0.533569167368114</v>
      </c>
      <c r="D9" s="35">
        <v>24.124727740342</v>
      </c>
      <c r="E9" s="35">
        <v>34.1020286964841</v>
      </c>
      <c r="F9" s="35">
        <v>36.6778873215732</v>
      </c>
      <c r="G9" s="35">
        <v>13.5648165492426</v>
      </c>
      <c r="H9" s="35">
        <v>8.06367813167162</v>
      </c>
      <c r="I9" s="35">
        <v>25.8687958043238</v>
      </c>
      <c r="J9" s="35">
        <v>38.1611384876887</v>
      </c>
      <c r="K9" s="35">
        <v>4.00329518071376</v>
      </c>
      <c r="L9" s="35">
        <v>4.96137517588213</v>
      </c>
      <c r="M9" s="35">
        <v>38.6409209311347</v>
      </c>
      <c r="N9" s="35">
        <v>23.1264935143337</v>
      </c>
      <c r="O9" s="30"/>
      <c r="P9" s="13">
        <v>6.0</v>
      </c>
      <c r="Q9" s="16">
        <f>VLOOKUP(IF(C9&gt;240,5,IF(C9&gt;180,4,IF(C9&gt;120,3,IF(C9&gt;60,2,IF(C9&gt;30,1,0))))),Trial!$E$8:$H$13,4)</f>
        <v>0</v>
      </c>
      <c r="R9" s="16">
        <f>VLOOKUP(IF(D9&gt;240,5,IF(D9&gt;180,4,IF(D9&gt;120,3,IF(D9&gt;60,2,IF(D9&gt;30,1,0))))),Trial!$E$8:$H$13,4)</f>
        <v>0</v>
      </c>
      <c r="S9" s="16">
        <f>VLOOKUP(IF(E9&gt;240,5,IF(E9&gt;180,4,IF(E9&gt;120,3,IF(E9&gt;60,2,IF(E9&gt;30,1,0))))),Trial!$E$8:$H$13,4)</f>
        <v>-168.84</v>
      </c>
      <c r="T9" s="16">
        <f>VLOOKUP(IF(F9&gt;240,5,IF(F9&gt;180,4,IF(F9&gt;120,3,IF(F9&gt;60,2,IF(F9&gt;30,1,0))))),Trial!$E$8:$H$13,4)</f>
        <v>-168.84</v>
      </c>
      <c r="U9" s="16">
        <f>VLOOKUP(IF(G9&gt;240,5,IF(G9&gt;180,4,IF(G9&gt;120,3,IF(G9&gt;60,2,IF(G9&gt;30,1,0))))),Trial!$E$8:$H$13,4)</f>
        <v>0</v>
      </c>
      <c r="V9" s="16">
        <f>VLOOKUP(IF(H9&gt;240,5,IF(H9&gt;180,4,IF(H9&gt;120,3,IF(H9&gt;60,2,IF(H9&gt;30,1,0))))),Trial!$E$8:$H$13,4)</f>
        <v>0</v>
      </c>
      <c r="W9" s="16">
        <f>VLOOKUP(IF(I9&gt;240,5,IF(I9&gt;180,4,IF(I9&gt;120,3,IF(I9&gt;60,2,IF(I9&gt;30,1,0))))),Trial!$E$8:$H$13,4)</f>
        <v>0</v>
      </c>
      <c r="X9" s="16">
        <f>VLOOKUP(IF(J9&gt;240,5,IF(J9&gt;180,4,IF(J9&gt;120,3,IF(J9&gt;60,2,IF(J9&gt;30,1,0))))),Trial!$E$8:$H$13,4)</f>
        <v>-168.84</v>
      </c>
      <c r="Y9" s="16">
        <f>VLOOKUP(IF(K9&gt;240,5,IF(K9&gt;180,4,IF(K9&gt;120,3,IF(K9&gt;60,2,IF(K9&gt;30,1,0))))),Trial!$E$8:$H$13,4)</f>
        <v>0</v>
      </c>
      <c r="Z9" s="16">
        <f>VLOOKUP(IF(L9&gt;240,5,IF(L9&gt;180,4,IF(L9&gt;120,3,IF(L9&gt;60,2,IF(L9&gt;30,1,0))))),Trial!$E$8:$H$13,4)</f>
        <v>0</v>
      </c>
      <c r="AA9" s="16">
        <f>VLOOKUP(IF(M9&gt;240,5,IF(M9&gt;180,4,IF(M9&gt;120,3,IF(M9&gt;60,2,IF(M9&gt;30,1,0))))),Trial!$E$8:$H$13,4)</f>
        <v>-168.84</v>
      </c>
      <c r="AB9" s="16">
        <f>VLOOKUP(IF(N9&gt;240,5,IF(N9&gt;180,4,IF(N9&gt;120,3,IF(N9&gt;60,2,IF(N9&gt;30,1,0))))),Trial!$E$8:$H$13,4)</f>
        <v>0</v>
      </c>
    </row>
    <row r="10">
      <c r="B10" s="13">
        <v>7.0</v>
      </c>
      <c r="C10" s="35">
        <v>17.3506706865589</v>
      </c>
      <c r="D10" s="35">
        <v>6.8650409407448</v>
      </c>
      <c r="E10" s="35">
        <v>32.4707390010446</v>
      </c>
      <c r="F10" s="35">
        <v>4.30247202691012</v>
      </c>
      <c r="G10" s="35">
        <v>0.97142014015648</v>
      </c>
      <c r="H10" s="35">
        <v>15.9140046526763</v>
      </c>
      <c r="I10" s="35">
        <v>0.173500392958522</v>
      </c>
      <c r="J10" s="35">
        <v>5.09420372800458</v>
      </c>
      <c r="K10" s="35">
        <v>5.0014230270373</v>
      </c>
      <c r="L10" s="35">
        <v>7.09190537335067</v>
      </c>
      <c r="M10" s="35">
        <v>22.2881304783916</v>
      </c>
      <c r="N10" s="35">
        <v>11.9006519199434</v>
      </c>
      <c r="O10" s="30"/>
      <c r="P10" s="13">
        <v>7.0</v>
      </c>
      <c r="Q10" s="16">
        <f>VLOOKUP(IF(C10&gt;240,5,IF(C10&gt;180,4,IF(C10&gt;120,3,IF(C10&gt;60,2,IF(C10&gt;30,1,0))))),Trial!$E$8:$H$13,4)</f>
        <v>0</v>
      </c>
      <c r="R10" s="16">
        <f>VLOOKUP(IF(D10&gt;240,5,IF(D10&gt;180,4,IF(D10&gt;120,3,IF(D10&gt;60,2,IF(D10&gt;30,1,0))))),Trial!$E$8:$H$13,4)</f>
        <v>0</v>
      </c>
      <c r="S10" s="16">
        <f>VLOOKUP(IF(E10&gt;240,5,IF(E10&gt;180,4,IF(E10&gt;120,3,IF(E10&gt;60,2,IF(E10&gt;30,1,0))))),Trial!$E$8:$H$13,4)</f>
        <v>-168.84</v>
      </c>
      <c r="T10" s="16">
        <f>VLOOKUP(IF(F10&gt;240,5,IF(F10&gt;180,4,IF(F10&gt;120,3,IF(F10&gt;60,2,IF(F10&gt;30,1,0))))),Trial!$E$8:$H$13,4)</f>
        <v>0</v>
      </c>
      <c r="U10" s="16">
        <f>VLOOKUP(IF(G10&gt;240,5,IF(G10&gt;180,4,IF(G10&gt;120,3,IF(G10&gt;60,2,IF(G10&gt;30,1,0))))),Trial!$E$8:$H$13,4)</f>
        <v>0</v>
      </c>
      <c r="V10" s="16">
        <f>VLOOKUP(IF(H10&gt;240,5,IF(H10&gt;180,4,IF(H10&gt;120,3,IF(H10&gt;60,2,IF(H10&gt;30,1,0))))),Trial!$E$8:$H$13,4)</f>
        <v>0</v>
      </c>
      <c r="W10" s="16">
        <f>VLOOKUP(IF(I10&gt;240,5,IF(I10&gt;180,4,IF(I10&gt;120,3,IF(I10&gt;60,2,IF(I10&gt;30,1,0))))),Trial!$E$8:$H$13,4)</f>
        <v>0</v>
      </c>
      <c r="X10" s="16">
        <f>VLOOKUP(IF(J10&gt;240,5,IF(J10&gt;180,4,IF(J10&gt;120,3,IF(J10&gt;60,2,IF(J10&gt;30,1,0))))),Trial!$E$8:$H$13,4)</f>
        <v>0</v>
      </c>
      <c r="Y10" s="16">
        <f>VLOOKUP(IF(K10&gt;240,5,IF(K10&gt;180,4,IF(K10&gt;120,3,IF(K10&gt;60,2,IF(K10&gt;30,1,0))))),Trial!$E$8:$H$13,4)</f>
        <v>0</v>
      </c>
      <c r="Z10" s="16">
        <f>VLOOKUP(IF(L10&gt;240,5,IF(L10&gt;180,4,IF(L10&gt;120,3,IF(L10&gt;60,2,IF(L10&gt;30,1,0))))),Trial!$E$8:$H$13,4)</f>
        <v>0</v>
      </c>
      <c r="AA10" s="16">
        <f>VLOOKUP(IF(M10&gt;240,5,IF(M10&gt;180,4,IF(M10&gt;120,3,IF(M10&gt;60,2,IF(M10&gt;30,1,0))))),Trial!$E$8:$H$13,4)</f>
        <v>0</v>
      </c>
      <c r="AB10" s="16">
        <f>VLOOKUP(IF(N10&gt;240,5,IF(N10&gt;180,4,IF(N10&gt;120,3,IF(N10&gt;60,2,IF(N10&gt;30,1,0))))),Trial!$E$8:$H$13,4)</f>
        <v>0</v>
      </c>
    </row>
    <row r="11">
      <c r="B11" s="13">
        <v>8.0</v>
      </c>
      <c r="C11" s="35">
        <v>9.50219139618237</v>
      </c>
      <c r="D11" s="35">
        <v>2.51782171838994</v>
      </c>
      <c r="E11" s="35">
        <v>17.098466834155</v>
      </c>
      <c r="F11" s="35">
        <v>10.4177897549298</v>
      </c>
      <c r="G11" s="35">
        <v>12.7916563116099</v>
      </c>
      <c r="H11" s="35">
        <v>6.54916785848327</v>
      </c>
      <c r="I11" s="35">
        <v>33.8539102856324</v>
      </c>
      <c r="J11" s="35">
        <v>2.6482425557082</v>
      </c>
      <c r="K11" s="35">
        <v>4.20494815469719</v>
      </c>
      <c r="L11" s="35">
        <v>24.7453869320622</v>
      </c>
      <c r="M11" s="35">
        <v>28.6170625155743</v>
      </c>
      <c r="N11" s="35">
        <v>8.11183207919821</v>
      </c>
      <c r="O11" s="30"/>
      <c r="P11" s="13">
        <v>8.0</v>
      </c>
      <c r="Q11" s="16">
        <f>VLOOKUP(IF(C11&gt;240,5,IF(C11&gt;180,4,IF(C11&gt;120,3,IF(C11&gt;60,2,IF(C11&gt;30,1,0))))),Trial!$E$8:$H$13,4)</f>
        <v>0</v>
      </c>
      <c r="R11" s="16">
        <f>VLOOKUP(IF(D11&gt;240,5,IF(D11&gt;180,4,IF(D11&gt;120,3,IF(D11&gt;60,2,IF(D11&gt;30,1,0))))),Trial!$E$8:$H$13,4)</f>
        <v>0</v>
      </c>
      <c r="S11" s="16">
        <f>VLOOKUP(IF(E11&gt;240,5,IF(E11&gt;180,4,IF(E11&gt;120,3,IF(E11&gt;60,2,IF(E11&gt;30,1,0))))),Trial!$E$8:$H$13,4)</f>
        <v>0</v>
      </c>
      <c r="T11" s="16">
        <f>VLOOKUP(IF(F11&gt;240,5,IF(F11&gt;180,4,IF(F11&gt;120,3,IF(F11&gt;60,2,IF(F11&gt;30,1,0))))),Trial!$E$8:$H$13,4)</f>
        <v>0</v>
      </c>
      <c r="U11" s="16">
        <f>VLOOKUP(IF(G11&gt;240,5,IF(G11&gt;180,4,IF(G11&gt;120,3,IF(G11&gt;60,2,IF(G11&gt;30,1,0))))),Trial!$E$8:$H$13,4)</f>
        <v>0</v>
      </c>
      <c r="V11" s="16">
        <f>VLOOKUP(IF(H11&gt;240,5,IF(H11&gt;180,4,IF(H11&gt;120,3,IF(H11&gt;60,2,IF(H11&gt;30,1,0))))),Trial!$E$8:$H$13,4)</f>
        <v>0</v>
      </c>
      <c r="W11" s="16">
        <f>VLOOKUP(IF(I11&gt;240,5,IF(I11&gt;180,4,IF(I11&gt;120,3,IF(I11&gt;60,2,IF(I11&gt;30,1,0))))),Trial!$E$8:$H$13,4)</f>
        <v>-168.84</v>
      </c>
      <c r="X11" s="16">
        <f>VLOOKUP(IF(J11&gt;240,5,IF(J11&gt;180,4,IF(J11&gt;120,3,IF(J11&gt;60,2,IF(J11&gt;30,1,0))))),Trial!$E$8:$H$13,4)</f>
        <v>0</v>
      </c>
      <c r="Y11" s="16">
        <f>VLOOKUP(IF(K11&gt;240,5,IF(K11&gt;180,4,IF(K11&gt;120,3,IF(K11&gt;60,2,IF(K11&gt;30,1,0))))),Trial!$E$8:$H$13,4)</f>
        <v>0</v>
      </c>
      <c r="Z11" s="16">
        <f>VLOOKUP(IF(L11&gt;240,5,IF(L11&gt;180,4,IF(L11&gt;120,3,IF(L11&gt;60,2,IF(L11&gt;30,1,0))))),Trial!$E$8:$H$13,4)</f>
        <v>0</v>
      </c>
      <c r="AA11" s="16">
        <f>VLOOKUP(IF(M11&gt;240,5,IF(M11&gt;180,4,IF(M11&gt;120,3,IF(M11&gt;60,2,IF(M11&gt;30,1,0))))),Trial!$E$8:$H$13,4)</f>
        <v>0</v>
      </c>
      <c r="AB11" s="16">
        <f>VLOOKUP(IF(N11&gt;240,5,IF(N11&gt;180,4,IF(N11&gt;120,3,IF(N11&gt;60,2,IF(N11&gt;30,1,0))))),Trial!$E$8:$H$13,4)</f>
        <v>0</v>
      </c>
    </row>
    <row r="12">
      <c r="B12" s="13">
        <v>9.0</v>
      </c>
      <c r="C12" s="35">
        <v>4.34453901723027</v>
      </c>
      <c r="D12" s="35">
        <v>14.4314078817229</v>
      </c>
      <c r="E12" s="35">
        <v>10.3204660977322</v>
      </c>
      <c r="F12" s="35">
        <v>5.33677004827186</v>
      </c>
      <c r="G12" s="35">
        <v>26.5645652033558</v>
      </c>
      <c r="H12" s="35">
        <v>10.7790967285718</v>
      </c>
      <c r="I12" s="35">
        <v>11.8117296800767</v>
      </c>
      <c r="J12" s="35">
        <v>14.3203888705085</v>
      </c>
      <c r="K12" s="35">
        <v>13.2109360850501</v>
      </c>
      <c r="L12" s="35">
        <v>4.97549341067183</v>
      </c>
      <c r="M12" s="35">
        <v>1.44627641956322</v>
      </c>
      <c r="N12" s="35">
        <v>15.3195813952099</v>
      </c>
      <c r="O12" s="30"/>
      <c r="P12" s="13">
        <v>9.0</v>
      </c>
      <c r="Q12" s="16">
        <f>VLOOKUP(IF(C12&gt;240,5,IF(C12&gt;180,4,IF(C12&gt;120,3,IF(C12&gt;60,2,IF(C12&gt;30,1,0))))),Trial!$E$8:$H$13,4)</f>
        <v>0</v>
      </c>
      <c r="R12" s="16">
        <f>VLOOKUP(IF(D12&gt;240,5,IF(D12&gt;180,4,IF(D12&gt;120,3,IF(D12&gt;60,2,IF(D12&gt;30,1,0))))),Trial!$E$8:$H$13,4)</f>
        <v>0</v>
      </c>
      <c r="S12" s="16">
        <f>VLOOKUP(IF(E12&gt;240,5,IF(E12&gt;180,4,IF(E12&gt;120,3,IF(E12&gt;60,2,IF(E12&gt;30,1,0))))),Trial!$E$8:$H$13,4)</f>
        <v>0</v>
      </c>
      <c r="T12" s="16">
        <f>VLOOKUP(IF(F12&gt;240,5,IF(F12&gt;180,4,IF(F12&gt;120,3,IF(F12&gt;60,2,IF(F12&gt;30,1,0))))),Trial!$E$8:$H$13,4)</f>
        <v>0</v>
      </c>
      <c r="U12" s="16">
        <f>VLOOKUP(IF(G12&gt;240,5,IF(G12&gt;180,4,IF(G12&gt;120,3,IF(G12&gt;60,2,IF(G12&gt;30,1,0))))),Trial!$E$8:$H$13,4)</f>
        <v>0</v>
      </c>
      <c r="V12" s="16">
        <f>VLOOKUP(IF(H12&gt;240,5,IF(H12&gt;180,4,IF(H12&gt;120,3,IF(H12&gt;60,2,IF(H12&gt;30,1,0))))),Trial!$E$8:$H$13,4)</f>
        <v>0</v>
      </c>
      <c r="W12" s="16">
        <f>VLOOKUP(IF(I12&gt;240,5,IF(I12&gt;180,4,IF(I12&gt;120,3,IF(I12&gt;60,2,IF(I12&gt;30,1,0))))),Trial!$E$8:$H$13,4)</f>
        <v>0</v>
      </c>
      <c r="X12" s="16">
        <f>VLOOKUP(IF(J12&gt;240,5,IF(J12&gt;180,4,IF(J12&gt;120,3,IF(J12&gt;60,2,IF(J12&gt;30,1,0))))),Trial!$E$8:$H$13,4)</f>
        <v>0</v>
      </c>
      <c r="Y12" s="16">
        <f>VLOOKUP(IF(K12&gt;240,5,IF(K12&gt;180,4,IF(K12&gt;120,3,IF(K12&gt;60,2,IF(K12&gt;30,1,0))))),Trial!$E$8:$H$13,4)</f>
        <v>0</v>
      </c>
      <c r="Z12" s="16">
        <f>VLOOKUP(IF(L12&gt;240,5,IF(L12&gt;180,4,IF(L12&gt;120,3,IF(L12&gt;60,2,IF(L12&gt;30,1,0))))),Trial!$E$8:$H$13,4)</f>
        <v>0</v>
      </c>
      <c r="AA12" s="16">
        <f>VLOOKUP(IF(M12&gt;240,5,IF(M12&gt;180,4,IF(M12&gt;120,3,IF(M12&gt;60,2,IF(M12&gt;30,1,0))))),Trial!$E$8:$H$13,4)</f>
        <v>0</v>
      </c>
      <c r="AB12" s="16">
        <f>VLOOKUP(IF(N12&gt;240,5,IF(N12&gt;180,4,IF(N12&gt;120,3,IF(N12&gt;60,2,IF(N12&gt;30,1,0))))),Trial!$E$8:$H$13,4)</f>
        <v>0</v>
      </c>
    </row>
    <row r="13">
      <c r="B13" s="13">
        <v>10.0</v>
      </c>
      <c r="C13" s="35">
        <v>18.1558332935992</v>
      </c>
      <c r="D13" s="35">
        <v>6.97367533119395</v>
      </c>
      <c r="E13" s="35">
        <v>8.17487935475074</v>
      </c>
      <c r="F13" s="35">
        <v>18.4734006500443</v>
      </c>
      <c r="G13" s="35">
        <v>0.990959805902094</v>
      </c>
      <c r="H13" s="35">
        <v>8.55826058476232</v>
      </c>
      <c r="I13" s="35">
        <v>8.07360105919652</v>
      </c>
      <c r="J13" s="35">
        <v>3.35330241827546</v>
      </c>
      <c r="K13" s="35">
        <v>35.0494103946046</v>
      </c>
      <c r="L13" s="35">
        <v>1.53115610171662</v>
      </c>
      <c r="M13" s="35">
        <v>42.2567065009271</v>
      </c>
      <c r="N13" s="35">
        <v>8.0413409518078</v>
      </c>
      <c r="O13" s="30"/>
      <c r="P13" s="13">
        <v>10.0</v>
      </c>
      <c r="Q13" s="16">
        <f>VLOOKUP(IF(C13&gt;240,5,IF(C13&gt;180,4,IF(C13&gt;120,3,IF(C13&gt;60,2,IF(C13&gt;30,1,0))))),Trial!$E$8:$H$13,4)</f>
        <v>0</v>
      </c>
      <c r="R13" s="16">
        <f>VLOOKUP(IF(D13&gt;240,5,IF(D13&gt;180,4,IF(D13&gt;120,3,IF(D13&gt;60,2,IF(D13&gt;30,1,0))))),Trial!$E$8:$H$13,4)</f>
        <v>0</v>
      </c>
      <c r="S13" s="16">
        <f>VLOOKUP(IF(E13&gt;240,5,IF(E13&gt;180,4,IF(E13&gt;120,3,IF(E13&gt;60,2,IF(E13&gt;30,1,0))))),Trial!$E$8:$H$13,4)</f>
        <v>0</v>
      </c>
      <c r="T13" s="16">
        <f>VLOOKUP(IF(F13&gt;240,5,IF(F13&gt;180,4,IF(F13&gt;120,3,IF(F13&gt;60,2,IF(F13&gt;30,1,0))))),Trial!$E$8:$H$13,4)</f>
        <v>0</v>
      </c>
      <c r="U13" s="16">
        <f>VLOOKUP(IF(G13&gt;240,5,IF(G13&gt;180,4,IF(G13&gt;120,3,IF(G13&gt;60,2,IF(G13&gt;30,1,0))))),Trial!$E$8:$H$13,4)</f>
        <v>0</v>
      </c>
      <c r="V13" s="16">
        <f>VLOOKUP(IF(H13&gt;240,5,IF(H13&gt;180,4,IF(H13&gt;120,3,IF(H13&gt;60,2,IF(H13&gt;30,1,0))))),Trial!$E$8:$H$13,4)</f>
        <v>0</v>
      </c>
      <c r="W13" s="16">
        <f>VLOOKUP(IF(I13&gt;240,5,IF(I13&gt;180,4,IF(I13&gt;120,3,IF(I13&gt;60,2,IF(I13&gt;30,1,0))))),Trial!$E$8:$H$13,4)</f>
        <v>0</v>
      </c>
      <c r="X13" s="16">
        <f>VLOOKUP(IF(J13&gt;240,5,IF(J13&gt;180,4,IF(J13&gt;120,3,IF(J13&gt;60,2,IF(J13&gt;30,1,0))))),Trial!$E$8:$H$13,4)</f>
        <v>0</v>
      </c>
      <c r="Y13" s="16">
        <f>VLOOKUP(IF(K13&gt;240,5,IF(K13&gt;180,4,IF(K13&gt;120,3,IF(K13&gt;60,2,IF(K13&gt;30,1,0))))),Trial!$E$8:$H$13,4)</f>
        <v>-168.84</v>
      </c>
      <c r="Z13" s="16">
        <f>VLOOKUP(IF(L13&gt;240,5,IF(L13&gt;180,4,IF(L13&gt;120,3,IF(L13&gt;60,2,IF(L13&gt;30,1,0))))),Trial!$E$8:$H$13,4)</f>
        <v>0</v>
      </c>
      <c r="AA13" s="16">
        <f>VLOOKUP(IF(M13&gt;240,5,IF(M13&gt;180,4,IF(M13&gt;120,3,IF(M13&gt;60,2,IF(M13&gt;30,1,0))))),Trial!$E$8:$H$13,4)</f>
        <v>-168.84</v>
      </c>
      <c r="AB13" s="16">
        <f>VLOOKUP(IF(N13&gt;240,5,IF(N13&gt;180,4,IF(N13&gt;120,3,IF(N13&gt;60,2,IF(N13&gt;30,1,0))))),Trial!$E$8:$H$13,4)</f>
        <v>0</v>
      </c>
    </row>
    <row r="14">
      <c r="B14" s="13">
        <v>11.0</v>
      </c>
      <c r="C14" s="35">
        <v>4.5462197042536</v>
      </c>
      <c r="D14" s="35">
        <v>10.0958305771547</v>
      </c>
      <c r="E14" s="35">
        <v>6.312358816294</v>
      </c>
      <c r="F14" s="35">
        <v>9.47758044193022</v>
      </c>
      <c r="G14" s="35">
        <v>13.8183432047864</v>
      </c>
      <c r="H14" s="35">
        <v>1.96835349621251</v>
      </c>
      <c r="I14" s="35">
        <v>1.09893235849176</v>
      </c>
      <c r="J14" s="35">
        <v>6.54055428821593</v>
      </c>
      <c r="K14" s="35">
        <v>23.5826486821138</v>
      </c>
      <c r="L14" s="35">
        <v>27.681964316617</v>
      </c>
      <c r="M14" s="35">
        <v>27.387744074364</v>
      </c>
      <c r="N14" s="35">
        <v>3.91676155831665</v>
      </c>
      <c r="O14" s="30"/>
      <c r="P14" s="13">
        <v>11.0</v>
      </c>
      <c r="Q14" s="16">
        <f>VLOOKUP(IF(C14&gt;240,5,IF(C14&gt;180,4,IF(C14&gt;120,3,IF(C14&gt;60,2,IF(C14&gt;30,1,0))))),Trial!$E$8:$H$13,4)</f>
        <v>0</v>
      </c>
      <c r="R14" s="16">
        <f>VLOOKUP(IF(D14&gt;240,5,IF(D14&gt;180,4,IF(D14&gt;120,3,IF(D14&gt;60,2,IF(D14&gt;30,1,0))))),Trial!$E$8:$H$13,4)</f>
        <v>0</v>
      </c>
      <c r="S14" s="16">
        <f>VLOOKUP(IF(E14&gt;240,5,IF(E14&gt;180,4,IF(E14&gt;120,3,IF(E14&gt;60,2,IF(E14&gt;30,1,0))))),Trial!$E$8:$H$13,4)</f>
        <v>0</v>
      </c>
      <c r="T14" s="16">
        <f>VLOOKUP(IF(F14&gt;240,5,IF(F14&gt;180,4,IF(F14&gt;120,3,IF(F14&gt;60,2,IF(F14&gt;30,1,0))))),Trial!$E$8:$H$13,4)</f>
        <v>0</v>
      </c>
      <c r="U14" s="16">
        <f>VLOOKUP(IF(G14&gt;240,5,IF(G14&gt;180,4,IF(G14&gt;120,3,IF(G14&gt;60,2,IF(G14&gt;30,1,0))))),Trial!$E$8:$H$13,4)</f>
        <v>0</v>
      </c>
      <c r="V14" s="16">
        <f>VLOOKUP(IF(H14&gt;240,5,IF(H14&gt;180,4,IF(H14&gt;120,3,IF(H14&gt;60,2,IF(H14&gt;30,1,0))))),Trial!$E$8:$H$13,4)</f>
        <v>0</v>
      </c>
      <c r="W14" s="16">
        <f>VLOOKUP(IF(I14&gt;240,5,IF(I14&gt;180,4,IF(I14&gt;120,3,IF(I14&gt;60,2,IF(I14&gt;30,1,0))))),Trial!$E$8:$H$13,4)</f>
        <v>0</v>
      </c>
      <c r="X14" s="16">
        <f>VLOOKUP(IF(J14&gt;240,5,IF(J14&gt;180,4,IF(J14&gt;120,3,IF(J14&gt;60,2,IF(J14&gt;30,1,0))))),Trial!$E$8:$H$13,4)</f>
        <v>0</v>
      </c>
      <c r="Y14" s="16">
        <f>VLOOKUP(IF(K14&gt;240,5,IF(K14&gt;180,4,IF(K14&gt;120,3,IF(K14&gt;60,2,IF(K14&gt;30,1,0))))),Trial!$E$8:$H$13,4)</f>
        <v>0</v>
      </c>
      <c r="Z14" s="16">
        <f>VLOOKUP(IF(L14&gt;240,5,IF(L14&gt;180,4,IF(L14&gt;120,3,IF(L14&gt;60,2,IF(L14&gt;30,1,0))))),Trial!$E$8:$H$13,4)</f>
        <v>0</v>
      </c>
      <c r="AA14" s="16">
        <f>VLOOKUP(IF(M14&gt;240,5,IF(M14&gt;180,4,IF(M14&gt;120,3,IF(M14&gt;60,2,IF(M14&gt;30,1,0))))),Trial!$E$8:$H$13,4)</f>
        <v>0</v>
      </c>
      <c r="AB14" s="16">
        <f>VLOOKUP(IF(N14&gt;240,5,IF(N14&gt;180,4,IF(N14&gt;120,3,IF(N14&gt;60,2,IF(N14&gt;30,1,0))))),Trial!$E$8:$H$13,4)</f>
        <v>0</v>
      </c>
    </row>
    <row r="15">
      <c r="B15" s="13">
        <v>12.0</v>
      </c>
      <c r="C15" s="35">
        <v>20.6238411983645</v>
      </c>
      <c r="D15" s="35">
        <v>19.3659103634005</v>
      </c>
      <c r="E15" s="35">
        <v>7.98374347025528</v>
      </c>
      <c r="F15" s="35">
        <v>4.46806270349771</v>
      </c>
      <c r="G15" s="35">
        <v>30.3718003377573</v>
      </c>
      <c r="H15" s="35">
        <v>18.5455331378257</v>
      </c>
      <c r="I15" s="35">
        <v>3.89438960369739</v>
      </c>
      <c r="J15" s="35">
        <v>5.45819651126044</v>
      </c>
      <c r="K15" s="35">
        <v>3.26633533795433</v>
      </c>
      <c r="L15" s="35">
        <v>5.02019411551883</v>
      </c>
      <c r="M15" s="35">
        <v>16.4574335742827</v>
      </c>
      <c r="N15" s="35">
        <v>25.0867965283042</v>
      </c>
      <c r="O15" s="30"/>
      <c r="P15" s="13">
        <v>12.0</v>
      </c>
      <c r="Q15" s="16">
        <f>VLOOKUP(IF(C15&gt;240,5,IF(C15&gt;180,4,IF(C15&gt;120,3,IF(C15&gt;60,2,IF(C15&gt;30,1,0))))),Trial!$E$8:$H$13,4)</f>
        <v>0</v>
      </c>
      <c r="R15" s="16">
        <f>VLOOKUP(IF(D15&gt;240,5,IF(D15&gt;180,4,IF(D15&gt;120,3,IF(D15&gt;60,2,IF(D15&gt;30,1,0))))),Trial!$E$8:$H$13,4)</f>
        <v>0</v>
      </c>
      <c r="S15" s="16">
        <f>VLOOKUP(IF(E15&gt;240,5,IF(E15&gt;180,4,IF(E15&gt;120,3,IF(E15&gt;60,2,IF(E15&gt;30,1,0))))),Trial!$E$8:$H$13,4)</f>
        <v>0</v>
      </c>
      <c r="T15" s="16">
        <f>VLOOKUP(IF(F15&gt;240,5,IF(F15&gt;180,4,IF(F15&gt;120,3,IF(F15&gt;60,2,IF(F15&gt;30,1,0))))),Trial!$E$8:$H$13,4)</f>
        <v>0</v>
      </c>
      <c r="U15" s="16">
        <f>VLOOKUP(IF(G15&gt;240,5,IF(G15&gt;180,4,IF(G15&gt;120,3,IF(G15&gt;60,2,IF(G15&gt;30,1,0))))),Trial!$E$8:$H$13,4)</f>
        <v>-168.84</v>
      </c>
      <c r="V15" s="16">
        <f>VLOOKUP(IF(H15&gt;240,5,IF(H15&gt;180,4,IF(H15&gt;120,3,IF(H15&gt;60,2,IF(H15&gt;30,1,0))))),Trial!$E$8:$H$13,4)</f>
        <v>0</v>
      </c>
      <c r="W15" s="16">
        <f>VLOOKUP(IF(I15&gt;240,5,IF(I15&gt;180,4,IF(I15&gt;120,3,IF(I15&gt;60,2,IF(I15&gt;30,1,0))))),Trial!$E$8:$H$13,4)</f>
        <v>0</v>
      </c>
      <c r="X15" s="16">
        <f>VLOOKUP(IF(J15&gt;240,5,IF(J15&gt;180,4,IF(J15&gt;120,3,IF(J15&gt;60,2,IF(J15&gt;30,1,0))))),Trial!$E$8:$H$13,4)</f>
        <v>0</v>
      </c>
      <c r="Y15" s="16">
        <f>VLOOKUP(IF(K15&gt;240,5,IF(K15&gt;180,4,IF(K15&gt;120,3,IF(K15&gt;60,2,IF(K15&gt;30,1,0))))),Trial!$E$8:$H$13,4)</f>
        <v>0</v>
      </c>
      <c r="Z15" s="16">
        <f>VLOOKUP(IF(L15&gt;240,5,IF(L15&gt;180,4,IF(L15&gt;120,3,IF(L15&gt;60,2,IF(L15&gt;30,1,0))))),Trial!$E$8:$H$13,4)</f>
        <v>0</v>
      </c>
      <c r="AA15" s="16">
        <f>VLOOKUP(IF(M15&gt;240,5,IF(M15&gt;180,4,IF(M15&gt;120,3,IF(M15&gt;60,2,IF(M15&gt;30,1,0))))),Trial!$E$8:$H$13,4)</f>
        <v>0</v>
      </c>
      <c r="AB15" s="16">
        <f>VLOOKUP(IF(N15&gt;240,5,IF(N15&gt;180,4,IF(N15&gt;120,3,IF(N15&gt;60,2,IF(N15&gt;30,1,0))))),Trial!$E$8:$H$13,4)</f>
        <v>0</v>
      </c>
    </row>
    <row r="16">
      <c r="B16" s="13">
        <v>13.0</v>
      </c>
      <c r="C16" s="35">
        <v>2.76308207358234</v>
      </c>
      <c r="D16" s="35">
        <v>17.0185554326597</v>
      </c>
      <c r="E16" s="35">
        <v>4.27310085785575</v>
      </c>
      <c r="F16" s="35">
        <v>1.44750063644202</v>
      </c>
      <c r="G16" s="35">
        <v>15.0558808830651</v>
      </c>
      <c r="H16" s="35">
        <v>9.62340956433592</v>
      </c>
      <c r="I16" s="35">
        <v>6.15905922246166</v>
      </c>
      <c r="J16" s="35">
        <v>26.1967994630506</v>
      </c>
      <c r="K16" s="35">
        <v>62.3637563996525</v>
      </c>
      <c r="L16" s="35">
        <v>68.1827667337504</v>
      </c>
      <c r="M16" s="35">
        <v>13.2740626511406</v>
      </c>
      <c r="N16" s="35">
        <v>2.0154586559607</v>
      </c>
      <c r="O16" s="30"/>
      <c r="P16" s="13">
        <v>13.0</v>
      </c>
      <c r="Q16" s="16">
        <f>VLOOKUP(IF(C16&gt;240,5,IF(C16&gt;180,4,IF(C16&gt;120,3,IF(C16&gt;60,2,IF(C16&gt;30,1,0))))),Trial!$E$8:$H$13,4)</f>
        <v>0</v>
      </c>
      <c r="R16" s="16">
        <f>VLOOKUP(IF(D16&gt;240,5,IF(D16&gt;180,4,IF(D16&gt;120,3,IF(D16&gt;60,2,IF(D16&gt;30,1,0))))),Trial!$E$8:$H$13,4)</f>
        <v>0</v>
      </c>
      <c r="S16" s="16">
        <f>VLOOKUP(IF(E16&gt;240,5,IF(E16&gt;180,4,IF(E16&gt;120,3,IF(E16&gt;60,2,IF(E16&gt;30,1,0))))),Trial!$E$8:$H$13,4)</f>
        <v>0</v>
      </c>
      <c r="T16" s="16">
        <f>VLOOKUP(IF(F16&gt;240,5,IF(F16&gt;180,4,IF(F16&gt;120,3,IF(F16&gt;60,2,IF(F16&gt;30,1,0))))),Trial!$E$8:$H$13,4)</f>
        <v>0</v>
      </c>
      <c r="U16" s="16">
        <f>VLOOKUP(IF(G16&gt;240,5,IF(G16&gt;180,4,IF(G16&gt;120,3,IF(G16&gt;60,2,IF(G16&gt;30,1,0))))),Trial!$E$8:$H$13,4)</f>
        <v>0</v>
      </c>
      <c r="V16" s="16">
        <f>VLOOKUP(IF(H16&gt;240,5,IF(H16&gt;180,4,IF(H16&gt;120,3,IF(H16&gt;60,2,IF(H16&gt;30,1,0))))),Trial!$E$8:$H$13,4)</f>
        <v>0</v>
      </c>
      <c r="W16" s="16">
        <f>VLOOKUP(IF(I16&gt;240,5,IF(I16&gt;180,4,IF(I16&gt;120,3,IF(I16&gt;60,2,IF(I16&gt;30,1,0))))),Trial!$E$8:$H$13,4)</f>
        <v>0</v>
      </c>
      <c r="X16" s="16">
        <f>VLOOKUP(IF(J16&gt;240,5,IF(J16&gt;180,4,IF(J16&gt;120,3,IF(J16&gt;60,2,IF(J16&gt;30,1,0))))),Trial!$E$8:$H$13,4)</f>
        <v>0</v>
      </c>
      <c r="Y16" s="16">
        <f>VLOOKUP(IF(K16&gt;240,5,IF(K16&gt;180,4,IF(K16&gt;120,3,IF(K16&gt;60,2,IF(K16&gt;30,1,0))))),Trial!$E$8:$H$13,4)</f>
        <v>-844.2</v>
      </c>
      <c r="Z16" s="16">
        <f>VLOOKUP(IF(L16&gt;240,5,IF(L16&gt;180,4,IF(L16&gt;120,3,IF(L16&gt;60,2,IF(L16&gt;30,1,0))))),Trial!$E$8:$H$13,4)</f>
        <v>-844.2</v>
      </c>
      <c r="AA16" s="16">
        <f>VLOOKUP(IF(M16&gt;240,5,IF(M16&gt;180,4,IF(M16&gt;120,3,IF(M16&gt;60,2,IF(M16&gt;30,1,0))))),Trial!$E$8:$H$13,4)</f>
        <v>0</v>
      </c>
      <c r="AB16" s="16">
        <f>VLOOKUP(IF(N16&gt;240,5,IF(N16&gt;180,4,IF(N16&gt;120,3,IF(N16&gt;60,2,IF(N16&gt;30,1,0))))),Trial!$E$8:$H$13,4)</f>
        <v>0</v>
      </c>
    </row>
    <row r="17">
      <c r="B17" s="13">
        <v>14.0</v>
      </c>
      <c r="C17" s="35">
        <v>6.28699077837887</v>
      </c>
      <c r="D17" s="35">
        <v>22.3535579502333</v>
      </c>
      <c r="E17" s="35">
        <v>12.0655017451468</v>
      </c>
      <c r="F17" s="35">
        <v>5.50040686829016</v>
      </c>
      <c r="G17" s="35">
        <v>5.24884618045762</v>
      </c>
      <c r="H17" s="35">
        <v>11.8992998066443</v>
      </c>
      <c r="I17" s="35">
        <v>2.35986390622391</v>
      </c>
      <c r="J17" s="35">
        <v>9.77483641913729</v>
      </c>
      <c r="K17" s="35">
        <v>10.0814782115716</v>
      </c>
      <c r="L17" s="35">
        <v>13.5445129989731</v>
      </c>
      <c r="M17" s="35">
        <v>19.1589249564504</v>
      </c>
      <c r="N17" s="35">
        <v>5.47928873277269</v>
      </c>
      <c r="O17" s="30"/>
      <c r="P17" s="13">
        <v>14.0</v>
      </c>
      <c r="Q17" s="16">
        <f>VLOOKUP(IF(C17&gt;240,5,IF(C17&gt;180,4,IF(C17&gt;120,3,IF(C17&gt;60,2,IF(C17&gt;30,1,0))))),Trial!$E$8:$H$13,4)</f>
        <v>0</v>
      </c>
      <c r="R17" s="16">
        <f>VLOOKUP(IF(D17&gt;240,5,IF(D17&gt;180,4,IF(D17&gt;120,3,IF(D17&gt;60,2,IF(D17&gt;30,1,0))))),Trial!$E$8:$H$13,4)</f>
        <v>0</v>
      </c>
      <c r="S17" s="16">
        <f>VLOOKUP(IF(E17&gt;240,5,IF(E17&gt;180,4,IF(E17&gt;120,3,IF(E17&gt;60,2,IF(E17&gt;30,1,0))))),Trial!$E$8:$H$13,4)</f>
        <v>0</v>
      </c>
      <c r="T17" s="16">
        <f>VLOOKUP(IF(F17&gt;240,5,IF(F17&gt;180,4,IF(F17&gt;120,3,IF(F17&gt;60,2,IF(F17&gt;30,1,0))))),Trial!$E$8:$H$13,4)</f>
        <v>0</v>
      </c>
      <c r="U17" s="16">
        <f>VLOOKUP(IF(G17&gt;240,5,IF(G17&gt;180,4,IF(G17&gt;120,3,IF(G17&gt;60,2,IF(G17&gt;30,1,0))))),Trial!$E$8:$H$13,4)</f>
        <v>0</v>
      </c>
      <c r="V17" s="16">
        <f>VLOOKUP(IF(H17&gt;240,5,IF(H17&gt;180,4,IF(H17&gt;120,3,IF(H17&gt;60,2,IF(H17&gt;30,1,0))))),Trial!$E$8:$H$13,4)</f>
        <v>0</v>
      </c>
      <c r="W17" s="16">
        <f>VLOOKUP(IF(I17&gt;240,5,IF(I17&gt;180,4,IF(I17&gt;120,3,IF(I17&gt;60,2,IF(I17&gt;30,1,0))))),Trial!$E$8:$H$13,4)</f>
        <v>0</v>
      </c>
      <c r="X17" s="16">
        <f>VLOOKUP(IF(J17&gt;240,5,IF(J17&gt;180,4,IF(J17&gt;120,3,IF(J17&gt;60,2,IF(J17&gt;30,1,0))))),Trial!$E$8:$H$13,4)</f>
        <v>0</v>
      </c>
      <c r="Y17" s="16">
        <f>VLOOKUP(IF(K17&gt;240,5,IF(K17&gt;180,4,IF(K17&gt;120,3,IF(K17&gt;60,2,IF(K17&gt;30,1,0))))),Trial!$E$8:$H$13,4)</f>
        <v>0</v>
      </c>
      <c r="Z17" s="16">
        <f>VLOOKUP(IF(L17&gt;240,5,IF(L17&gt;180,4,IF(L17&gt;120,3,IF(L17&gt;60,2,IF(L17&gt;30,1,0))))),Trial!$E$8:$H$13,4)</f>
        <v>0</v>
      </c>
      <c r="AA17" s="16">
        <f>VLOOKUP(IF(M17&gt;240,5,IF(M17&gt;180,4,IF(M17&gt;120,3,IF(M17&gt;60,2,IF(M17&gt;30,1,0))))),Trial!$E$8:$H$13,4)</f>
        <v>0</v>
      </c>
      <c r="AB17" s="16">
        <f>VLOOKUP(IF(N17&gt;240,5,IF(N17&gt;180,4,IF(N17&gt;120,3,IF(N17&gt;60,2,IF(N17&gt;30,1,0))))),Trial!$E$8:$H$13,4)</f>
        <v>0</v>
      </c>
    </row>
    <row r="18">
      <c r="B18" s="13">
        <v>15.0</v>
      </c>
      <c r="C18" s="35">
        <v>1.28524452235919</v>
      </c>
      <c r="D18" s="35">
        <v>47.3929315420889</v>
      </c>
      <c r="E18" s="35">
        <v>1.26195779467724</v>
      </c>
      <c r="F18" s="35">
        <v>5.70733270104974</v>
      </c>
      <c r="G18" s="35">
        <v>39.3662003316324</v>
      </c>
      <c r="H18" s="35">
        <v>6.07687700483948</v>
      </c>
      <c r="I18" s="35">
        <v>24.0021506562261</v>
      </c>
      <c r="J18" s="35">
        <v>5.98084800923243</v>
      </c>
      <c r="K18" s="35">
        <v>7.9606509316247</v>
      </c>
      <c r="L18" s="35">
        <v>5.40766273976642</v>
      </c>
      <c r="M18" s="35">
        <v>19.5704814478924</v>
      </c>
      <c r="N18" s="35">
        <v>7.39323211302981</v>
      </c>
      <c r="O18" s="30"/>
      <c r="P18" s="13">
        <v>15.0</v>
      </c>
      <c r="Q18" s="16">
        <f>VLOOKUP(IF(C18&gt;240,5,IF(C18&gt;180,4,IF(C18&gt;120,3,IF(C18&gt;60,2,IF(C18&gt;30,1,0))))),Trial!$E$8:$H$13,4)</f>
        <v>0</v>
      </c>
      <c r="R18" s="16">
        <f>VLOOKUP(IF(D18&gt;240,5,IF(D18&gt;180,4,IF(D18&gt;120,3,IF(D18&gt;60,2,IF(D18&gt;30,1,0))))),Trial!$E$8:$H$13,4)</f>
        <v>-168.84</v>
      </c>
      <c r="S18" s="16">
        <f>VLOOKUP(IF(E18&gt;240,5,IF(E18&gt;180,4,IF(E18&gt;120,3,IF(E18&gt;60,2,IF(E18&gt;30,1,0))))),Trial!$E$8:$H$13,4)</f>
        <v>0</v>
      </c>
      <c r="T18" s="16">
        <f>VLOOKUP(IF(F18&gt;240,5,IF(F18&gt;180,4,IF(F18&gt;120,3,IF(F18&gt;60,2,IF(F18&gt;30,1,0))))),Trial!$E$8:$H$13,4)</f>
        <v>0</v>
      </c>
      <c r="U18" s="16">
        <f>VLOOKUP(IF(G18&gt;240,5,IF(G18&gt;180,4,IF(G18&gt;120,3,IF(G18&gt;60,2,IF(G18&gt;30,1,0))))),Trial!$E$8:$H$13,4)</f>
        <v>-168.84</v>
      </c>
      <c r="V18" s="16">
        <f>VLOOKUP(IF(H18&gt;240,5,IF(H18&gt;180,4,IF(H18&gt;120,3,IF(H18&gt;60,2,IF(H18&gt;30,1,0))))),Trial!$E$8:$H$13,4)</f>
        <v>0</v>
      </c>
      <c r="W18" s="16">
        <f>VLOOKUP(IF(I18&gt;240,5,IF(I18&gt;180,4,IF(I18&gt;120,3,IF(I18&gt;60,2,IF(I18&gt;30,1,0))))),Trial!$E$8:$H$13,4)</f>
        <v>0</v>
      </c>
      <c r="X18" s="16">
        <f>VLOOKUP(IF(J18&gt;240,5,IF(J18&gt;180,4,IF(J18&gt;120,3,IF(J18&gt;60,2,IF(J18&gt;30,1,0))))),Trial!$E$8:$H$13,4)</f>
        <v>0</v>
      </c>
      <c r="Y18" s="16">
        <f>VLOOKUP(IF(K18&gt;240,5,IF(K18&gt;180,4,IF(K18&gt;120,3,IF(K18&gt;60,2,IF(K18&gt;30,1,0))))),Trial!$E$8:$H$13,4)</f>
        <v>0</v>
      </c>
      <c r="Z18" s="16">
        <f>VLOOKUP(IF(L18&gt;240,5,IF(L18&gt;180,4,IF(L18&gt;120,3,IF(L18&gt;60,2,IF(L18&gt;30,1,0))))),Trial!$E$8:$H$13,4)</f>
        <v>0</v>
      </c>
      <c r="AA18" s="16">
        <f>VLOOKUP(IF(M18&gt;240,5,IF(M18&gt;180,4,IF(M18&gt;120,3,IF(M18&gt;60,2,IF(M18&gt;30,1,0))))),Trial!$E$8:$H$13,4)</f>
        <v>0</v>
      </c>
      <c r="AB18" s="16">
        <f>VLOOKUP(IF(N18&gt;240,5,IF(N18&gt;180,4,IF(N18&gt;120,3,IF(N18&gt;60,2,IF(N18&gt;30,1,0))))),Trial!$E$8:$H$13,4)</f>
        <v>0</v>
      </c>
    </row>
    <row r="19">
      <c r="B19" s="13">
        <v>16.0</v>
      </c>
      <c r="C19" s="35">
        <v>4.83118925164454</v>
      </c>
      <c r="D19" s="35">
        <v>2.20396011699922</v>
      </c>
      <c r="E19" s="35">
        <v>0.593566208162116</v>
      </c>
      <c r="F19" s="35">
        <v>13.1926380853253</v>
      </c>
      <c r="G19" s="35">
        <v>6.53350057913272</v>
      </c>
      <c r="H19" s="35">
        <v>10.9265039676885</v>
      </c>
      <c r="I19" s="35">
        <v>4.60920033552684</v>
      </c>
      <c r="J19" s="35">
        <v>21.9888806693425</v>
      </c>
      <c r="K19" s="35">
        <v>6.75587603133172</v>
      </c>
      <c r="L19" s="35">
        <v>6.92225948018022</v>
      </c>
      <c r="M19" s="35">
        <v>13.8467031209447</v>
      </c>
      <c r="N19" s="35">
        <v>14.1313564624722</v>
      </c>
      <c r="O19" s="30"/>
      <c r="P19" s="13">
        <v>16.0</v>
      </c>
      <c r="Q19" s="16">
        <f>VLOOKUP(IF(C19&gt;240,5,IF(C19&gt;180,4,IF(C19&gt;120,3,IF(C19&gt;60,2,IF(C19&gt;30,1,0))))),Trial!$E$8:$H$13,4)</f>
        <v>0</v>
      </c>
      <c r="R19" s="16">
        <f>VLOOKUP(IF(D19&gt;240,5,IF(D19&gt;180,4,IF(D19&gt;120,3,IF(D19&gt;60,2,IF(D19&gt;30,1,0))))),Trial!$E$8:$H$13,4)</f>
        <v>0</v>
      </c>
      <c r="S19" s="16">
        <f>VLOOKUP(IF(E19&gt;240,5,IF(E19&gt;180,4,IF(E19&gt;120,3,IF(E19&gt;60,2,IF(E19&gt;30,1,0))))),Trial!$E$8:$H$13,4)</f>
        <v>0</v>
      </c>
      <c r="T19" s="16">
        <f>VLOOKUP(IF(F19&gt;240,5,IF(F19&gt;180,4,IF(F19&gt;120,3,IF(F19&gt;60,2,IF(F19&gt;30,1,0))))),Trial!$E$8:$H$13,4)</f>
        <v>0</v>
      </c>
      <c r="U19" s="16">
        <f>VLOOKUP(IF(G19&gt;240,5,IF(G19&gt;180,4,IF(G19&gt;120,3,IF(G19&gt;60,2,IF(G19&gt;30,1,0))))),Trial!$E$8:$H$13,4)</f>
        <v>0</v>
      </c>
      <c r="V19" s="16">
        <f>VLOOKUP(IF(H19&gt;240,5,IF(H19&gt;180,4,IF(H19&gt;120,3,IF(H19&gt;60,2,IF(H19&gt;30,1,0))))),Trial!$E$8:$H$13,4)</f>
        <v>0</v>
      </c>
      <c r="W19" s="16">
        <f>VLOOKUP(IF(I19&gt;240,5,IF(I19&gt;180,4,IF(I19&gt;120,3,IF(I19&gt;60,2,IF(I19&gt;30,1,0))))),Trial!$E$8:$H$13,4)</f>
        <v>0</v>
      </c>
      <c r="X19" s="16">
        <f>VLOOKUP(IF(J19&gt;240,5,IF(J19&gt;180,4,IF(J19&gt;120,3,IF(J19&gt;60,2,IF(J19&gt;30,1,0))))),Trial!$E$8:$H$13,4)</f>
        <v>0</v>
      </c>
      <c r="Y19" s="16">
        <f>VLOOKUP(IF(K19&gt;240,5,IF(K19&gt;180,4,IF(K19&gt;120,3,IF(K19&gt;60,2,IF(K19&gt;30,1,0))))),Trial!$E$8:$H$13,4)</f>
        <v>0</v>
      </c>
      <c r="Z19" s="16">
        <f>VLOOKUP(IF(L19&gt;240,5,IF(L19&gt;180,4,IF(L19&gt;120,3,IF(L19&gt;60,2,IF(L19&gt;30,1,0))))),Trial!$E$8:$H$13,4)</f>
        <v>0</v>
      </c>
      <c r="AA19" s="16">
        <f>VLOOKUP(IF(M19&gt;240,5,IF(M19&gt;180,4,IF(M19&gt;120,3,IF(M19&gt;60,2,IF(M19&gt;30,1,0))))),Trial!$E$8:$H$13,4)</f>
        <v>0</v>
      </c>
      <c r="AB19" s="16">
        <f>VLOOKUP(IF(N19&gt;240,5,IF(N19&gt;180,4,IF(N19&gt;120,3,IF(N19&gt;60,2,IF(N19&gt;30,1,0))))),Trial!$E$8:$H$13,4)</f>
        <v>0</v>
      </c>
    </row>
    <row r="20">
      <c r="B20" s="13">
        <v>17.0</v>
      </c>
      <c r="C20" s="35">
        <v>2.50915548028424</v>
      </c>
      <c r="D20" s="35">
        <v>4.499096763596</v>
      </c>
      <c r="E20" s="35">
        <v>3.92070645433851</v>
      </c>
      <c r="F20" s="35">
        <v>17.667887134486</v>
      </c>
      <c r="G20" s="35">
        <v>17.2680300477977</v>
      </c>
      <c r="H20" s="35">
        <v>21.4563025588339</v>
      </c>
      <c r="I20" s="35">
        <v>32.3682361622211</v>
      </c>
      <c r="J20" s="35">
        <v>8.15932894768193</v>
      </c>
      <c r="K20" s="35">
        <v>3.99082247661427</v>
      </c>
      <c r="L20" s="35">
        <v>9.92692913731698</v>
      </c>
      <c r="M20" s="35">
        <v>8.34075161605142</v>
      </c>
      <c r="N20" s="35">
        <v>15.364272103374</v>
      </c>
      <c r="O20" s="30"/>
      <c r="P20" s="13">
        <v>17.0</v>
      </c>
      <c r="Q20" s="16">
        <f>VLOOKUP(IF(C20&gt;240,5,IF(C20&gt;180,4,IF(C20&gt;120,3,IF(C20&gt;60,2,IF(C20&gt;30,1,0))))),Trial!$E$8:$H$13,4)</f>
        <v>0</v>
      </c>
      <c r="R20" s="16">
        <f>VLOOKUP(IF(D20&gt;240,5,IF(D20&gt;180,4,IF(D20&gt;120,3,IF(D20&gt;60,2,IF(D20&gt;30,1,0))))),Trial!$E$8:$H$13,4)</f>
        <v>0</v>
      </c>
      <c r="S20" s="16">
        <f>VLOOKUP(IF(E20&gt;240,5,IF(E20&gt;180,4,IF(E20&gt;120,3,IF(E20&gt;60,2,IF(E20&gt;30,1,0))))),Trial!$E$8:$H$13,4)</f>
        <v>0</v>
      </c>
      <c r="T20" s="16">
        <f>VLOOKUP(IF(F20&gt;240,5,IF(F20&gt;180,4,IF(F20&gt;120,3,IF(F20&gt;60,2,IF(F20&gt;30,1,0))))),Trial!$E$8:$H$13,4)</f>
        <v>0</v>
      </c>
      <c r="U20" s="16">
        <f>VLOOKUP(IF(G20&gt;240,5,IF(G20&gt;180,4,IF(G20&gt;120,3,IF(G20&gt;60,2,IF(G20&gt;30,1,0))))),Trial!$E$8:$H$13,4)</f>
        <v>0</v>
      </c>
      <c r="V20" s="16">
        <f>VLOOKUP(IF(H20&gt;240,5,IF(H20&gt;180,4,IF(H20&gt;120,3,IF(H20&gt;60,2,IF(H20&gt;30,1,0))))),Trial!$E$8:$H$13,4)</f>
        <v>0</v>
      </c>
      <c r="W20" s="16">
        <f>VLOOKUP(IF(I20&gt;240,5,IF(I20&gt;180,4,IF(I20&gt;120,3,IF(I20&gt;60,2,IF(I20&gt;30,1,0))))),Trial!$E$8:$H$13,4)</f>
        <v>-168.84</v>
      </c>
      <c r="X20" s="16">
        <f>VLOOKUP(IF(J20&gt;240,5,IF(J20&gt;180,4,IF(J20&gt;120,3,IF(J20&gt;60,2,IF(J20&gt;30,1,0))))),Trial!$E$8:$H$13,4)</f>
        <v>0</v>
      </c>
      <c r="Y20" s="16">
        <f>VLOOKUP(IF(K20&gt;240,5,IF(K20&gt;180,4,IF(K20&gt;120,3,IF(K20&gt;60,2,IF(K20&gt;30,1,0))))),Trial!$E$8:$H$13,4)</f>
        <v>0</v>
      </c>
      <c r="Z20" s="16">
        <f>VLOOKUP(IF(L20&gt;240,5,IF(L20&gt;180,4,IF(L20&gt;120,3,IF(L20&gt;60,2,IF(L20&gt;30,1,0))))),Trial!$E$8:$H$13,4)</f>
        <v>0</v>
      </c>
      <c r="AA20" s="16">
        <f>VLOOKUP(IF(M20&gt;240,5,IF(M20&gt;180,4,IF(M20&gt;120,3,IF(M20&gt;60,2,IF(M20&gt;30,1,0))))),Trial!$E$8:$H$13,4)</f>
        <v>0</v>
      </c>
      <c r="AB20" s="16">
        <f>VLOOKUP(IF(N20&gt;240,5,IF(N20&gt;180,4,IF(N20&gt;120,3,IF(N20&gt;60,2,IF(N20&gt;30,1,0))))),Trial!$E$8:$H$13,4)</f>
        <v>0</v>
      </c>
    </row>
    <row r="21" ht="15.75" customHeight="1">
      <c r="B21" s="13">
        <v>18.0</v>
      </c>
      <c r="C21" s="35">
        <v>3.58837748123333</v>
      </c>
      <c r="D21" s="35">
        <v>0.264261314564556</v>
      </c>
      <c r="E21" s="35">
        <v>12.0133193964259</v>
      </c>
      <c r="F21" s="35">
        <v>12.7150533212434</v>
      </c>
      <c r="G21" s="35">
        <v>18.1537723535757</v>
      </c>
      <c r="H21" s="35">
        <v>18.7043830817735</v>
      </c>
      <c r="I21" s="35">
        <v>6.99355133324862</v>
      </c>
      <c r="J21" s="35">
        <v>51.9181033146276</v>
      </c>
      <c r="K21" s="35">
        <v>0.749726638896391</v>
      </c>
      <c r="L21" s="35">
        <v>12.7883546594615</v>
      </c>
      <c r="M21" s="35">
        <v>7.18422347116284</v>
      </c>
      <c r="N21" s="35">
        <v>24.1403729500418</v>
      </c>
      <c r="O21" s="30"/>
      <c r="P21" s="13">
        <v>18.0</v>
      </c>
      <c r="Q21" s="16">
        <f>VLOOKUP(IF(C21&gt;240,5,IF(C21&gt;180,4,IF(C21&gt;120,3,IF(C21&gt;60,2,IF(C21&gt;30,1,0))))),Trial!$E$8:$H$13,4)</f>
        <v>0</v>
      </c>
      <c r="R21" s="16">
        <f>VLOOKUP(IF(D21&gt;240,5,IF(D21&gt;180,4,IF(D21&gt;120,3,IF(D21&gt;60,2,IF(D21&gt;30,1,0))))),Trial!$E$8:$H$13,4)</f>
        <v>0</v>
      </c>
      <c r="S21" s="16">
        <f>VLOOKUP(IF(E21&gt;240,5,IF(E21&gt;180,4,IF(E21&gt;120,3,IF(E21&gt;60,2,IF(E21&gt;30,1,0))))),Trial!$E$8:$H$13,4)</f>
        <v>0</v>
      </c>
      <c r="T21" s="16">
        <f>VLOOKUP(IF(F21&gt;240,5,IF(F21&gt;180,4,IF(F21&gt;120,3,IF(F21&gt;60,2,IF(F21&gt;30,1,0))))),Trial!$E$8:$H$13,4)</f>
        <v>0</v>
      </c>
      <c r="U21" s="16">
        <f>VLOOKUP(IF(G21&gt;240,5,IF(G21&gt;180,4,IF(G21&gt;120,3,IF(G21&gt;60,2,IF(G21&gt;30,1,0))))),Trial!$E$8:$H$13,4)</f>
        <v>0</v>
      </c>
      <c r="V21" s="16">
        <f>VLOOKUP(IF(H21&gt;240,5,IF(H21&gt;180,4,IF(H21&gt;120,3,IF(H21&gt;60,2,IF(H21&gt;30,1,0))))),Trial!$E$8:$H$13,4)</f>
        <v>0</v>
      </c>
      <c r="W21" s="16">
        <f>VLOOKUP(IF(I21&gt;240,5,IF(I21&gt;180,4,IF(I21&gt;120,3,IF(I21&gt;60,2,IF(I21&gt;30,1,0))))),Trial!$E$8:$H$13,4)</f>
        <v>0</v>
      </c>
      <c r="X21" s="16">
        <f>VLOOKUP(IF(J21&gt;240,5,IF(J21&gt;180,4,IF(J21&gt;120,3,IF(J21&gt;60,2,IF(J21&gt;30,1,0))))),Trial!$E$8:$H$13,4)</f>
        <v>-168.84</v>
      </c>
      <c r="Y21" s="16">
        <f>VLOOKUP(IF(K21&gt;240,5,IF(K21&gt;180,4,IF(K21&gt;120,3,IF(K21&gt;60,2,IF(K21&gt;30,1,0))))),Trial!$E$8:$H$13,4)</f>
        <v>0</v>
      </c>
      <c r="Z21" s="16">
        <f>VLOOKUP(IF(L21&gt;240,5,IF(L21&gt;180,4,IF(L21&gt;120,3,IF(L21&gt;60,2,IF(L21&gt;30,1,0))))),Trial!$E$8:$H$13,4)</f>
        <v>0</v>
      </c>
      <c r="AA21" s="16">
        <f>VLOOKUP(IF(M21&gt;240,5,IF(M21&gt;180,4,IF(M21&gt;120,3,IF(M21&gt;60,2,IF(M21&gt;30,1,0))))),Trial!$E$8:$H$13,4)</f>
        <v>0</v>
      </c>
      <c r="AB21" s="16">
        <f>VLOOKUP(IF(N21&gt;240,5,IF(N21&gt;180,4,IF(N21&gt;120,3,IF(N21&gt;60,2,IF(N21&gt;30,1,0))))),Trial!$E$8:$H$13,4)</f>
        <v>0</v>
      </c>
    </row>
    <row r="22" ht="15.75" customHeight="1">
      <c r="B22" s="13">
        <v>19.0</v>
      </c>
      <c r="C22" s="35">
        <v>7.27219005841762</v>
      </c>
      <c r="D22" s="35">
        <v>14.6753907398405</v>
      </c>
      <c r="E22" s="35">
        <v>14.0227764671753</v>
      </c>
      <c r="F22" s="35">
        <v>19.8355122469535</v>
      </c>
      <c r="G22" s="35">
        <v>5.41532633724811</v>
      </c>
      <c r="H22" s="35">
        <v>23.4757968558168</v>
      </c>
      <c r="I22" s="35">
        <v>26.6048162495887</v>
      </c>
      <c r="J22" s="35">
        <v>22.5660108711605</v>
      </c>
      <c r="K22" s="35">
        <v>8.5226229574997</v>
      </c>
      <c r="L22" s="35">
        <v>11.828672084407</v>
      </c>
      <c r="M22" s="35">
        <v>3.53358279271051</v>
      </c>
      <c r="N22" s="35">
        <v>17.2799779121849</v>
      </c>
      <c r="O22" s="30"/>
      <c r="P22" s="13">
        <v>19.0</v>
      </c>
      <c r="Q22" s="16">
        <f>VLOOKUP(IF(C22&gt;240,5,IF(C22&gt;180,4,IF(C22&gt;120,3,IF(C22&gt;60,2,IF(C22&gt;30,1,0))))),Trial!$E$8:$H$13,4)</f>
        <v>0</v>
      </c>
      <c r="R22" s="16">
        <f>VLOOKUP(IF(D22&gt;240,5,IF(D22&gt;180,4,IF(D22&gt;120,3,IF(D22&gt;60,2,IF(D22&gt;30,1,0))))),Trial!$E$8:$H$13,4)</f>
        <v>0</v>
      </c>
      <c r="S22" s="16">
        <f>VLOOKUP(IF(E22&gt;240,5,IF(E22&gt;180,4,IF(E22&gt;120,3,IF(E22&gt;60,2,IF(E22&gt;30,1,0))))),Trial!$E$8:$H$13,4)</f>
        <v>0</v>
      </c>
      <c r="T22" s="16">
        <f>VLOOKUP(IF(F22&gt;240,5,IF(F22&gt;180,4,IF(F22&gt;120,3,IF(F22&gt;60,2,IF(F22&gt;30,1,0))))),Trial!$E$8:$H$13,4)</f>
        <v>0</v>
      </c>
      <c r="U22" s="16">
        <f>VLOOKUP(IF(G22&gt;240,5,IF(G22&gt;180,4,IF(G22&gt;120,3,IF(G22&gt;60,2,IF(G22&gt;30,1,0))))),Trial!$E$8:$H$13,4)</f>
        <v>0</v>
      </c>
      <c r="V22" s="16">
        <f>VLOOKUP(IF(H22&gt;240,5,IF(H22&gt;180,4,IF(H22&gt;120,3,IF(H22&gt;60,2,IF(H22&gt;30,1,0))))),Trial!$E$8:$H$13,4)</f>
        <v>0</v>
      </c>
      <c r="W22" s="16">
        <f>VLOOKUP(IF(I22&gt;240,5,IF(I22&gt;180,4,IF(I22&gt;120,3,IF(I22&gt;60,2,IF(I22&gt;30,1,0))))),Trial!$E$8:$H$13,4)</f>
        <v>0</v>
      </c>
      <c r="X22" s="16">
        <f>VLOOKUP(IF(J22&gt;240,5,IF(J22&gt;180,4,IF(J22&gt;120,3,IF(J22&gt;60,2,IF(J22&gt;30,1,0))))),Trial!$E$8:$H$13,4)</f>
        <v>0</v>
      </c>
      <c r="Y22" s="16">
        <f>VLOOKUP(IF(K22&gt;240,5,IF(K22&gt;180,4,IF(K22&gt;120,3,IF(K22&gt;60,2,IF(K22&gt;30,1,0))))),Trial!$E$8:$H$13,4)</f>
        <v>0</v>
      </c>
      <c r="Z22" s="16">
        <f>VLOOKUP(IF(L22&gt;240,5,IF(L22&gt;180,4,IF(L22&gt;120,3,IF(L22&gt;60,2,IF(L22&gt;30,1,0))))),Trial!$E$8:$H$13,4)</f>
        <v>0</v>
      </c>
      <c r="AA22" s="16">
        <f>VLOOKUP(IF(M22&gt;240,5,IF(M22&gt;180,4,IF(M22&gt;120,3,IF(M22&gt;60,2,IF(M22&gt;30,1,0))))),Trial!$E$8:$H$13,4)</f>
        <v>0</v>
      </c>
      <c r="AB22" s="16">
        <f>VLOOKUP(IF(N22&gt;240,5,IF(N22&gt;180,4,IF(N22&gt;120,3,IF(N22&gt;60,2,IF(N22&gt;30,1,0))))),Trial!$E$8:$H$13,4)</f>
        <v>0</v>
      </c>
    </row>
    <row r="23" ht="15.75" customHeight="1">
      <c r="B23" s="13">
        <v>20.0</v>
      </c>
      <c r="C23" s="35">
        <v>41.4938120119613</v>
      </c>
      <c r="D23" s="35">
        <v>26.7217906058004</v>
      </c>
      <c r="E23" s="35">
        <v>35.6736655835316</v>
      </c>
      <c r="F23" s="35">
        <v>20.882615426386</v>
      </c>
      <c r="G23" s="35">
        <v>11.7394226138035</v>
      </c>
      <c r="H23" s="35">
        <v>18.9719373230061</v>
      </c>
      <c r="I23" s="35">
        <v>0.47125964070628</v>
      </c>
      <c r="J23" s="35">
        <v>0.358301014313474</v>
      </c>
      <c r="K23" s="35">
        <v>3.36275899871252</v>
      </c>
      <c r="L23" s="35">
        <v>4.43910555369221</v>
      </c>
      <c r="M23" s="35">
        <v>2.77965816654093</v>
      </c>
      <c r="N23" s="35">
        <v>16.793782292408</v>
      </c>
      <c r="O23" s="30"/>
      <c r="P23" s="13">
        <v>20.0</v>
      </c>
      <c r="Q23" s="16">
        <f>VLOOKUP(IF(C23&gt;240,5,IF(C23&gt;180,4,IF(C23&gt;120,3,IF(C23&gt;60,2,IF(C23&gt;30,1,0))))),Trial!$E$8:$H$13,4)</f>
        <v>-168.84</v>
      </c>
      <c r="R23" s="16">
        <f>VLOOKUP(IF(D23&gt;240,5,IF(D23&gt;180,4,IF(D23&gt;120,3,IF(D23&gt;60,2,IF(D23&gt;30,1,0))))),Trial!$E$8:$H$13,4)</f>
        <v>0</v>
      </c>
      <c r="S23" s="16">
        <f>VLOOKUP(IF(E23&gt;240,5,IF(E23&gt;180,4,IF(E23&gt;120,3,IF(E23&gt;60,2,IF(E23&gt;30,1,0))))),Trial!$E$8:$H$13,4)</f>
        <v>-168.84</v>
      </c>
      <c r="T23" s="16">
        <f>VLOOKUP(IF(F23&gt;240,5,IF(F23&gt;180,4,IF(F23&gt;120,3,IF(F23&gt;60,2,IF(F23&gt;30,1,0))))),Trial!$E$8:$H$13,4)</f>
        <v>0</v>
      </c>
      <c r="U23" s="16">
        <f>VLOOKUP(IF(G23&gt;240,5,IF(G23&gt;180,4,IF(G23&gt;120,3,IF(G23&gt;60,2,IF(G23&gt;30,1,0))))),Trial!$E$8:$H$13,4)</f>
        <v>0</v>
      </c>
      <c r="V23" s="16">
        <f>VLOOKUP(IF(H23&gt;240,5,IF(H23&gt;180,4,IF(H23&gt;120,3,IF(H23&gt;60,2,IF(H23&gt;30,1,0))))),Trial!$E$8:$H$13,4)</f>
        <v>0</v>
      </c>
      <c r="W23" s="16">
        <f>VLOOKUP(IF(I23&gt;240,5,IF(I23&gt;180,4,IF(I23&gt;120,3,IF(I23&gt;60,2,IF(I23&gt;30,1,0))))),Trial!$E$8:$H$13,4)</f>
        <v>0</v>
      </c>
      <c r="X23" s="16">
        <f>VLOOKUP(IF(J23&gt;240,5,IF(J23&gt;180,4,IF(J23&gt;120,3,IF(J23&gt;60,2,IF(J23&gt;30,1,0))))),Trial!$E$8:$H$13,4)</f>
        <v>0</v>
      </c>
      <c r="Y23" s="16">
        <f>VLOOKUP(IF(K23&gt;240,5,IF(K23&gt;180,4,IF(K23&gt;120,3,IF(K23&gt;60,2,IF(K23&gt;30,1,0))))),Trial!$E$8:$H$13,4)</f>
        <v>0</v>
      </c>
      <c r="Z23" s="16">
        <f>VLOOKUP(IF(L23&gt;240,5,IF(L23&gt;180,4,IF(L23&gt;120,3,IF(L23&gt;60,2,IF(L23&gt;30,1,0))))),Trial!$E$8:$H$13,4)</f>
        <v>0</v>
      </c>
      <c r="AA23" s="16">
        <f>VLOOKUP(IF(M23&gt;240,5,IF(M23&gt;180,4,IF(M23&gt;120,3,IF(M23&gt;60,2,IF(M23&gt;30,1,0))))),Trial!$E$8:$H$13,4)</f>
        <v>0</v>
      </c>
      <c r="AB23" s="16">
        <f>VLOOKUP(IF(N23&gt;240,5,IF(N23&gt;180,4,IF(N23&gt;120,3,IF(N23&gt;60,2,IF(N23&gt;30,1,0))))),Trial!$E$8:$H$13,4)</f>
        <v>0</v>
      </c>
    </row>
    <row r="24" ht="15.75" customHeight="1">
      <c r="B24" s="13">
        <v>21.0</v>
      </c>
      <c r="C24" s="35">
        <v>21.604907612471</v>
      </c>
      <c r="D24" s="35">
        <v>12.4121567372317</v>
      </c>
      <c r="E24" s="35">
        <v>4.34443218600992</v>
      </c>
      <c r="F24" s="35">
        <v>32.9691686261699</v>
      </c>
      <c r="G24" s="35">
        <v>1.0796476398129</v>
      </c>
      <c r="H24" s="35">
        <v>29.6918173305944</v>
      </c>
      <c r="I24" s="35">
        <v>22.3984527260843</v>
      </c>
      <c r="J24" s="35">
        <v>5.28876620745286</v>
      </c>
      <c r="K24" s="35">
        <v>8.652951576747</v>
      </c>
      <c r="L24" s="35">
        <v>2.72224962692708</v>
      </c>
      <c r="M24" s="35">
        <v>4.57963980641216</v>
      </c>
      <c r="N24" s="35">
        <v>7.56271230345592</v>
      </c>
      <c r="O24" s="30"/>
      <c r="P24" s="13">
        <v>21.0</v>
      </c>
      <c r="Q24" s="16">
        <f>VLOOKUP(IF(C24&gt;240,5,IF(C24&gt;180,4,IF(C24&gt;120,3,IF(C24&gt;60,2,IF(C24&gt;30,1,0))))),Trial!$E$8:$H$13,4)</f>
        <v>0</v>
      </c>
      <c r="R24" s="16">
        <f>VLOOKUP(IF(D24&gt;240,5,IF(D24&gt;180,4,IF(D24&gt;120,3,IF(D24&gt;60,2,IF(D24&gt;30,1,0))))),Trial!$E$8:$H$13,4)</f>
        <v>0</v>
      </c>
      <c r="S24" s="16">
        <f>VLOOKUP(IF(E24&gt;240,5,IF(E24&gt;180,4,IF(E24&gt;120,3,IF(E24&gt;60,2,IF(E24&gt;30,1,0))))),Trial!$E$8:$H$13,4)</f>
        <v>0</v>
      </c>
      <c r="T24" s="16">
        <f>VLOOKUP(IF(F24&gt;240,5,IF(F24&gt;180,4,IF(F24&gt;120,3,IF(F24&gt;60,2,IF(F24&gt;30,1,0))))),Trial!$E$8:$H$13,4)</f>
        <v>-168.84</v>
      </c>
      <c r="U24" s="16">
        <f>VLOOKUP(IF(G24&gt;240,5,IF(G24&gt;180,4,IF(G24&gt;120,3,IF(G24&gt;60,2,IF(G24&gt;30,1,0))))),Trial!$E$8:$H$13,4)</f>
        <v>0</v>
      </c>
      <c r="V24" s="16">
        <f>VLOOKUP(IF(H24&gt;240,5,IF(H24&gt;180,4,IF(H24&gt;120,3,IF(H24&gt;60,2,IF(H24&gt;30,1,0))))),Trial!$E$8:$H$13,4)</f>
        <v>0</v>
      </c>
      <c r="W24" s="16">
        <f>VLOOKUP(IF(I24&gt;240,5,IF(I24&gt;180,4,IF(I24&gt;120,3,IF(I24&gt;60,2,IF(I24&gt;30,1,0))))),Trial!$E$8:$H$13,4)</f>
        <v>0</v>
      </c>
      <c r="X24" s="16">
        <f>VLOOKUP(IF(J24&gt;240,5,IF(J24&gt;180,4,IF(J24&gt;120,3,IF(J24&gt;60,2,IF(J24&gt;30,1,0))))),Trial!$E$8:$H$13,4)</f>
        <v>0</v>
      </c>
      <c r="Y24" s="16">
        <f>VLOOKUP(IF(K24&gt;240,5,IF(K24&gt;180,4,IF(K24&gt;120,3,IF(K24&gt;60,2,IF(K24&gt;30,1,0))))),Trial!$E$8:$H$13,4)</f>
        <v>0</v>
      </c>
      <c r="Z24" s="16">
        <f>VLOOKUP(IF(L24&gt;240,5,IF(L24&gt;180,4,IF(L24&gt;120,3,IF(L24&gt;60,2,IF(L24&gt;30,1,0))))),Trial!$E$8:$H$13,4)</f>
        <v>0</v>
      </c>
      <c r="AA24" s="16">
        <f>VLOOKUP(IF(M24&gt;240,5,IF(M24&gt;180,4,IF(M24&gt;120,3,IF(M24&gt;60,2,IF(M24&gt;30,1,0))))),Trial!$E$8:$H$13,4)</f>
        <v>0</v>
      </c>
      <c r="AB24" s="16">
        <f>VLOOKUP(IF(N24&gt;240,5,IF(N24&gt;180,4,IF(N24&gt;120,3,IF(N24&gt;60,2,IF(N24&gt;30,1,0))))),Trial!$E$8:$H$13,4)</f>
        <v>0</v>
      </c>
    </row>
    <row r="25" ht="15.75" customHeight="1">
      <c r="B25" s="13">
        <v>22.0</v>
      </c>
      <c r="C25" s="35">
        <v>30.3265187307068</v>
      </c>
      <c r="D25" s="35">
        <v>13.9729901587675</v>
      </c>
      <c r="E25" s="35">
        <v>38.7044046916407</v>
      </c>
      <c r="F25" s="35">
        <v>9.53620992734521</v>
      </c>
      <c r="G25" s="35">
        <v>15.0680865769359</v>
      </c>
      <c r="H25" s="35">
        <v>20.1354203855788</v>
      </c>
      <c r="I25" s="35">
        <v>15.7300417361866</v>
      </c>
      <c r="J25" s="35">
        <v>11.9694276083346</v>
      </c>
      <c r="K25" s="35">
        <v>4.65289940121584</v>
      </c>
      <c r="L25" s="35">
        <v>36.6627521142702</v>
      </c>
      <c r="M25" s="35">
        <v>5.00719400546514</v>
      </c>
      <c r="N25" s="35">
        <v>54.8997682844266</v>
      </c>
      <c r="O25" s="30"/>
      <c r="P25" s="13">
        <v>22.0</v>
      </c>
      <c r="Q25" s="16">
        <f>VLOOKUP(IF(C25&gt;240,5,IF(C25&gt;180,4,IF(C25&gt;120,3,IF(C25&gt;60,2,IF(C25&gt;30,1,0))))),Trial!$E$8:$H$13,4)</f>
        <v>-168.84</v>
      </c>
      <c r="R25" s="16">
        <f>VLOOKUP(IF(D25&gt;240,5,IF(D25&gt;180,4,IF(D25&gt;120,3,IF(D25&gt;60,2,IF(D25&gt;30,1,0))))),Trial!$E$8:$H$13,4)</f>
        <v>0</v>
      </c>
      <c r="S25" s="16">
        <f>VLOOKUP(IF(E25&gt;240,5,IF(E25&gt;180,4,IF(E25&gt;120,3,IF(E25&gt;60,2,IF(E25&gt;30,1,0))))),Trial!$E$8:$H$13,4)</f>
        <v>-168.84</v>
      </c>
      <c r="T25" s="16">
        <f>VLOOKUP(IF(F25&gt;240,5,IF(F25&gt;180,4,IF(F25&gt;120,3,IF(F25&gt;60,2,IF(F25&gt;30,1,0))))),Trial!$E$8:$H$13,4)</f>
        <v>0</v>
      </c>
      <c r="U25" s="16">
        <f>VLOOKUP(IF(G25&gt;240,5,IF(G25&gt;180,4,IF(G25&gt;120,3,IF(G25&gt;60,2,IF(G25&gt;30,1,0))))),Trial!$E$8:$H$13,4)</f>
        <v>0</v>
      </c>
      <c r="V25" s="16">
        <f>VLOOKUP(IF(H25&gt;240,5,IF(H25&gt;180,4,IF(H25&gt;120,3,IF(H25&gt;60,2,IF(H25&gt;30,1,0))))),Trial!$E$8:$H$13,4)</f>
        <v>0</v>
      </c>
      <c r="W25" s="16">
        <f>VLOOKUP(IF(I25&gt;240,5,IF(I25&gt;180,4,IF(I25&gt;120,3,IF(I25&gt;60,2,IF(I25&gt;30,1,0))))),Trial!$E$8:$H$13,4)</f>
        <v>0</v>
      </c>
      <c r="X25" s="16">
        <f>VLOOKUP(IF(J25&gt;240,5,IF(J25&gt;180,4,IF(J25&gt;120,3,IF(J25&gt;60,2,IF(J25&gt;30,1,0))))),Trial!$E$8:$H$13,4)</f>
        <v>0</v>
      </c>
      <c r="Y25" s="16">
        <f>VLOOKUP(IF(K25&gt;240,5,IF(K25&gt;180,4,IF(K25&gt;120,3,IF(K25&gt;60,2,IF(K25&gt;30,1,0))))),Trial!$E$8:$H$13,4)</f>
        <v>0</v>
      </c>
      <c r="Z25" s="16">
        <f>VLOOKUP(IF(L25&gt;240,5,IF(L25&gt;180,4,IF(L25&gt;120,3,IF(L25&gt;60,2,IF(L25&gt;30,1,0))))),Trial!$E$8:$H$13,4)</f>
        <v>-168.84</v>
      </c>
      <c r="AA25" s="16">
        <f>VLOOKUP(IF(M25&gt;240,5,IF(M25&gt;180,4,IF(M25&gt;120,3,IF(M25&gt;60,2,IF(M25&gt;30,1,0))))),Trial!$E$8:$H$13,4)</f>
        <v>0</v>
      </c>
      <c r="AB25" s="16">
        <f>VLOOKUP(IF(N25&gt;240,5,IF(N25&gt;180,4,IF(N25&gt;120,3,IF(N25&gt;60,2,IF(N25&gt;30,1,0))))),Trial!$E$8:$H$13,4)</f>
        <v>-168.84</v>
      </c>
    </row>
    <row r="26" ht="15.75" customHeight="1">
      <c r="B26" s="13">
        <v>23.0</v>
      </c>
      <c r="C26" s="35">
        <v>1.24539507253116</v>
      </c>
      <c r="D26" s="35">
        <v>16.807060870723</v>
      </c>
      <c r="E26" s="35">
        <v>4.46057464377955</v>
      </c>
      <c r="F26" s="35">
        <v>4.61662064683624</v>
      </c>
      <c r="G26" s="35">
        <v>12.2014127002308</v>
      </c>
      <c r="H26" s="35">
        <v>2.03162023122422</v>
      </c>
      <c r="I26" s="35">
        <v>0.903352762957304</v>
      </c>
      <c r="J26" s="35">
        <v>9.78349755360661</v>
      </c>
      <c r="K26" s="35">
        <v>12.7665054620927</v>
      </c>
      <c r="L26" s="35">
        <v>4.81350563592277</v>
      </c>
      <c r="M26" s="35">
        <v>0.230968885826635</v>
      </c>
      <c r="N26" s="35">
        <v>7.09387791189365</v>
      </c>
      <c r="O26" s="30"/>
      <c r="P26" s="13">
        <v>23.0</v>
      </c>
      <c r="Q26" s="16">
        <f>VLOOKUP(IF(C26&gt;240,5,IF(C26&gt;180,4,IF(C26&gt;120,3,IF(C26&gt;60,2,IF(C26&gt;30,1,0))))),Trial!$E$8:$H$13,4)</f>
        <v>0</v>
      </c>
      <c r="R26" s="16">
        <f>VLOOKUP(IF(D26&gt;240,5,IF(D26&gt;180,4,IF(D26&gt;120,3,IF(D26&gt;60,2,IF(D26&gt;30,1,0))))),Trial!$E$8:$H$13,4)</f>
        <v>0</v>
      </c>
      <c r="S26" s="16">
        <f>VLOOKUP(IF(E26&gt;240,5,IF(E26&gt;180,4,IF(E26&gt;120,3,IF(E26&gt;60,2,IF(E26&gt;30,1,0))))),Trial!$E$8:$H$13,4)</f>
        <v>0</v>
      </c>
      <c r="T26" s="16">
        <f>VLOOKUP(IF(F26&gt;240,5,IF(F26&gt;180,4,IF(F26&gt;120,3,IF(F26&gt;60,2,IF(F26&gt;30,1,0))))),Trial!$E$8:$H$13,4)</f>
        <v>0</v>
      </c>
      <c r="U26" s="16">
        <f>VLOOKUP(IF(G26&gt;240,5,IF(G26&gt;180,4,IF(G26&gt;120,3,IF(G26&gt;60,2,IF(G26&gt;30,1,0))))),Trial!$E$8:$H$13,4)</f>
        <v>0</v>
      </c>
      <c r="V26" s="16">
        <f>VLOOKUP(IF(H26&gt;240,5,IF(H26&gt;180,4,IF(H26&gt;120,3,IF(H26&gt;60,2,IF(H26&gt;30,1,0))))),Trial!$E$8:$H$13,4)</f>
        <v>0</v>
      </c>
      <c r="W26" s="16">
        <f>VLOOKUP(IF(I26&gt;240,5,IF(I26&gt;180,4,IF(I26&gt;120,3,IF(I26&gt;60,2,IF(I26&gt;30,1,0))))),Trial!$E$8:$H$13,4)</f>
        <v>0</v>
      </c>
      <c r="X26" s="16">
        <f>VLOOKUP(IF(J26&gt;240,5,IF(J26&gt;180,4,IF(J26&gt;120,3,IF(J26&gt;60,2,IF(J26&gt;30,1,0))))),Trial!$E$8:$H$13,4)</f>
        <v>0</v>
      </c>
      <c r="Y26" s="16">
        <f>VLOOKUP(IF(K26&gt;240,5,IF(K26&gt;180,4,IF(K26&gt;120,3,IF(K26&gt;60,2,IF(K26&gt;30,1,0))))),Trial!$E$8:$H$13,4)</f>
        <v>0</v>
      </c>
      <c r="Z26" s="16">
        <f>VLOOKUP(IF(L26&gt;240,5,IF(L26&gt;180,4,IF(L26&gt;120,3,IF(L26&gt;60,2,IF(L26&gt;30,1,0))))),Trial!$E$8:$H$13,4)</f>
        <v>0</v>
      </c>
      <c r="AA26" s="16">
        <f>VLOOKUP(IF(M26&gt;240,5,IF(M26&gt;180,4,IF(M26&gt;120,3,IF(M26&gt;60,2,IF(M26&gt;30,1,0))))),Trial!$E$8:$H$13,4)</f>
        <v>0</v>
      </c>
      <c r="AB26" s="16">
        <f>VLOOKUP(IF(N26&gt;240,5,IF(N26&gt;180,4,IF(N26&gt;120,3,IF(N26&gt;60,2,IF(N26&gt;30,1,0))))),Trial!$E$8:$H$13,4)</f>
        <v>0</v>
      </c>
    </row>
    <row r="27" ht="15.75" customHeight="1">
      <c r="B27" s="13">
        <v>24.0</v>
      </c>
      <c r="C27" s="35">
        <v>1.50977850916506</v>
      </c>
      <c r="D27" s="35">
        <v>15.2001801746051</v>
      </c>
      <c r="E27" s="35">
        <v>3.4233260883484</v>
      </c>
      <c r="F27" s="35">
        <v>35.1049888808534</v>
      </c>
      <c r="G27" s="35">
        <v>2.26147913215682</v>
      </c>
      <c r="H27" s="35">
        <v>6.46225378112867</v>
      </c>
      <c r="I27" s="35">
        <v>1.74013310178635</v>
      </c>
      <c r="J27" s="35">
        <v>0.552403182303533</v>
      </c>
      <c r="K27" s="35">
        <v>15.3951750892299</v>
      </c>
      <c r="L27" s="35">
        <v>12.0760370620863</v>
      </c>
      <c r="M27" s="35">
        <v>12.7079863694132</v>
      </c>
      <c r="N27" s="35">
        <v>13.6415631252426</v>
      </c>
      <c r="O27" s="30"/>
      <c r="P27" s="13">
        <v>24.0</v>
      </c>
      <c r="Q27" s="16">
        <f>VLOOKUP(IF(C27&gt;240,5,IF(C27&gt;180,4,IF(C27&gt;120,3,IF(C27&gt;60,2,IF(C27&gt;30,1,0))))),Trial!$E$8:$H$13,4)</f>
        <v>0</v>
      </c>
      <c r="R27" s="16">
        <f>VLOOKUP(IF(D27&gt;240,5,IF(D27&gt;180,4,IF(D27&gt;120,3,IF(D27&gt;60,2,IF(D27&gt;30,1,0))))),Trial!$E$8:$H$13,4)</f>
        <v>0</v>
      </c>
      <c r="S27" s="16">
        <f>VLOOKUP(IF(E27&gt;240,5,IF(E27&gt;180,4,IF(E27&gt;120,3,IF(E27&gt;60,2,IF(E27&gt;30,1,0))))),Trial!$E$8:$H$13,4)</f>
        <v>0</v>
      </c>
      <c r="T27" s="16">
        <f>VLOOKUP(IF(F27&gt;240,5,IF(F27&gt;180,4,IF(F27&gt;120,3,IF(F27&gt;60,2,IF(F27&gt;30,1,0))))),Trial!$E$8:$H$13,4)</f>
        <v>-168.84</v>
      </c>
      <c r="U27" s="16">
        <f>VLOOKUP(IF(G27&gt;240,5,IF(G27&gt;180,4,IF(G27&gt;120,3,IF(G27&gt;60,2,IF(G27&gt;30,1,0))))),Trial!$E$8:$H$13,4)</f>
        <v>0</v>
      </c>
      <c r="V27" s="16">
        <f>VLOOKUP(IF(H27&gt;240,5,IF(H27&gt;180,4,IF(H27&gt;120,3,IF(H27&gt;60,2,IF(H27&gt;30,1,0))))),Trial!$E$8:$H$13,4)</f>
        <v>0</v>
      </c>
      <c r="W27" s="16">
        <f>VLOOKUP(IF(I27&gt;240,5,IF(I27&gt;180,4,IF(I27&gt;120,3,IF(I27&gt;60,2,IF(I27&gt;30,1,0))))),Trial!$E$8:$H$13,4)</f>
        <v>0</v>
      </c>
      <c r="X27" s="16">
        <f>VLOOKUP(IF(J27&gt;240,5,IF(J27&gt;180,4,IF(J27&gt;120,3,IF(J27&gt;60,2,IF(J27&gt;30,1,0))))),Trial!$E$8:$H$13,4)</f>
        <v>0</v>
      </c>
      <c r="Y27" s="16">
        <f>VLOOKUP(IF(K27&gt;240,5,IF(K27&gt;180,4,IF(K27&gt;120,3,IF(K27&gt;60,2,IF(K27&gt;30,1,0))))),Trial!$E$8:$H$13,4)</f>
        <v>0</v>
      </c>
      <c r="Z27" s="16">
        <f>VLOOKUP(IF(L27&gt;240,5,IF(L27&gt;180,4,IF(L27&gt;120,3,IF(L27&gt;60,2,IF(L27&gt;30,1,0))))),Trial!$E$8:$H$13,4)</f>
        <v>0</v>
      </c>
      <c r="AA27" s="16">
        <f>VLOOKUP(IF(M27&gt;240,5,IF(M27&gt;180,4,IF(M27&gt;120,3,IF(M27&gt;60,2,IF(M27&gt;30,1,0))))),Trial!$E$8:$H$13,4)</f>
        <v>0</v>
      </c>
      <c r="AB27" s="16">
        <f>VLOOKUP(IF(N27&gt;240,5,IF(N27&gt;180,4,IF(N27&gt;120,3,IF(N27&gt;60,2,IF(N27&gt;30,1,0))))),Trial!$E$8:$H$13,4)</f>
        <v>0</v>
      </c>
    </row>
    <row r="28" ht="15.75" customHeight="1">
      <c r="B28" s="13">
        <v>25.0</v>
      </c>
      <c r="C28" s="35">
        <v>35.1953701626764</v>
      </c>
      <c r="D28" s="35">
        <v>3.37016004183645</v>
      </c>
      <c r="E28" s="35">
        <v>50.2114044126083</v>
      </c>
      <c r="F28" s="35">
        <v>6.16237268452533</v>
      </c>
      <c r="G28" s="35">
        <v>3.07481188252568</v>
      </c>
      <c r="H28" s="35">
        <v>24.6121277880664</v>
      </c>
      <c r="I28" s="35">
        <v>23.8493295680901</v>
      </c>
      <c r="J28" s="35">
        <v>18.7211717304012</v>
      </c>
      <c r="K28" s="35">
        <v>33.3869267139838</v>
      </c>
      <c r="L28" s="35">
        <v>21.453220831145</v>
      </c>
      <c r="M28" s="35">
        <v>16.1669021301988</v>
      </c>
      <c r="N28" s="35">
        <v>9.34312341990314</v>
      </c>
      <c r="O28" s="30"/>
      <c r="P28" s="13">
        <v>25.0</v>
      </c>
      <c r="Q28" s="16">
        <f>VLOOKUP(IF(C28&gt;240,5,IF(C28&gt;180,4,IF(C28&gt;120,3,IF(C28&gt;60,2,IF(C28&gt;30,1,0))))),Trial!$E$8:$H$13,4)</f>
        <v>-168.84</v>
      </c>
      <c r="R28" s="16">
        <f>VLOOKUP(IF(D28&gt;240,5,IF(D28&gt;180,4,IF(D28&gt;120,3,IF(D28&gt;60,2,IF(D28&gt;30,1,0))))),Trial!$E$8:$H$13,4)</f>
        <v>0</v>
      </c>
      <c r="S28" s="16">
        <f>VLOOKUP(IF(E28&gt;240,5,IF(E28&gt;180,4,IF(E28&gt;120,3,IF(E28&gt;60,2,IF(E28&gt;30,1,0))))),Trial!$E$8:$H$13,4)</f>
        <v>-168.84</v>
      </c>
      <c r="T28" s="16">
        <f>VLOOKUP(IF(F28&gt;240,5,IF(F28&gt;180,4,IF(F28&gt;120,3,IF(F28&gt;60,2,IF(F28&gt;30,1,0))))),Trial!$E$8:$H$13,4)</f>
        <v>0</v>
      </c>
      <c r="U28" s="16">
        <f>VLOOKUP(IF(G28&gt;240,5,IF(G28&gt;180,4,IF(G28&gt;120,3,IF(G28&gt;60,2,IF(G28&gt;30,1,0))))),Trial!$E$8:$H$13,4)</f>
        <v>0</v>
      </c>
      <c r="V28" s="16">
        <f>VLOOKUP(IF(H28&gt;240,5,IF(H28&gt;180,4,IF(H28&gt;120,3,IF(H28&gt;60,2,IF(H28&gt;30,1,0))))),Trial!$E$8:$H$13,4)</f>
        <v>0</v>
      </c>
      <c r="W28" s="16">
        <f>VLOOKUP(IF(I28&gt;240,5,IF(I28&gt;180,4,IF(I28&gt;120,3,IF(I28&gt;60,2,IF(I28&gt;30,1,0))))),Trial!$E$8:$H$13,4)</f>
        <v>0</v>
      </c>
      <c r="X28" s="16">
        <f>VLOOKUP(IF(J28&gt;240,5,IF(J28&gt;180,4,IF(J28&gt;120,3,IF(J28&gt;60,2,IF(J28&gt;30,1,0))))),Trial!$E$8:$H$13,4)</f>
        <v>0</v>
      </c>
      <c r="Y28" s="16">
        <f>VLOOKUP(IF(K28&gt;240,5,IF(K28&gt;180,4,IF(K28&gt;120,3,IF(K28&gt;60,2,IF(K28&gt;30,1,0))))),Trial!$E$8:$H$13,4)</f>
        <v>-168.84</v>
      </c>
      <c r="Z28" s="16">
        <f>VLOOKUP(IF(L28&gt;240,5,IF(L28&gt;180,4,IF(L28&gt;120,3,IF(L28&gt;60,2,IF(L28&gt;30,1,0))))),Trial!$E$8:$H$13,4)</f>
        <v>0</v>
      </c>
      <c r="AA28" s="16">
        <f>VLOOKUP(IF(M28&gt;240,5,IF(M28&gt;180,4,IF(M28&gt;120,3,IF(M28&gt;60,2,IF(M28&gt;30,1,0))))),Trial!$E$8:$H$13,4)</f>
        <v>0</v>
      </c>
      <c r="AB28" s="16">
        <f>VLOOKUP(IF(N28&gt;240,5,IF(N28&gt;180,4,IF(N28&gt;120,3,IF(N28&gt;60,2,IF(N28&gt;30,1,0))))),Trial!$E$8:$H$13,4)</f>
        <v>0</v>
      </c>
    </row>
    <row r="29" ht="15.75" customHeight="1">
      <c r="B29" s="13">
        <v>26.0</v>
      </c>
      <c r="C29" s="35">
        <v>15.11395526315</v>
      </c>
      <c r="D29" s="35">
        <v>1.25224837557963</v>
      </c>
      <c r="E29" s="35">
        <v>14.3756052144888</v>
      </c>
      <c r="F29" s="35">
        <v>26.1445827277547</v>
      </c>
      <c r="G29" s="35">
        <v>4.61063728882513</v>
      </c>
      <c r="H29" s="35">
        <v>35.5047587108121</v>
      </c>
      <c r="I29" s="35">
        <v>18.4827424640388</v>
      </c>
      <c r="J29" s="35">
        <v>55.7167166114531</v>
      </c>
      <c r="K29" s="35">
        <v>26.1520386884158</v>
      </c>
      <c r="L29" s="35">
        <v>1.23761783708552</v>
      </c>
      <c r="M29" s="35">
        <v>8.93346476606093</v>
      </c>
      <c r="N29" s="35">
        <v>43.7717637189072</v>
      </c>
      <c r="O29" s="30"/>
      <c r="P29" s="13">
        <v>26.0</v>
      </c>
      <c r="Q29" s="16">
        <f>VLOOKUP(IF(C29&gt;240,5,IF(C29&gt;180,4,IF(C29&gt;120,3,IF(C29&gt;60,2,IF(C29&gt;30,1,0))))),Trial!$E$8:$H$13,4)</f>
        <v>0</v>
      </c>
      <c r="R29" s="16">
        <f>VLOOKUP(IF(D29&gt;240,5,IF(D29&gt;180,4,IF(D29&gt;120,3,IF(D29&gt;60,2,IF(D29&gt;30,1,0))))),Trial!$E$8:$H$13,4)</f>
        <v>0</v>
      </c>
      <c r="S29" s="16">
        <f>VLOOKUP(IF(E29&gt;240,5,IF(E29&gt;180,4,IF(E29&gt;120,3,IF(E29&gt;60,2,IF(E29&gt;30,1,0))))),Trial!$E$8:$H$13,4)</f>
        <v>0</v>
      </c>
      <c r="T29" s="16">
        <f>VLOOKUP(IF(F29&gt;240,5,IF(F29&gt;180,4,IF(F29&gt;120,3,IF(F29&gt;60,2,IF(F29&gt;30,1,0))))),Trial!$E$8:$H$13,4)</f>
        <v>0</v>
      </c>
      <c r="U29" s="16">
        <f>VLOOKUP(IF(G29&gt;240,5,IF(G29&gt;180,4,IF(G29&gt;120,3,IF(G29&gt;60,2,IF(G29&gt;30,1,0))))),Trial!$E$8:$H$13,4)</f>
        <v>0</v>
      </c>
      <c r="V29" s="16">
        <f>VLOOKUP(IF(H29&gt;240,5,IF(H29&gt;180,4,IF(H29&gt;120,3,IF(H29&gt;60,2,IF(H29&gt;30,1,0))))),Trial!$E$8:$H$13,4)</f>
        <v>-168.84</v>
      </c>
      <c r="W29" s="16">
        <f>VLOOKUP(IF(I29&gt;240,5,IF(I29&gt;180,4,IF(I29&gt;120,3,IF(I29&gt;60,2,IF(I29&gt;30,1,0))))),Trial!$E$8:$H$13,4)</f>
        <v>0</v>
      </c>
      <c r="X29" s="16">
        <f>VLOOKUP(IF(J29&gt;240,5,IF(J29&gt;180,4,IF(J29&gt;120,3,IF(J29&gt;60,2,IF(J29&gt;30,1,0))))),Trial!$E$8:$H$13,4)</f>
        <v>-168.84</v>
      </c>
      <c r="Y29" s="16">
        <f>VLOOKUP(IF(K29&gt;240,5,IF(K29&gt;180,4,IF(K29&gt;120,3,IF(K29&gt;60,2,IF(K29&gt;30,1,0))))),Trial!$E$8:$H$13,4)</f>
        <v>0</v>
      </c>
      <c r="Z29" s="16">
        <f>VLOOKUP(IF(L29&gt;240,5,IF(L29&gt;180,4,IF(L29&gt;120,3,IF(L29&gt;60,2,IF(L29&gt;30,1,0))))),Trial!$E$8:$H$13,4)</f>
        <v>0</v>
      </c>
      <c r="AA29" s="16">
        <f>VLOOKUP(IF(M29&gt;240,5,IF(M29&gt;180,4,IF(M29&gt;120,3,IF(M29&gt;60,2,IF(M29&gt;30,1,0))))),Trial!$E$8:$H$13,4)</f>
        <v>0</v>
      </c>
      <c r="AB29" s="16">
        <f>VLOOKUP(IF(N29&gt;240,5,IF(N29&gt;180,4,IF(N29&gt;120,3,IF(N29&gt;60,2,IF(N29&gt;30,1,0))))),Trial!$E$8:$H$13,4)</f>
        <v>-168.84</v>
      </c>
    </row>
    <row r="30" ht="15.75" customHeight="1">
      <c r="B30" s="13">
        <v>27.0</v>
      </c>
      <c r="C30" s="35">
        <v>13.7049680350433</v>
      </c>
      <c r="D30" s="35">
        <v>13.4642555818149</v>
      </c>
      <c r="E30" s="35">
        <v>2.75820845216513</v>
      </c>
      <c r="F30" s="35">
        <v>9.35067992052911</v>
      </c>
      <c r="G30" s="35">
        <v>16.8649245145815</v>
      </c>
      <c r="H30" s="35">
        <v>4.86409090706147</v>
      </c>
      <c r="I30" s="35">
        <v>11.1116836104627</v>
      </c>
      <c r="J30" s="35">
        <v>0.00196360422870486</v>
      </c>
      <c r="K30" s="35">
        <v>2.74921815196614</v>
      </c>
      <c r="L30" s="35">
        <v>0.142283163312823</v>
      </c>
      <c r="M30" s="35">
        <v>12.1950686065565</v>
      </c>
      <c r="N30" s="35">
        <v>1.75355419966057</v>
      </c>
      <c r="O30" s="30"/>
      <c r="P30" s="13">
        <v>27.0</v>
      </c>
      <c r="Q30" s="16">
        <f>VLOOKUP(IF(C30&gt;240,5,IF(C30&gt;180,4,IF(C30&gt;120,3,IF(C30&gt;60,2,IF(C30&gt;30,1,0))))),Trial!$E$8:$H$13,4)</f>
        <v>0</v>
      </c>
      <c r="R30" s="16">
        <f>VLOOKUP(IF(D30&gt;240,5,IF(D30&gt;180,4,IF(D30&gt;120,3,IF(D30&gt;60,2,IF(D30&gt;30,1,0))))),Trial!$E$8:$H$13,4)</f>
        <v>0</v>
      </c>
      <c r="S30" s="16">
        <f>VLOOKUP(IF(E30&gt;240,5,IF(E30&gt;180,4,IF(E30&gt;120,3,IF(E30&gt;60,2,IF(E30&gt;30,1,0))))),Trial!$E$8:$H$13,4)</f>
        <v>0</v>
      </c>
      <c r="T30" s="16">
        <f>VLOOKUP(IF(F30&gt;240,5,IF(F30&gt;180,4,IF(F30&gt;120,3,IF(F30&gt;60,2,IF(F30&gt;30,1,0))))),Trial!$E$8:$H$13,4)</f>
        <v>0</v>
      </c>
      <c r="U30" s="16">
        <f>VLOOKUP(IF(G30&gt;240,5,IF(G30&gt;180,4,IF(G30&gt;120,3,IF(G30&gt;60,2,IF(G30&gt;30,1,0))))),Trial!$E$8:$H$13,4)</f>
        <v>0</v>
      </c>
      <c r="V30" s="16">
        <f>VLOOKUP(IF(H30&gt;240,5,IF(H30&gt;180,4,IF(H30&gt;120,3,IF(H30&gt;60,2,IF(H30&gt;30,1,0))))),Trial!$E$8:$H$13,4)</f>
        <v>0</v>
      </c>
      <c r="W30" s="16">
        <f>VLOOKUP(IF(I30&gt;240,5,IF(I30&gt;180,4,IF(I30&gt;120,3,IF(I30&gt;60,2,IF(I30&gt;30,1,0))))),Trial!$E$8:$H$13,4)</f>
        <v>0</v>
      </c>
      <c r="X30" s="16">
        <f>VLOOKUP(IF(J30&gt;240,5,IF(J30&gt;180,4,IF(J30&gt;120,3,IF(J30&gt;60,2,IF(J30&gt;30,1,0))))),Trial!$E$8:$H$13,4)</f>
        <v>0</v>
      </c>
      <c r="Y30" s="16">
        <f>VLOOKUP(IF(K30&gt;240,5,IF(K30&gt;180,4,IF(K30&gt;120,3,IF(K30&gt;60,2,IF(K30&gt;30,1,0))))),Trial!$E$8:$H$13,4)</f>
        <v>0</v>
      </c>
      <c r="Z30" s="16">
        <f>VLOOKUP(IF(L30&gt;240,5,IF(L30&gt;180,4,IF(L30&gt;120,3,IF(L30&gt;60,2,IF(L30&gt;30,1,0))))),Trial!$E$8:$H$13,4)</f>
        <v>0</v>
      </c>
      <c r="AA30" s="16">
        <f>VLOOKUP(IF(M30&gt;240,5,IF(M30&gt;180,4,IF(M30&gt;120,3,IF(M30&gt;60,2,IF(M30&gt;30,1,0))))),Trial!$E$8:$H$13,4)</f>
        <v>0</v>
      </c>
      <c r="AB30" s="16">
        <f>VLOOKUP(IF(N30&gt;240,5,IF(N30&gt;180,4,IF(N30&gt;120,3,IF(N30&gt;60,2,IF(N30&gt;30,1,0))))),Trial!$E$8:$H$13,4)</f>
        <v>0</v>
      </c>
    </row>
    <row r="31" ht="15.75" customHeight="1">
      <c r="B31" s="13">
        <v>28.0</v>
      </c>
      <c r="C31" s="35">
        <v>23.2409435908883</v>
      </c>
      <c r="D31" s="35">
        <v>10.1470108825798</v>
      </c>
      <c r="E31" s="35">
        <v>4.51724259471521</v>
      </c>
      <c r="F31" s="35">
        <v>6.79214466554113</v>
      </c>
      <c r="G31" s="35">
        <v>10.9392711693506</v>
      </c>
      <c r="H31" s="35">
        <v>2.39529159591961</v>
      </c>
      <c r="I31" s="35">
        <v>5.0264839282725</v>
      </c>
      <c r="J31" s="35">
        <v>5.87052694205195</v>
      </c>
      <c r="K31" s="35">
        <v>10.8052281182344</v>
      </c>
      <c r="L31" s="35">
        <v>31.2156437725083</v>
      </c>
      <c r="M31" s="35">
        <v>28.677010627162</v>
      </c>
      <c r="N31" s="35">
        <v>15.9475259626369</v>
      </c>
      <c r="O31" s="30"/>
      <c r="P31" s="13">
        <v>28.0</v>
      </c>
      <c r="Q31" s="16">
        <f>VLOOKUP(IF(C31&gt;240,5,IF(C31&gt;180,4,IF(C31&gt;120,3,IF(C31&gt;60,2,IF(C31&gt;30,1,0))))),Trial!$E$8:$H$13,4)</f>
        <v>0</v>
      </c>
      <c r="R31" s="16">
        <f>VLOOKUP(IF(D31&gt;240,5,IF(D31&gt;180,4,IF(D31&gt;120,3,IF(D31&gt;60,2,IF(D31&gt;30,1,0))))),Trial!$E$8:$H$13,4)</f>
        <v>0</v>
      </c>
      <c r="S31" s="16">
        <f>VLOOKUP(IF(E31&gt;240,5,IF(E31&gt;180,4,IF(E31&gt;120,3,IF(E31&gt;60,2,IF(E31&gt;30,1,0))))),Trial!$E$8:$H$13,4)</f>
        <v>0</v>
      </c>
      <c r="T31" s="16">
        <f>VLOOKUP(IF(F31&gt;240,5,IF(F31&gt;180,4,IF(F31&gt;120,3,IF(F31&gt;60,2,IF(F31&gt;30,1,0))))),Trial!$E$8:$H$13,4)</f>
        <v>0</v>
      </c>
      <c r="U31" s="16">
        <f>VLOOKUP(IF(G31&gt;240,5,IF(G31&gt;180,4,IF(G31&gt;120,3,IF(G31&gt;60,2,IF(G31&gt;30,1,0))))),Trial!$E$8:$H$13,4)</f>
        <v>0</v>
      </c>
      <c r="V31" s="16">
        <f>VLOOKUP(IF(H31&gt;240,5,IF(H31&gt;180,4,IF(H31&gt;120,3,IF(H31&gt;60,2,IF(H31&gt;30,1,0))))),Trial!$E$8:$H$13,4)</f>
        <v>0</v>
      </c>
      <c r="W31" s="16">
        <f>VLOOKUP(IF(I31&gt;240,5,IF(I31&gt;180,4,IF(I31&gt;120,3,IF(I31&gt;60,2,IF(I31&gt;30,1,0))))),Trial!$E$8:$H$13,4)</f>
        <v>0</v>
      </c>
      <c r="X31" s="16">
        <f>VLOOKUP(IF(J31&gt;240,5,IF(J31&gt;180,4,IF(J31&gt;120,3,IF(J31&gt;60,2,IF(J31&gt;30,1,0))))),Trial!$E$8:$H$13,4)</f>
        <v>0</v>
      </c>
      <c r="Y31" s="16">
        <f>VLOOKUP(IF(K31&gt;240,5,IF(K31&gt;180,4,IF(K31&gt;120,3,IF(K31&gt;60,2,IF(K31&gt;30,1,0))))),Trial!$E$8:$H$13,4)</f>
        <v>0</v>
      </c>
      <c r="Z31" s="16">
        <f>VLOOKUP(IF(L31&gt;240,5,IF(L31&gt;180,4,IF(L31&gt;120,3,IF(L31&gt;60,2,IF(L31&gt;30,1,0))))),Trial!$E$8:$H$13,4)</f>
        <v>-168.84</v>
      </c>
      <c r="AA31" s="16">
        <f>VLOOKUP(IF(M31&gt;240,5,IF(M31&gt;180,4,IF(M31&gt;120,3,IF(M31&gt;60,2,IF(M31&gt;30,1,0))))),Trial!$E$8:$H$13,4)</f>
        <v>0</v>
      </c>
      <c r="AB31" s="16">
        <f>VLOOKUP(IF(N31&gt;240,5,IF(N31&gt;180,4,IF(N31&gt;120,3,IF(N31&gt;60,2,IF(N31&gt;30,1,0))))),Trial!$E$8:$H$13,4)</f>
        <v>0</v>
      </c>
    </row>
    <row r="32" ht="15.75" customHeight="1">
      <c r="B32" s="13">
        <v>29.0</v>
      </c>
      <c r="C32" s="35">
        <v>2.81666596114239</v>
      </c>
      <c r="D32" s="35">
        <v>13.006334730687</v>
      </c>
      <c r="E32" s="35">
        <v>5.91500624907203</v>
      </c>
      <c r="F32" s="35">
        <v>7.43327510710806</v>
      </c>
      <c r="G32" s="35">
        <v>13.542260452834</v>
      </c>
      <c r="H32" s="35">
        <v>49.8243161041713</v>
      </c>
      <c r="I32" s="35">
        <v>3.24397476078011</v>
      </c>
      <c r="J32" s="35">
        <v>35.6003536310301</v>
      </c>
      <c r="K32" s="35">
        <v>1.65826000688767</v>
      </c>
      <c r="L32" s="35">
        <v>35.0216797862456</v>
      </c>
      <c r="M32" s="35">
        <v>6.61148298337926</v>
      </c>
      <c r="N32" s="35">
        <v>28.5736320650257</v>
      </c>
      <c r="O32" s="30"/>
      <c r="P32" s="13">
        <v>29.0</v>
      </c>
      <c r="Q32" s="16">
        <f>VLOOKUP(IF(C32&gt;240,5,IF(C32&gt;180,4,IF(C32&gt;120,3,IF(C32&gt;60,2,IF(C32&gt;30,1,0))))),Trial!$E$8:$H$13,4)</f>
        <v>0</v>
      </c>
      <c r="R32" s="16">
        <f>VLOOKUP(IF(D32&gt;240,5,IF(D32&gt;180,4,IF(D32&gt;120,3,IF(D32&gt;60,2,IF(D32&gt;30,1,0))))),Trial!$E$8:$H$13,4)</f>
        <v>0</v>
      </c>
      <c r="S32" s="16">
        <f>VLOOKUP(IF(E32&gt;240,5,IF(E32&gt;180,4,IF(E32&gt;120,3,IF(E32&gt;60,2,IF(E32&gt;30,1,0))))),Trial!$E$8:$H$13,4)</f>
        <v>0</v>
      </c>
      <c r="T32" s="16">
        <f>VLOOKUP(IF(F32&gt;240,5,IF(F32&gt;180,4,IF(F32&gt;120,3,IF(F32&gt;60,2,IF(F32&gt;30,1,0))))),Trial!$E$8:$H$13,4)</f>
        <v>0</v>
      </c>
      <c r="U32" s="16">
        <f>VLOOKUP(IF(G32&gt;240,5,IF(G32&gt;180,4,IF(G32&gt;120,3,IF(G32&gt;60,2,IF(G32&gt;30,1,0))))),Trial!$E$8:$H$13,4)</f>
        <v>0</v>
      </c>
      <c r="V32" s="16">
        <f>VLOOKUP(IF(H32&gt;240,5,IF(H32&gt;180,4,IF(H32&gt;120,3,IF(H32&gt;60,2,IF(H32&gt;30,1,0))))),Trial!$E$8:$H$13,4)</f>
        <v>-168.84</v>
      </c>
      <c r="W32" s="16">
        <f>VLOOKUP(IF(I32&gt;240,5,IF(I32&gt;180,4,IF(I32&gt;120,3,IF(I32&gt;60,2,IF(I32&gt;30,1,0))))),Trial!$E$8:$H$13,4)</f>
        <v>0</v>
      </c>
      <c r="X32" s="16">
        <f>VLOOKUP(IF(J32&gt;240,5,IF(J32&gt;180,4,IF(J32&gt;120,3,IF(J32&gt;60,2,IF(J32&gt;30,1,0))))),Trial!$E$8:$H$13,4)</f>
        <v>-168.84</v>
      </c>
      <c r="Y32" s="16">
        <f>VLOOKUP(IF(K32&gt;240,5,IF(K32&gt;180,4,IF(K32&gt;120,3,IF(K32&gt;60,2,IF(K32&gt;30,1,0))))),Trial!$E$8:$H$13,4)</f>
        <v>0</v>
      </c>
      <c r="Z32" s="16">
        <f>VLOOKUP(IF(L32&gt;240,5,IF(L32&gt;180,4,IF(L32&gt;120,3,IF(L32&gt;60,2,IF(L32&gt;30,1,0))))),Trial!$E$8:$H$13,4)</f>
        <v>-168.84</v>
      </c>
      <c r="AA32" s="16">
        <f>VLOOKUP(IF(M32&gt;240,5,IF(M32&gt;180,4,IF(M32&gt;120,3,IF(M32&gt;60,2,IF(M32&gt;30,1,0))))),Trial!$E$8:$H$13,4)</f>
        <v>0</v>
      </c>
      <c r="AB32" s="16">
        <f>VLOOKUP(IF(N32&gt;240,5,IF(N32&gt;180,4,IF(N32&gt;120,3,IF(N32&gt;60,2,IF(N32&gt;30,1,0))))),Trial!$E$8:$H$13,4)</f>
        <v>0</v>
      </c>
    </row>
    <row r="33" ht="15.75" customHeight="1">
      <c r="B33" s="13">
        <v>30.0</v>
      </c>
      <c r="C33" s="35">
        <v>15.4366868073205</v>
      </c>
      <c r="D33" s="35">
        <v>10.6138834496195</v>
      </c>
      <c r="E33" s="35">
        <v>3.63115444020368</v>
      </c>
      <c r="F33" s="35">
        <v>10.8829993363127</v>
      </c>
      <c r="G33" s="35">
        <v>1.6917108297348</v>
      </c>
      <c r="H33" s="35">
        <v>2.90969415036961</v>
      </c>
      <c r="I33" s="35">
        <v>12.5462234447795</v>
      </c>
      <c r="J33" s="35">
        <v>2.97245492567308</v>
      </c>
      <c r="K33" s="35">
        <v>2.49389139953786</v>
      </c>
      <c r="L33" s="35">
        <v>13.8014314842495</v>
      </c>
      <c r="M33" s="35">
        <v>19.1838471962308</v>
      </c>
      <c r="N33" s="35">
        <v>4.31156467227265</v>
      </c>
      <c r="O33" s="30"/>
      <c r="P33" s="13">
        <v>30.0</v>
      </c>
      <c r="Q33" s="16">
        <f>VLOOKUP(IF(C33&gt;240,5,IF(C33&gt;180,4,IF(C33&gt;120,3,IF(C33&gt;60,2,IF(C33&gt;30,1,0))))),Trial!$E$8:$H$13,4)</f>
        <v>0</v>
      </c>
      <c r="R33" s="16">
        <f>VLOOKUP(IF(D33&gt;240,5,IF(D33&gt;180,4,IF(D33&gt;120,3,IF(D33&gt;60,2,IF(D33&gt;30,1,0))))),Trial!$E$8:$H$13,4)</f>
        <v>0</v>
      </c>
      <c r="S33" s="16">
        <f>VLOOKUP(IF(E33&gt;240,5,IF(E33&gt;180,4,IF(E33&gt;120,3,IF(E33&gt;60,2,IF(E33&gt;30,1,0))))),Trial!$E$8:$H$13,4)</f>
        <v>0</v>
      </c>
      <c r="T33" s="16">
        <f>VLOOKUP(IF(F33&gt;240,5,IF(F33&gt;180,4,IF(F33&gt;120,3,IF(F33&gt;60,2,IF(F33&gt;30,1,0))))),Trial!$E$8:$H$13,4)</f>
        <v>0</v>
      </c>
      <c r="U33" s="16">
        <f>VLOOKUP(IF(G33&gt;240,5,IF(G33&gt;180,4,IF(G33&gt;120,3,IF(G33&gt;60,2,IF(G33&gt;30,1,0))))),Trial!$E$8:$H$13,4)</f>
        <v>0</v>
      </c>
      <c r="V33" s="16">
        <f>VLOOKUP(IF(H33&gt;240,5,IF(H33&gt;180,4,IF(H33&gt;120,3,IF(H33&gt;60,2,IF(H33&gt;30,1,0))))),Trial!$E$8:$H$13,4)</f>
        <v>0</v>
      </c>
      <c r="W33" s="16">
        <f>VLOOKUP(IF(I33&gt;240,5,IF(I33&gt;180,4,IF(I33&gt;120,3,IF(I33&gt;60,2,IF(I33&gt;30,1,0))))),Trial!$E$8:$H$13,4)</f>
        <v>0</v>
      </c>
      <c r="X33" s="16">
        <f>VLOOKUP(IF(J33&gt;240,5,IF(J33&gt;180,4,IF(J33&gt;120,3,IF(J33&gt;60,2,IF(J33&gt;30,1,0))))),Trial!$E$8:$H$13,4)</f>
        <v>0</v>
      </c>
      <c r="Y33" s="16">
        <f>VLOOKUP(IF(K33&gt;240,5,IF(K33&gt;180,4,IF(K33&gt;120,3,IF(K33&gt;60,2,IF(K33&gt;30,1,0))))),Trial!$E$8:$H$13,4)</f>
        <v>0</v>
      </c>
      <c r="Z33" s="16">
        <f>VLOOKUP(IF(L33&gt;240,5,IF(L33&gt;180,4,IF(L33&gt;120,3,IF(L33&gt;60,2,IF(L33&gt;30,1,0))))),Trial!$E$8:$H$13,4)</f>
        <v>0</v>
      </c>
      <c r="AA33" s="16">
        <f>VLOOKUP(IF(M33&gt;240,5,IF(M33&gt;180,4,IF(M33&gt;120,3,IF(M33&gt;60,2,IF(M33&gt;30,1,0))))),Trial!$E$8:$H$13,4)</f>
        <v>0</v>
      </c>
      <c r="AB33" s="16">
        <f>VLOOKUP(IF(N33&gt;240,5,IF(N33&gt;180,4,IF(N33&gt;120,3,IF(N33&gt;60,2,IF(N33&gt;30,1,0))))),Trial!$E$8:$H$13,4)</f>
        <v>0</v>
      </c>
    </row>
    <row r="34" ht="15.75" customHeight="1">
      <c r="B34" s="13">
        <v>31.0</v>
      </c>
      <c r="C34" s="35">
        <v>0.19391011656262</v>
      </c>
      <c r="D34" s="35">
        <v>8.74462921028025</v>
      </c>
      <c r="E34" s="35">
        <v>36.774284954403</v>
      </c>
      <c r="F34" s="35">
        <v>8.38054216708988</v>
      </c>
      <c r="G34" s="35">
        <v>2.95381520702504</v>
      </c>
      <c r="H34" s="35">
        <v>0.624832238029276</v>
      </c>
      <c r="I34" s="35">
        <v>50.3362169806338</v>
      </c>
      <c r="J34" s="35">
        <v>41.0421085660916</v>
      </c>
      <c r="K34" s="35">
        <v>19.4703574007547</v>
      </c>
      <c r="L34" s="35">
        <v>21.2070321649482</v>
      </c>
      <c r="M34" s="35">
        <v>32.1828363155814</v>
      </c>
      <c r="N34" s="35">
        <v>26.5923990752717</v>
      </c>
      <c r="O34" s="30"/>
      <c r="P34" s="13">
        <v>31.0</v>
      </c>
      <c r="Q34" s="16">
        <f>VLOOKUP(IF(C34&gt;240,5,IF(C34&gt;180,4,IF(C34&gt;120,3,IF(C34&gt;60,2,IF(C34&gt;30,1,0))))),Trial!$E$8:$H$13,4)</f>
        <v>0</v>
      </c>
      <c r="R34" s="16">
        <f>VLOOKUP(IF(D34&gt;240,5,IF(D34&gt;180,4,IF(D34&gt;120,3,IF(D34&gt;60,2,IF(D34&gt;30,1,0))))),Trial!$E$8:$H$13,4)</f>
        <v>0</v>
      </c>
      <c r="S34" s="16">
        <f>VLOOKUP(IF(E34&gt;240,5,IF(E34&gt;180,4,IF(E34&gt;120,3,IF(E34&gt;60,2,IF(E34&gt;30,1,0))))),Trial!$E$8:$H$13,4)</f>
        <v>-168.84</v>
      </c>
      <c r="T34" s="16">
        <f>VLOOKUP(IF(F34&gt;240,5,IF(F34&gt;180,4,IF(F34&gt;120,3,IF(F34&gt;60,2,IF(F34&gt;30,1,0))))),Trial!$E$8:$H$13,4)</f>
        <v>0</v>
      </c>
      <c r="U34" s="16">
        <f>VLOOKUP(IF(G34&gt;240,5,IF(G34&gt;180,4,IF(G34&gt;120,3,IF(G34&gt;60,2,IF(G34&gt;30,1,0))))),Trial!$E$8:$H$13,4)</f>
        <v>0</v>
      </c>
      <c r="V34" s="16">
        <f>VLOOKUP(IF(H34&gt;240,5,IF(H34&gt;180,4,IF(H34&gt;120,3,IF(H34&gt;60,2,IF(H34&gt;30,1,0))))),Trial!$E$8:$H$13,4)</f>
        <v>0</v>
      </c>
      <c r="W34" s="16">
        <f>VLOOKUP(IF(I34&gt;240,5,IF(I34&gt;180,4,IF(I34&gt;120,3,IF(I34&gt;60,2,IF(I34&gt;30,1,0))))),Trial!$E$8:$H$13,4)</f>
        <v>-168.84</v>
      </c>
      <c r="X34" s="16">
        <f>VLOOKUP(IF(J34&gt;240,5,IF(J34&gt;180,4,IF(J34&gt;120,3,IF(J34&gt;60,2,IF(J34&gt;30,1,0))))),Trial!$E$8:$H$13,4)</f>
        <v>-168.84</v>
      </c>
      <c r="Y34" s="16">
        <f>VLOOKUP(IF(K34&gt;240,5,IF(K34&gt;180,4,IF(K34&gt;120,3,IF(K34&gt;60,2,IF(K34&gt;30,1,0))))),Trial!$E$8:$H$13,4)</f>
        <v>0</v>
      </c>
      <c r="Z34" s="16">
        <f>VLOOKUP(IF(L34&gt;240,5,IF(L34&gt;180,4,IF(L34&gt;120,3,IF(L34&gt;60,2,IF(L34&gt;30,1,0))))),Trial!$E$8:$H$13,4)</f>
        <v>0</v>
      </c>
      <c r="AA34" s="16">
        <f>VLOOKUP(IF(M34&gt;240,5,IF(M34&gt;180,4,IF(M34&gt;120,3,IF(M34&gt;60,2,IF(M34&gt;30,1,0))))),Trial!$E$8:$H$13,4)</f>
        <v>-168.84</v>
      </c>
      <c r="AB34" s="16">
        <f>VLOOKUP(IF(N34&gt;240,5,IF(N34&gt;180,4,IF(N34&gt;120,3,IF(N34&gt;60,2,IF(N34&gt;30,1,0))))),Trial!$E$8:$H$13,4)</f>
        <v>0</v>
      </c>
    </row>
    <row r="35" ht="15.75" customHeight="1">
      <c r="B35" s="13">
        <v>32.0</v>
      </c>
      <c r="C35" s="35">
        <v>2.60065710492037</v>
      </c>
      <c r="D35" s="35">
        <v>5.8936363232322</v>
      </c>
      <c r="E35" s="35">
        <v>49.5868362758732</v>
      </c>
      <c r="F35" s="35">
        <v>2.44983671291131</v>
      </c>
      <c r="G35" s="35">
        <v>10.0445427788476</v>
      </c>
      <c r="H35" s="35">
        <v>53.9504134948112</v>
      </c>
      <c r="I35" s="35">
        <v>3.44951894514409</v>
      </c>
      <c r="J35" s="35">
        <v>5.078423146085</v>
      </c>
      <c r="K35" s="35">
        <v>13.257900284478</v>
      </c>
      <c r="L35" s="35">
        <v>10.5935485965388</v>
      </c>
      <c r="M35" s="35">
        <v>5.66249954798259</v>
      </c>
      <c r="N35" s="35">
        <v>42.107447898896</v>
      </c>
      <c r="O35" s="30"/>
      <c r="P35" s="13">
        <v>32.0</v>
      </c>
      <c r="Q35" s="16">
        <f>VLOOKUP(IF(C35&gt;240,5,IF(C35&gt;180,4,IF(C35&gt;120,3,IF(C35&gt;60,2,IF(C35&gt;30,1,0))))),Trial!$E$8:$H$13,4)</f>
        <v>0</v>
      </c>
      <c r="R35" s="16">
        <f>VLOOKUP(IF(D35&gt;240,5,IF(D35&gt;180,4,IF(D35&gt;120,3,IF(D35&gt;60,2,IF(D35&gt;30,1,0))))),Trial!$E$8:$H$13,4)</f>
        <v>0</v>
      </c>
      <c r="S35" s="16">
        <f>VLOOKUP(IF(E35&gt;240,5,IF(E35&gt;180,4,IF(E35&gt;120,3,IF(E35&gt;60,2,IF(E35&gt;30,1,0))))),Trial!$E$8:$H$13,4)</f>
        <v>-168.84</v>
      </c>
      <c r="T35" s="16">
        <f>VLOOKUP(IF(F35&gt;240,5,IF(F35&gt;180,4,IF(F35&gt;120,3,IF(F35&gt;60,2,IF(F35&gt;30,1,0))))),Trial!$E$8:$H$13,4)</f>
        <v>0</v>
      </c>
      <c r="U35" s="16">
        <f>VLOOKUP(IF(G35&gt;240,5,IF(G35&gt;180,4,IF(G35&gt;120,3,IF(G35&gt;60,2,IF(G35&gt;30,1,0))))),Trial!$E$8:$H$13,4)</f>
        <v>0</v>
      </c>
      <c r="V35" s="16">
        <f>VLOOKUP(IF(H35&gt;240,5,IF(H35&gt;180,4,IF(H35&gt;120,3,IF(H35&gt;60,2,IF(H35&gt;30,1,0))))),Trial!$E$8:$H$13,4)</f>
        <v>-168.84</v>
      </c>
      <c r="W35" s="16">
        <f>VLOOKUP(IF(I35&gt;240,5,IF(I35&gt;180,4,IF(I35&gt;120,3,IF(I35&gt;60,2,IF(I35&gt;30,1,0))))),Trial!$E$8:$H$13,4)</f>
        <v>0</v>
      </c>
      <c r="X35" s="16">
        <f>VLOOKUP(IF(J35&gt;240,5,IF(J35&gt;180,4,IF(J35&gt;120,3,IF(J35&gt;60,2,IF(J35&gt;30,1,0))))),Trial!$E$8:$H$13,4)</f>
        <v>0</v>
      </c>
      <c r="Y35" s="16">
        <f>VLOOKUP(IF(K35&gt;240,5,IF(K35&gt;180,4,IF(K35&gt;120,3,IF(K35&gt;60,2,IF(K35&gt;30,1,0))))),Trial!$E$8:$H$13,4)</f>
        <v>0</v>
      </c>
      <c r="Z35" s="16">
        <f>VLOOKUP(IF(L35&gt;240,5,IF(L35&gt;180,4,IF(L35&gt;120,3,IF(L35&gt;60,2,IF(L35&gt;30,1,0))))),Trial!$E$8:$H$13,4)</f>
        <v>0</v>
      </c>
      <c r="AA35" s="16">
        <f>VLOOKUP(IF(M35&gt;240,5,IF(M35&gt;180,4,IF(M35&gt;120,3,IF(M35&gt;60,2,IF(M35&gt;30,1,0))))),Trial!$E$8:$H$13,4)</f>
        <v>0</v>
      </c>
      <c r="AB35" s="16">
        <f>VLOOKUP(IF(N35&gt;240,5,IF(N35&gt;180,4,IF(N35&gt;120,3,IF(N35&gt;60,2,IF(N35&gt;30,1,0))))),Trial!$E$8:$H$13,4)</f>
        <v>-168.84</v>
      </c>
    </row>
    <row r="36" ht="15.75" customHeight="1">
      <c r="B36" s="13">
        <v>33.0</v>
      </c>
      <c r="C36" s="35">
        <v>0.853147928665092</v>
      </c>
      <c r="D36" s="35">
        <v>6.91465629818849</v>
      </c>
      <c r="E36" s="35">
        <v>20.5938225165179</v>
      </c>
      <c r="F36" s="35">
        <v>9.27489355896516</v>
      </c>
      <c r="G36" s="35">
        <v>15.057579829478</v>
      </c>
      <c r="H36" s="35">
        <v>0.435029544490942</v>
      </c>
      <c r="I36" s="35">
        <v>23.1845676629042</v>
      </c>
      <c r="J36" s="35">
        <v>4.02484636679292</v>
      </c>
      <c r="K36" s="35">
        <v>33.2216285512106</v>
      </c>
      <c r="L36" s="35">
        <v>5.6567309708119</v>
      </c>
      <c r="M36" s="35">
        <v>1.35297845709151</v>
      </c>
      <c r="N36" s="35">
        <v>7.87591915703379</v>
      </c>
      <c r="O36" s="30"/>
      <c r="P36" s="13">
        <v>33.0</v>
      </c>
      <c r="Q36" s="16">
        <f>VLOOKUP(IF(C36&gt;240,5,IF(C36&gt;180,4,IF(C36&gt;120,3,IF(C36&gt;60,2,IF(C36&gt;30,1,0))))),Trial!$E$8:$H$13,4)</f>
        <v>0</v>
      </c>
      <c r="R36" s="16">
        <f>VLOOKUP(IF(D36&gt;240,5,IF(D36&gt;180,4,IF(D36&gt;120,3,IF(D36&gt;60,2,IF(D36&gt;30,1,0))))),Trial!$E$8:$H$13,4)</f>
        <v>0</v>
      </c>
      <c r="S36" s="16">
        <f>VLOOKUP(IF(E36&gt;240,5,IF(E36&gt;180,4,IF(E36&gt;120,3,IF(E36&gt;60,2,IF(E36&gt;30,1,0))))),Trial!$E$8:$H$13,4)</f>
        <v>0</v>
      </c>
      <c r="T36" s="16">
        <f>VLOOKUP(IF(F36&gt;240,5,IF(F36&gt;180,4,IF(F36&gt;120,3,IF(F36&gt;60,2,IF(F36&gt;30,1,0))))),Trial!$E$8:$H$13,4)</f>
        <v>0</v>
      </c>
      <c r="U36" s="16">
        <f>VLOOKUP(IF(G36&gt;240,5,IF(G36&gt;180,4,IF(G36&gt;120,3,IF(G36&gt;60,2,IF(G36&gt;30,1,0))))),Trial!$E$8:$H$13,4)</f>
        <v>0</v>
      </c>
      <c r="V36" s="16">
        <f>VLOOKUP(IF(H36&gt;240,5,IF(H36&gt;180,4,IF(H36&gt;120,3,IF(H36&gt;60,2,IF(H36&gt;30,1,0))))),Trial!$E$8:$H$13,4)</f>
        <v>0</v>
      </c>
      <c r="W36" s="16">
        <f>VLOOKUP(IF(I36&gt;240,5,IF(I36&gt;180,4,IF(I36&gt;120,3,IF(I36&gt;60,2,IF(I36&gt;30,1,0))))),Trial!$E$8:$H$13,4)</f>
        <v>0</v>
      </c>
      <c r="X36" s="16">
        <f>VLOOKUP(IF(J36&gt;240,5,IF(J36&gt;180,4,IF(J36&gt;120,3,IF(J36&gt;60,2,IF(J36&gt;30,1,0))))),Trial!$E$8:$H$13,4)</f>
        <v>0</v>
      </c>
      <c r="Y36" s="16">
        <f>VLOOKUP(IF(K36&gt;240,5,IF(K36&gt;180,4,IF(K36&gt;120,3,IF(K36&gt;60,2,IF(K36&gt;30,1,0))))),Trial!$E$8:$H$13,4)</f>
        <v>-168.84</v>
      </c>
      <c r="Z36" s="16">
        <f>VLOOKUP(IF(L36&gt;240,5,IF(L36&gt;180,4,IF(L36&gt;120,3,IF(L36&gt;60,2,IF(L36&gt;30,1,0))))),Trial!$E$8:$H$13,4)</f>
        <v>0</v>
      </c>
      <c r="AA36" s="16">
        <f>VLOOKUP(IF(M36&gt;240,5,IF(M36&gt;180,4,IF(M36&gt;120,3,IF(M36&gt;60,2,IF(M36&gt;30,1,0))))),Trial!$E$8:$H$13,4)</f>
        <v>0</v>
      </c>
      <c r="AB36" s="16">
        <f>VLOOKUP(IF(N36&gt;240,5,IF(N36&gt;180,4,IF(N36&gt;120,3,IF(N36&gt;60,2,IF(N36&gt;30,1,0))))),Trial!$E$8:$H$13,4)</f>
        <v>0</v>
      </c>
    </row>
    <row r="37" ht="15.75" customHeight="1">
      <c r="B37" s="13">
        <v>34.0</v>
      </c>
      <c r="C37" s="35">
        <v>4.75010951650404</v>
      </c>
      <c r="D37" s="35">
        <v>3.49799700463191</v>
      </c>
      <c r="E37" s="35">
        <v>39.6232876450162</v>
      </c>
      <c r="F37" s="35">
        <v>7.98734142561443</v>
      </c>
      <c r="G37" s="35">
        <v>14.836975635876</v>
      </c>
      <c r="H37" s="35">
        <v>1.24840386230854</v>
      </c>
      <c r="I37" s="35">
        <v>7.13451229846105</v>
      </c>
      <c r="J37" s="35">
        <v>12.5456880212846</v>
      </c>
      <c r="K37" s="35">
        <v>7.22826593331993</v>
      </c>
      <c r="L37" s="35">
        <v>6.37062164261006</v>
      </c>
      <c r="M37" s="35">
        <v>20.8383086258715</v>
      </c>
      <c r="N37" s="35">
        <v>9.8430931337467</v>
      </c>
      <c r="O37" s="30"/>
      <c r="P37" s="13">
        <v>34.0</v>
      </c>
      <c r="Q37" s="16">
        <f>VLOOKUP(IF(C37&gt;240,5,IF(C37&gt;180,4,IF(C37&gt;120,3,IF(C37&gt;60,2,IF(C37&gt;30,1,0))))),Trial!$E$8:$H$13,4)</f>
        <v>0</v>
      </c>
      <c r="R37" s="16">
        <f>VLOOKUP(IF(D37&gt;240,5,IF(D37&gt;180,4,IF(D37&gt;120,3,IF(D37&gt;60,2,IF(D37&gt;30,1,0))))),Trial!$E$8:$H$13,4)</f>
        <v>0</v>
      </c>
      <c r="S37" s="16">
        <f>VLOOKUP(IF(E37&gt;240,5,IF(E37&gt;180,4,IF(E37&gt;120,3,IF(E37&gt;60,2,IF(E37&gt;30,1,0))))),Trial!$E$8:$H$13,4)</f>
        <v>-168.84</v>
      </c>
      <c r="T37" s="16">
        <f>VLOOKUP(IF(F37&gt;240,5,IF(F37&gt;180,4,IF(F37&gt;120,3,IF(F37&gt;60,2,IF(F37&gt;30,1,0))))),Trial!$E$8:$H$13,4)</f>
        <v>0</v>
      </c>
      <c r="U37" s="16">
        <f>VLOOKUP(IF(G37&gt;240,5,IF(G37&gt;180,4,IF(G37&gt;120,3,IF(G37&gt;60,2,IF(G37&gt;30,1,0))))),Trial!$E$8:$H$13,4)</f>
        <v>0</v>
      </c>
      <c r="V37" s="16">
        <f>VLOOKUP(IF(H37&gt;240,5,IF(H37&gt;180,4,IF(H37&gt;120,3,IF(H37&gt;60,2,IF(H37&gt;30,1,0))))),Trial!$E$8:$H$13,4)</f>
        <v>0</v>
      </c>
      <c r="W37" s="16">
        <f>VLOOKUP(IF(I37&gt;240,5,IF(I37&gt;180,4,IF(I37&gt;120,3,IF(I37&gt;60,2,IF(I37&gt;30,1,0))))),Trial!$E$8:$H$13,4)</f>
        <v>0</v>
      </c>
      <c r="X37" s="16">
        <f>VLOOKUP(IF(J37&gt;240,5,IF(J37&gt;180,4,IF(J37&gt;120,3,IF(J37&gt;60,2,IF(J37&gt;30,1,0))))),Trial!$E$8:$H$13,4)</f>
        <v>0</v>
      </c>
      <c r="Y37" s="16">
        <f>VLOOKUP(IF(K37&gt;240,5,IF(K37&gt;180,4,IF(K37&gt;120,3,IF(K37&gt;60,2,IF(K37&gt;30,1,0))))),Trial!$E$8:$H$13,4)</f>
        <v>0</v>
      </c>
      <c r="Z37" s="16">
        <f>VLOOKUP(IF(L37&gt;240,5,IF(L37&gt;180,4,IF(L37&gt;120,3,IF(L37&gt;60,2,IF(L37&gt;30,1,0))))),Trial!$E$8:$H$13,4)</f>
        <v>0</v>
      </c>
      <c r="AA37" s="16">
        <f>VLOOKUP(IF(M37&gt;240,5,IF(M37&gt;180,4,IF(M37&gt;120,3,IF(M37&gt;60,2,IF(M37&gt;30,1,0))))),Trial!$E$8:$H$13,4)</f>
        <v>0</v>
      </c>
      <c r="AB37" s="16">
        <f>VLOOKUP(IF(N37&gt;240,5,IF(N37&gt;180,4,IF(N37&gt;120,3,IF(N37&gt;60,2,IF(N37&gt;30,1,0))))),Trial!$E$8:$H$13,4)</f>
        <v>0</v>
      </c>
    </row>
    <row r="38" ht="15.75" customHeight="1">
      <c r="B38" s="13">
        <v>35.0</v>
      </c>
      <c r="C38" s="35">
        <v>4.70466314451769</v>
      </c>
      <c r="D38" s="35">
        <v>4.89889137237333</v>
      </c>
      <c r="E38" s="35">
        <v>15.243671432146</v>
      </c>
      <c r="F38" s="35">
        <v>22.3261315013128</v>
      </c>
      <c r="G38" s="35">
        <v>3.07747501436194</v>
      </c>
      <c r="H38" s="35">
        <v>2.26635872650301</v>
      </c>
      <c r="I38" s="35">
        <v>4.32039744579233</v>
      </c>
      <c r="J38" s="35">
        <v>1.08337797850916</v>
      </c>
      <c r="K38" s="35">
        <v>5.7512222538962</v>
      </c>
      <c r="L38" s="35">
        <v>1.2866143829725</v>
      </c>
      <c r="M38" s="35">
        <v>13.49407214309</v>
      </c>
      <c r="N38" s="35">
        <v>3.68969196295366</v>
      </c>
      <c r="O38" s="30"/>
      <c r="P38" s="13">
        <v>35.0</v>
      </c>
      <c r="Q38" s="16">
        <f>VLOOKUP(IF(C38&gt;240,5,IF(C38&gt;180,4,IF(C38&gt;120,3,IF(C38&gt;60,2,IF(C38&gt;30,1,0))))),Trial!$E$8:$H$13,4)</f>
        <v>0</v>
      </c>
      <c r="R38" s="16">
        <f>VLOOKUP(IF(D38&gt;240,5,IF(D38&gt;180,4,IF(D38&gt;120,3,IF(D38&gt;60,2,IF(D38&gt;30,1,0))))),Trial!$E$8:$H$13,4)</f>
        <v>0</v>
      </c>
      <c r="S38" s="16">
        <f>VLOOKUP(IF(E38&gt;240,5,IF(E38&gt;180,4,IF(E38&gt;120,3,IF(E38&gt;60,2,IF(E38&gt;30,1,0))))),Trial!$E$8:$H$13,4)</f>
        <v>0</v>
      </c>
      <c r="T38" s="16">
        <f>VLOOKUP(IF(F38&gt;240,5,IF(F38&gt;180,4,IF(F38&gt;120,3,IF(F38&gt;60,2,IF(F38&gt;30,1,0))))),Trial!$E$8:$H$13,4)</f>
        <v>0</v>
      </c>
      <c r="U38" s="16">
        <f>VLOOKUP(IF(G38&gt;240,5,IF(G38&gt;180,4,IF(G38&gt;120,3,IF(G38&gt;60,2,IF(G38&gt;30,1,0))))),Trial!$E$8:$H$13,4)</f>
        <v>0</v>
      </c>
      <c r="V38" s="16">
        <f>VLOOKUP(IF(H38&gt;240,5,IF(H38&gt;180,4,IF(H38&gt;120,3,IF(H38&gt;60,2,IF(H38&gt;30,1,0))))),Trial!$E$8:$H$13,4)</f>
        <v>0</v>
      </c>
      <c r="W38" s="16">
        <f>VLOOKUP(IF(I38&gt;240,5,IF(I38&gt;180,4,IF(I38&gt;120,3,IF(I38&gt;60,2,IF(I38&gt;30,1,0))))),Trial!$E$8:$H$13,4)</f>
        <v>0</v>
      </c>
      <c r="X38" s="16">
        <f>VLOOKUP(IF(J38&gt;240,5,IF(J38&gt;180,4,IF(J38&gt;120,3,IF(J38&gt;60,2,IF(J38&gt;30,1,0))))),Trial!$E$8:$H$13,4)</f>
        <v>0</v>
      </c>
      <c r="Y38" s="16">
        <f>VLOOKUP(IF(K38&gt;240,5,IF(K38&gt;180,4,IF(K38&gt;120,3,IF(K38&gt;60,2,IF(K38&gt;30,1,0))))),Trial!$E$8:$H$13,4)</f>
        <v>0</v>
      </c>
      <c r="Z38" s="16">
        <f>VLOOKUP(IF(L38&gt;240,5,IF(L38&gt;180,4,IF(L38&gt;120,3,IF(L38&gt;60,2,IF(L38&gt;30,1,0))))),Trial!$E$8:$H$13,4)</f>
        <v>0</v>
      </c>
      <c r="AA38" s="16">
        <f>VLOOKUP(IF(M38&gt;240,5,IF(M38&gt;180,4,IF(M38&gt;120,3,IF(M38&gt;60,2,IF(M38&gt;30,1,0))))),Trial!$E$8:$H$13,4)</f>
        <v>0</v>
      </c>
      <c r="AB38" s="16">
        <f>VLOOKUP(IF(N38&gt;240,5,IF(N38&gt;180,4,IF(N38&gt;120,3,IF(N38&gt;60,2,IF(N38&gt;30,1,0))))),Trial!$E$8:$H$13,4)</f>
        <v>0</v>
      </c>
    </row>
    <row r="39" ht="15.75" customHeight="1">
      <c r="B39" s="13">
        <v>36.0</v>
      </c>
      <c r="C39" s="35">
        <v>12.6442284251587</v>
      </c>
      <c r="D39" s="35">
        <v>22.8699114777317</v>
      </c>
      <c r="E39" s="35">
        <v>4.85557077908888</v>
      </c>
      <c r="F39" s="35">
        <v>12.2111941430802</v>
      </c>
      <c r="G39" s="35">
        <v>6.97897123028524</v>
      </c>
      <c r="H39" s="35">
        <v>2.29459352465346</v>
      </c>
      <c r="I39" s="35">
        <v>14.1705563652414</v>
      </c>
      <c r="J39" s="35">
        <v>26.4394088450989</v>
      </c>
      <c r="K39" s="35">
        <v>5.06983857876621</v>
      </c>
      <c r="L39" s="35">
        <v>3.18308223965578</v>
      </c>
      <c r="M39" s="35">
        <v>5.86446303245611</v>
      </c>
      <c r="N39" s="35">
        <v>29.437141720621</v>
      </c>
      <c r="O39" s="30"/>
      <c r="P39" s="13">
        <v>36.0</v>
      </c>
      <c r="Q39" s="16">
        <f>VLOOKUP(IF(C39&gt;240,5,IF(C39&gt;180,4,IF(C39&gt;120,3,IF(C39&gt;60,2,IF(C39&gt;30,1,0))))),Trial!$E$8:$H$13,4)</f>
        <v>0</v>
      </c>
      <c r="R39" s="16">
        <f>VLOOKUP(IF(D39&gt;240,5,IF(D39&gt;180,4,IF(D39&gt;120,3,IF(D39&gt;60,2,IF(D39&gt;30,1,0))))),Trial!$E$8:$H$13,4)</f>
        <v>0</v>
      </c>
      <c r="S39" s="16">
        <f>VLOOKUP(IF(E39&gt;240,5,IF(E39&gt;180,4,IF(E39&gt;120,3,IF(E39&gt;60,2,IF(E39&gt;30,1,0))))),Trial!$E$8:$H$13,4)</f>
        <v>0</v>
      </c>
      <c r="T39" s="16">
        <f>VLOOKUP(IF(F39&gt;240,5,IF(F39&gt;180,4,IF(F39&gt;120,3,IF(F39&gt;60,2,IF(F39&gt;30,1,0))))),Trial!$E$8:$H$13,4)</f>
        <v>0</v>
      </c>
      <c r="U39" s="16">
        <f>VLOOKUP(IF(G39&gt;240,5,IF(G39&gt;180,4,IF(G39&gt;120,3,IF(G39&gt;60,2,IF(G39&gt;30,1,0))))),Trial!$E$8:$H$13,4)</f>
        <v>0</v>
      </c>
      <c r="V39" s="16">
        <f>VLOOKUP(IF(H39&gt;240,5,IF(H39&gt;180,4,IF(H39&gt;120,3,IF(H39&gt;60,2,IF(H39&gt;30,1,0))))),Trial!$E$8:$H$13,4)</f>
        <v>0</v>
      </c>
      <c r="W39" s="16">
        <f>VLOOKUP(IF(I39&gt;240,5,IF(I39&gt;180,4,IF(I39&gt;120,3,IF(I39&gt;60,2,IF(I39&gt;30,1,0))))),Trial!$E$8:$H$13,4)</f>
        <v>0</v>
      </c>
      <c r="X39" s="16">
        <f>VLOOKUP(IF(J39&gt;240,5,IF(J39&gt;180,4,IF(J39&gt;120,3,IF(J39&gt;60,2,IF(J39&gt;30,1,0))))),Trial!$E$8:$H$13,4)</f>
        <v>0</v>
      </c>
      <c r="Y39" s="16">
        <f>VLOOKUP(IF(K39&gt;240,5,IF(K39&gt;180,4,IF(K39&gt;120,3,IF(K39&gt;60,2,IF(K39&gt;30,1,0))))),Trial!$E$8:$H$13,4)</f>
        <v>0</v>
      </c>
      <c r="Z39" s="16">
        <f>VLOOKUP(IF(L39&gt;240,5,IF(L39&gt;180,4,IF(L39&gt;120,3,IF(L39&gt;60,2,IF(L39&gt;30,1,0))))),Trial!$E$8:$H$13,4)</f>
        <v>0</v>
      </c>
      <c r="AA39" s="16">
        <f>VLOOKUP(IF(M39&gt;240,5,IF(M39&gt;180,4,IF(M39&gt;120,3,IF(M39&gt;60,2,IF(M39&gt;30,1,0))))),Trial!$E$8:$H$13,4)</f>
        <v>0</v>
      </c>
      <c r="AB39" s="16">
        <f>VLOOKUP(IF(N39&gt;240,5,IF(N39&gt;180,4,IF(N39&gt;120,3,IF(N39&gt;60,2,IF(N39&gt;30,1,0))))),Trial!$E$8:$H$13,4)</f>
        <v>0</v>
      </c>
    </row>
    <row r="40" ht="15.75" customHeight="1">
      <c r="B40" s="13">
        <v>37.0</v>
      </c>
      <c r="C40" s="35">
        <v>37.7868708014827</v>
      </c>
      <c r="D40" s="35">
        <v>5.00187249178998</v>
      </c>
      <c r="E40" s="35">
        <v>12.5648438200645</v>
      </c>
      <c r="F40" s="35">
        <v>4.36641816636547</v>
      </c>
      <c r="G40" s="35">
        <v>3.36679167607799</v>
      </c>
      <c r="H40" s="35">
        <v>17.7305428954857</v>
      </c>
      <c r="I40" s="35">
        <v>3.96493616099469</v>
      </c>
      <c r="J40" s="35">
        <v>32.7304280162112</v>
      </c>
      <c r="K40" s="35">
        <v>36.6903782390397</v>
      </c>
      <c r="L40" s="35">
        <v>5.49827393891595</v>
      </c>
      <c r="M40" s="35">
        <v>5.58384541445412</v>
      </c>
      <c r="N40" s="35">
        <v>11.2987271702002</v>
      </c>
      <c r="O40" s="30"/>
      <c r="P40" s="13">
        <v>37.0</v>
      </c>
      <c r="Q40" s="16">
        <f>VLOOKUP(IF(C40&gt;240,5,IF(C40&gt;180,4,IF(C40&gt;120,3,IF(C40&gt;60,2,IF(C40&gt;30,1,0))))),Trial!$E$8:$H$13,4)</f>
        <v>-168.84</v>
      </c>
      <c r="R40" s="16">
        <f>VLOOKUP(IF(D40&gt;240,5,IF(D40&gt;180,4,IF(D40&gt;120,3,IF(D40&gt;60,2,IF(D40&gt;30,1,0))))),Trial!$E$8:$H$13,4)</f>
        <v>0</v>
      </c>
      <c r="S40" s="16">
        <f>VLOOKUP(IF(E40&gt;240,5,IF(E40&gt;180,4,IF(E40&gt;120,3,IF(E40&gt;60,2,IF(E40&gt;30,1,0))))),Trial!$E$8:$H$13,4)</f>
        <v>0</v>
      </c>
      <c r="T40" s="16">
        <f>VLOOKUP(IF(F40&gt;240,5,IF(F40&gt;180,4,IF(F40&gt;120,3,IF(F40&gt;60,2,IF(F40&gt;30,1,0))))),Trial!$E$8:$H$13,4)</f>
        <v>0</v>
      </c>
      <c r="U40" s="16">
        <f>VLOOKUP(IF(G40&gt;240,5,IF(G40&gt;180,4,IF(G40&gt;120,3,IF(G40&gt;60,2,IF(G40&gt;30,1,0))))),Trial!$E$8:$H$13,4)</f>
        <v>0</v>
      </c>
      <c r="V40" s="16">
        <f>VLOOKUP(IF(H40&gt;240,5,IF(H40&gt;180,4,IF(H40&gt;120,3,IF(H40&gt;60,2,IF(H40&gt;30,1,0))))),Trial!$E$8:$H$13,4)</f>
        <v>0</v>
      </c>
      <c r="W40" s="16">
        <f>VLOOKUP(IF(I40&gt;240,5,IF(I40&gt;180,4,IF(I40&gt;120,3,IF(I40&gt;60,2,IF(I40&gt;30,1,0))))),Trial!$E$8:$H$13,4)</f>
        <v>0</v>
      </c>
      <c r="X40" s="16">
        <f>VLOOKUP(IF(J40&gt;240,5,IF(J40&gt;180,4,IF(J40&gt;120,3,IF(J40&gt;60,2,IF(J40&gt;30,1,0))))),Trial!$E$8:$H$13,4)</f>
        <v>-168.84</v>
      </c>
      <c r="Y40" s="16">
        <f>VLOOKUP(IF(K40&gt;240,5,IF(K40&gt;180,4,IF(K40&gt;120,3,IF(K40&gt;60,2,IF(K40&gt;30,1,0))))),Trial!$E$8:$H$13,4)</f>
        <v>-168.84</v>
      </c>
      <c r="Z40" s="16">
        <f>VLOOKUP(IF(L40&gt;240,5,IF(L40&gt;180,4,IF(L40&gt;120,3,IF(L40&gt;60,2,IF(L40&gt;30,1,0))))),Trial!$E$8:$H$13,4)</f>
        <v>0</v>
      </c>
      <c r="AA40" s="16">
        <f>VLOOKUP(IF(M40&gt;240,5,IF(M40&gt;180,4,IF(M40&gt;120,3,IF(M40&gt;60,2,IF(M40&gt;30,1,0))))),Trial!$E$8:$H$13,4)</f>
        <v>0</v>
      </c>
      <c r="AB40" s="16">
        <f>VLOOKUP(IF(N40&gt;240,5,IF(N40&gt;180,4,IF(N40&gt;120,3,IF(N40&gt;60,2,IF(N40&gt;30,1,0))))),Trial!$E$8:$H$13,4)</f>
        <v>0</v>
      </c>
    </row>
    <row r="41" ht="15.75" customHeight="1">
      <c r="B41" s="13">
        <v>38.0</v>
      </c>
      <c r="C41" s="35">
        <v>15.8123015783812</v>
      </c>
      <c r="D41" s="35">
        <v>31.6441967573271</v>
      </c>
      <c r="E41" s="35">
        <v>2.37904896796681</v>
      </c>
      <c r="F41" s="35">
        <v>6.75931282648817</v>
      </c>
      <c r="G41" s="35">
        <v>7.16402303804643</v>
      </c>
      <c r="H41" s="35">
        <v>3.19928899984807</v>
      </c>
      <c r="I41" s="35">
        <v>1.13221256106932</v>
      </c>
      <c r="J41" s="35">
        <v>1.63947072471492</v>
      </c>
      <c r="K41" s="35">
        <v>1.56598673280135</v>
      </c>
      <c r="L41" s="35">
        <v>2.3013744328608</v>
      </c>
      <c r="M41" s="35">
        <v>2.35524724880233</v>
      </c>
      <c r="N41" s="35">
        <v>64.1120868664828</v>
      </c>
      <c r="O41" s="30"/>
      <c r="P41" s="13">
        <v>38.0</v>
      </c>
      <c r="Q41" s="16">
        <f>VLOOKUP(IF(C41&gt;240,5,IF(C41&gt;180,4,IF(C41&gt;120,3,IF(C41&gt;60,2,IF(C41&gt;30,1,0))))),Trial!$E$8:$H$13,4)</f>
        <v>0</v>
      </c>
      <c r="R41" s="16">
        <f>VLOOKUP(IF(D41&gt;240,5,IF(D41&gt;180,4,IF(D41&gt;120,3,IF(D41&gt;60,2,IF(D41&gt;30,1,0))))),Trial!$E$8:$H$13,4)</f>
        <v>-168.84</v>
      </c>
      <c r="S41" s="16">
        <f>VLOOKUP(IF(E41&gt;240,5,IF(E41&gt;180,4,IF(E41&gt;120,3,IF(E41&gt;60,2,IF(E41&gt;30,1,0))))),Trial!$E$8:$H$13,4)</f>
        <v>0</v>
      </c>
      <c r="T41" s="16">
        <f>VLOOKUP(IF(F41&gt;240,5,IF(F41&gt;180,4,IF(F41&gt;120,3,IF(F41&gt;60,2,IF(F41&gt;30,1,0))))),Trial!$E$8:$H$13,4)</f>
        <v>0</v>
      </c>
      <c r="U41" s="16">
        <f>VLOOKUP(IF(G41&gt;240,5,IF(G41&gt;180,4,IF(G41&gt;120,3,IF(G41&gt;60,2,IF(G41&gt;30,1,0))))),Trial!$E$8:$H$13,4)</f>
        <v>0</v>
      </c>
      <c r="V41" s="16">
        <f>VLOOKUP(IF(H41&gt;240,5,IF(H41&gt;180,4,IF(H41&gt;120,3,IF(H41&gt;60,2,IF(H41&gt;30,1,0))))),Trial!$E$8:$H$13,4)</f>
        <v>0</v>
      </c>
      <c r="W41" s="16">
        <f>VLOOKUP(IF(I41&gt;240,5,IF(I41&gt;180,4,IF(I41&gt;120,3,IF(I41&gt;60,2,IF(I41&gt;30,1,0))))),Trial!$E$8:$H$13,4)</f>
        <v>0</v>
      </c>
      <c r="X41" s="16">
        <f>VLOOKUP(IF(J41&gt;240,5,IF(J41&gt;180,4,IF(J41&gt;120,3,IF(J41&gt;60,2,IF(J41&gt;30,1,0))))),Trial!$E$8:$H$13,4)</f>
        <v>0</v>
      </c>
      <c r="Y41" s="16">
        <f>VLOOKUP(IF(K41&gt;240,5,IF(K41&gt;180,4,IF(K41&gt;120,3,IF(K41&gt;60,2,IF(K41&gt;30,1,0))))),Trial!$E$8:$H$13,4)</f>
        <v>0</v>
      </c>
      <c r="Z41" s="16">
        <f>VLOOKUP(IF(L41&gt;240,5,IF(L41&gt;180,4,IF(L41&gt;120,3,IF(L41&gt;60,2,IF(L41&gt;30,1,0))))),Trial!$E$8:$H$13,4)</f>
        <v>0</v>
      </c>
      <c r="AA41" s="16">
        <f>VLOOKUP(IF(M41&gt;240,5,IF(M41&gt;180,4,IF(M41&gt;120,3,IF(M41&gt;60,2,IF(M41&gt;30,1,0))))),Trial!$E$8:$H$13,4)</f>
        <v>0</v>
      </c>
      <c r="AB41" s="16">
        <f>VLOOKUP(IF(N41&gt;240,5,IF(N41&gt;180,4,IF(N41&gt;120,3,IF(N41&gt;60,2,IF(N41&gt;30,1,0))))),Trial!$E$8:$H$13,4)</f>
        <v>-844.2</v>
      </c>
    </row>
    <row r="42" ht="15.75" customHeight="1">
      <c r="B42" s="13">
        <v>39.0</v>
      </c>
      <c r="C42" s="35">
        <v>38.0976360343736</v>
      </c>
      <c r="D42" s="35">
        <v>28.640360123317</v>
      </c>
      <c r="E42" s="35">
        <v>17.4480371062729</v>
      </c>
      <c r="F42" s="35">
        <v>20.5901375789365</v>
      </c>
      <c r="G42" s="35">
        <v>4.01312137795612</v>
      </c>
      <c r="H42" s="35">
        <v>18.9238466808496</v>
      </c>
      <c r="I42" s="35">
        <v>0.574829052435234</v>
      </c>
      <c r="J42" s="35">
        <v>33.8958755996332</v>
      </c>
      <c r="K42" s="35">
        <v>15.8576786890711</v>
      </c>
      <c r="L42" s="35">
        <v>1.09681026449347</v>
      </c>
      <c r="M42" s="35">
        <v>20.6523596061563</v>
      </c>
      <c r="N42" s="35">
        <v>3.13267762484029</v>
      </c>
      <c r="O42" s="30"/>
      <c r="P42" s="13">
        <v>39.0</v>
      </c>
      <c r="Q42" s="16">
        <f>VLOOKUP(IF(C42&gt;240,5,IF(C42&gt;180,4,IF(C42&gt;120,3,IF(C42&gt;60,2,IF(C42&gt;30,1,0))))),Trial!$E$8:$H$13,4)</f>
        <v>-168.84</v>
      </c>
      <c r="R42" s="16">
        <f>VLOOKUP(IF(D42&gt;240,5,IF(D42&gt;180,4,IF(D42&gt;120,3,IF(D42&gt;60,2,IF(D42&gt;30,1,0))))),Trial!$E$8:$H$13,4)</f>
        <v>0</v>
      </c>
      <c r="S42" s="16">
        <f>VLOOKUP(IF(E42&gt;240,5,IF(E42&gt;180,4,IF(E42&gt;120,3,IF(E42&gt;60,2,IF(E42&gt;30,1,0))))),Trial!$E$8:$H$13,4)</f>
        <v>0</v>
      </c>
      <c r="T42" s="16">
        <f>VLOOKUP(IF(F42&gt;240,5,IF(F42&gt;180,4,IF(F42&gt;120,3,IF(F42&gt;60,2,IF(F42&gt;30,1,0))))),Trial!$E$8:$H$13,4)</f>
        <v>0</v>
      </c>
      <c r="U42" s="16">
        <f>VLOOKUP(IF(G42&gt;240,5,IF(G42&gt;180,4,IF(G42&gt;120,3,IF(G42&gt;60,2,IF(G42&gt;30,1,0))))),Trial!$E$8:$H$13,4)</f>
        <v>0</v>
      </c>
      <c r="V42" s="16">
        <f>VLOOKUP(IF(H42&gt;240,5,IF(H42&gt;180,4,IF(H42&gt;120,3,IF(H42&gt;60,2,IF(H42&gt;30,1,0))))),Trial!$E$8:$H$13,4)</f>
        <v>0</v>
      </c>
      <c r="W42" s="16">
        <f>VLOOKUP(IF(I42&gt;240,5,IF(I42&gt;180,4,IF(I42&gt;120,3,IF(I42&gt;60,2,IF(I42&gt;30,1,0))))),Trial!$E$8:$H$13,4)</f>
        <v>0</v>
      </c>
      <c r="X42" s="16">
        <f>VLOOKUP(IF(J42&gt;240,5,IF(J42&gt;180,4,IF(J42&gt;120,3,IF(J42&gt;60,2,IF(J42&gt;30,1,0))))),Trial!$E$8:$H$13,4)</f>
        <v>-168.84</v>
      </c>
      <c r="Y42" s="16">
        <f>VLOOKUP(IF(K42&gt;240,5,IF(K42&gt;180,4,IF(K42&gt;120,3,IF(K42&gt;60,2,IF(K42&gt;30,1,0))))),Trial!$E$8:$H$13,4)</f>
        <v>0</v>
      </c>
      <c r="Z42" s="16">
        <f>VLOOKUP(IF(L42&gt;240,5,IF(L42&gt;180,4,IF(L42&gt;120,3,IF(L42&gt;60,2,IF(L42&gt;30,1,0))))),Trial!$E$8:$H$13,4)</f>
        <v>0</v>
      </c>
      <c r="AA42" s="16">
        <f>VLOOKUP(IF(M42&gt;240,5,IF(M42&gt;180,4,IF(M42&gt;120,3,IF(M42&gt;60,2,IF(M42&gt;30,1,0))))),Trial!$E$8:$H$13,4)</f>
        <v>0</v>
      </c>
      <c r="AB42" s="16">
        <f>VLOOKUP(IF(N42&gt;240,5,IF(N42&gt;180,4,IF(N42&gt;120,3,IF(N42&gt;60,2,IF(N42&gt;30,1,0))))),Trial!$E$8:$H$13,4)</f>
        <v>0</v>
      </c>
    </row>
    <row r="43" ht="15.75" customHeight="1">
      <c r="B43" s="13">
        <v>40.0</v>
      </c>
      <c r="C43" s="35">
        <v>4.02093092367452</v>
      </c>
      <c r="D43" s="35">
        <v>2.17737353318371</v>
      </c>
      <c r="E43" s="35">
        <v>9.40157900844617</v>
      </c>
      <c r="F43" s="35">
        <v>8.41787457210012</v>
      </c>
      <c r="G43" s="35">
        <v>42.043150319938</v>
      </c>
      <c r="H43" s="35">
        <v>23.238285040542</v>
      </c>
      <c r="I43" s="35">
        <v>18.0650465583513</v>
      </c>
      <c r="J43" s="35">
        <v>4.02842589966021</v>
      </c>
      <c r="K43" s="35">
        <v>39.3032855831168</v>
      </c>
      <c r="L43" s="35">
        <v>4.41959871519357</v>
      </c>
      <c r="M43" s="35">
        <v>12.0145556339648</v>
      </c>
      <c r="N43" s="35">
        <v>2.26459291758947</v>
      </c>
      <c r="O43" s="30"/>
      <c r="P43" s="13">
        <v>40.0</v>
      </c>
      <c r="Q43" s="16">
        <f>VLOOKUP(IF(C43&gt;240,5,IF(C43&gt;180,4,IF(C43&gt;120,3,IF(C43&gt;60,2,IF(C43&gt;30,1,0))))),Trial!$E$8:$H$13,4)</f>
        <v>0</v>
      </c>
      <c r="R43" s="16">
        <f>VLOOKUP(IF(D43&gt;240,5,IF(D43&gt;180,4,IF(D43&gt;120,3,IF(D43&gt;60,2,IF(D43&gt;30,1,0))))),Trial!$E$8:$H$13,4)</f>
        <v>0</v>
      </c>
      <c r="S43" s="16">
        <f>VLOOKUP(IF(E43&gt;240,5,IF(E43&gt;180,4,IF(E43&gt;120,3,IF(E43&gt;60,2,IF(E43&gt;30,1,0))))),Trial!$E$8:$H$13,4)</f>
        <v>0</v>
      </c>
      <c r="T43" s="16">
        <f>VLOOKUP(IF(F43&gt;240,5,IF(F43&gt;180,4,IF(F43&gt;120,3,IF(F43&gt;60,2,IF(F43&gt;30,1,0))))),Trial!$E$8:$H$13,4)</f>
        <v>0</v>
      </c>
      <c r="U43" s="16">
        <f>VLOOKUP(IF(G43&gt;240,5,IF(G43&gt;180,4,IF(G43&gt;120,3,IF(G43&gt;60,2,IF(G43&gt;30,1,0))))),Trial!$E$8:$H$13,4)</f>
        <v>-168.84</v>
      </c>
      <c r="V43" s="16">
        <f>VLOOKUP(IF(H43&gt;240,5,IF(H43&gt;180,4,IF(H43&gt;120,3,IF(H43&gt;60,2,IF(H43&gt;30,1,0))))),Trial!$E$8:$H$13,4)</f>
        <v>0</v>
      </c>
      <c r="W43" s="16">
        <f>VLOOKUP(IF(I43&gt;240,5,IF(I43&gt;180,4,IF(I43&gt;120,3,IF(I43&gt;60,2,IF(I43&gt;30,1,0))))),Trial!$E$8:$H$13,4)</f>
        <v>0</v>
      </c>
      <c r="X43" s="16">
        <f>VLOOKUP(IF(J43&gt;240,5,IF(J43&gt;180,4,IF(J43&gt;120,3,IF(J43&gt;60,2,IF(J43&gt;30,1,0))))),Trial!$E$8:$H$13,4)</f>
        <v>0</v>
      </c>
      <c r="Y43" s="16">
        <f>VLOOKUP(IF(K43&gt;240,5,IF(K43&gt;180,4,IF(K43&gt;120,3,IF(K43&gt;60,2,IF(K43&gt;30,1,0))))),Trial!$E$8:$H$13,4)</f>
        <v>-168.84</v>
      </c>
      <c r="Z43" s="16">
        <f>VLOOKUP(IF(L43&gt;240,5,IF(L43&gt;180,4,IF(L43&gt;120,3,IF(L43&gt;60,2,IF(L43&gt;30,1,0))))),Trial!$E$8:$H$13,4)</f>
        <v>0</v>
      </c>
      <c r="AA43" s="16">
        <f>VLOOKUP(IF(M43&gt;240,5,IF(M43&gt;180,4,IF(M43&gt;120,3,IF(M43&gt;60,2,IF(M43&gt;30,1,0))))),Trial!$E$8:$H$13,4)</f>
        <v>0</v>
      </c>
      <c r="AB43" s="16">
        <f>VLOOKUP(IF(N43&gt;240,5,IF(N43&gt;180,4,IF(N43&gt;120,3,IF(N43&gt;60,2,IF(N43&gt;30,1,0))))),Trial!$E$8:$H$13,4)</f>
        <v>0</v>
      </c>
    </row>
    <row r="44" ht="15.75" customHeight="1">
      <c r="B44" s="13">
        <v>41.0</v>
      </c>
      <c r="C44" s="35">
        <v>6.90161588243209</v>
      </c>
      <c r="D44" s="35">
        <v>5.49918917156387</v>
      </c>
      <c r="E44" s="35">
        <v>6.90702790422365</v>
      </c>
      <c r="F44" s="35">
        <v>14.8035654495509</v>
      </c>
      <c r="G44" s="35">
        <v>56.4101192527028</v>
      </c>
      <c r="H44" s="35">
        <v>36.3965610566896</v>
      </c>
      <c r="I44" s="35">
        <v>16.318387633198</v>
      </c>
      <c r="J44" s="35">
        <v>6.13471289295703</v>
      </c>
      <c r="K44" s="35">
        <v>7.44909837446176</v>
      </c>
      <c r="L44" s="35">
        <v>4.936649863272</v>
      </c>
      <c r="M44" s="35">
        <v>10.7682155339944</v>
      </c>
      <c r="N44" s="35">
        <v>12.5782746642913</v>
      </c>
      <c r="O44" s="30"/>
      <c r="P44" s="13">
        <v>41.0</v>
      </c>
      <c r="Q44" s="16">
        <f>VLOOKUP(IF(C44&gt;240,5,IF(C44&gt;180,4,IF(C44&gt;120,3,IF(C44&gt;60,2,IF(C44&gt;30,1,0))))),Trial!$E$8:$H$13,4)</f>
        <v>0</v>
      </c>
      <c r="R44" s="16">
        <f>VLOOKUP(IF(D44&gt;240,5,IF(D44&gt;180,4,IF(D44&gt;120,3,IF(D44&gt;60,2,IF(D44&gt;30,1,0))))),Trial!$E$8:$H$13,4)</f>
        <v>0</v>
      </c>
      <c r="S44" s="16">
        <f>VLOOKUP(IF(E44&gt;240,5,IF(E44&gt;180,4,IF(E44&gt;120,3,IF(E44&gt;60,2,IF(E44&gt;30,1,0))))),Trial!$E$8:$H$13,4)</f>
        <v>0</v>
      </c>
      <c r="T44" s="16">
        <f>VLOOKUP(IF(F44&gt;240,5,IF(F44&gt;180,4,IF(F44&gt;120,3,IF(F44&gt;60,2,IF(F44&gt;30,1,0))))),Trial!$E$8:$H$13,4)</f>
        <v>0</v>
      </c>
      <c r="U44" s="16">
        <f>VLOOKUP(IF(G44&gt;240,5,IF(G44&gt;180,4,IF(G44&gt;120,3,IF(G44&gt;60,2,IF(G44&gt;30,1,0))))),Trial!$E$8:$H$13,4)</f>
        <v>-168.84</v>
      </c>
      <c r="V44" s="16">
        <f>VLOOKUP(IF(H44&gt;240,5,IF(H44&gt;180,4,IF(H44&gt;120,3,IF(H44&gt;60,2,IF(H44&gt;30,1,0))))),Trial!$E$8:$H$13,4)</f>
        <v>-168.84</v>
      </c>
      <c r="W44" s="16">
        <f>VLOOKUP(IF(I44&gt;240,5,IF(I44&gt;180,4,IF(I44&gt;120,3,IF(I44&gt;60,2,IF(I44&gt;30,1,0))))),Trial!$E$8:$H$13,4)</f>
        <v>0</v>
      </c>
      <c r="X44" s="16">
        <f>VLOOKUP(IF(J44&gt;240,5,IF(J44&gt;180,4,IF(J44&gt;120,3,IF(J44&gt;60,2,IF(J44&gt;30,1,0))))),Trial!$E$8:$H$13,4)</f>
        <v>0</v>
      </c>
      <c r="Y44" s="16">
        <f>VLOOKUP(IF(K44&gt;240,5,IF(K44&gt;180,4,IF(K44&gt;120,3,IF(K44&gt;60,2,IF(K44&gt;30,1,0))))),Trial!$E$8:$H$13,4)</f>
        <v>0</v>
      </c>
      <c r="Z44" s="16">
        <f>VLOOKUP(IF(L44&gt;240,5,IF(L44&gt;180,4,IF(L44&gt;120,3,IF(L44&gt;60,2,IF(L44&gt;30,1,0))))),Trial!$E$8:$H$13,4)</f>
        <v>0</v>
      </c>
      <c r="AA44" s="16">
        <f>VLOOKUP(IF(M44&gt;240,5,IF(M44&gt;180,4,IF(M44&gt;120,3,IF(M44&gt;60,2,IF(M44&gt;30,1,0))))),Trial!$E$8:$H$13,4)</f>
        <v>0</v>
      </c>
      <c r="AB44" s="16">
        <f>VLOOKUP(IF(N44&gt;240,5,IF(N44&gt;180,4,IF(N44&gt;120,3,IF(N44&gt;60,2,IF(N44&gt;30,1,0))))),Trial!$E$8:$H$13,4)</f>
        <v>0</v>
      </c>
    </row>
    <row r="45" ht="15.75" customHeight="1">
      <c r="B45" s="13">
        <v>42.0</v>
      </c>
      <c r="C45" s="35">
        <v>6.01265491112135</v>
      </c>
      <c r="D45" s="35">
        <v>3.42877810235595</v>
      </c>
      <c r="E45" s="35">
        <v>2.22189370519482</v>
      </c>
      <c r="F45" s="35">
        <v>32.9770517934368</v>
      </c>
      <c r="G45" s="35">
        <v>11.4544875941324</v>
      </c>
      <c r="H45" s="35">
        <v>57.9784991704882</v>
      </c>
      <c r="I45" s="35">
        <v>47.955415721666</v>
      </c>
      <c r="J45" s="35">
        <v>1.3302733739838</v>
      </c>
      <c r="K45" s="35">
        <v>8.84809408481233</v>
      </c>
      <c r="L45" s="35">
        <v>0.208240244416024</v>
      </c>
      <c r="M45" s="35">
        <v>16.6848259902644</v>
      </c>
      <c r="N45" s="35">
        <v>21.7523700593209</v>
      </c>
      <c r="O45" s="30"/>
      <c r="P45" s="13">
        <v>42.0</v>
      </c>
      <c r="Q45" s="16">
        <f>VLOOKUP(IF(C45&gt;240,5,IF(C45&gt;180,4,IF(C45&gt;120,3,IF(C45&gt;60,2,IF(C45&gt;30,1,0))))),Trial!$E$8:$H$13,4)</f>
        <v>0</v>
      </c>
      <c r="R45" s="16">
        <f>VLOOKUP(IF(D45&gt;240,5,IF(D45&gt;180,4,IF(D45&gt;120,3,IF(D45&gt;60,2,IF(D45&gt;30,1,0))))),Trial!$E$8:$H$13,4)</f>
        <v>0</v>
      </c>
      <c r="S45" s="16">
        <f>VLOOKUP(IF(E45&gt;240,5,IF(E45&gt;180,4,IF(E45&gt;120,3,IF(E45&gt;60,2,IF(E45&gt;30,1,0))))),Trial!$E$8:$H$13,4)</f>
        <v>0</v>
      </c>
      <c r="T45" s="16">
        <f>VLOOKUP(IF(F45&gt;240,5,IF(F45&gt;180,4,IF(F45&gt;120,3,IF(F45&gt;60,2,IF(F45&gt;30,1,0))))),Trial!$E$8:$H$13,4)</f>
        <v>-168.84</v>
      </c>
      <c r="U45" s="16">
        <f>VLOOKUP(IF(G45&gt;240,5,IF(G45&gt;180,4,IF(G45&gt;120,3,IF(G45&gt;60,2,IF(G45&gt;30,1,0))))),Trial!$E$8:$H$13,4)</f>
        <v>0</v>
      </c>
      <c r="V45" s="16">
        <f>VLOOKUP(IF(H45&gt;240,5,IF(H45&gt;180,4,IF(H45&gt;120,3,IF(H45&gt;60,2,IF(H45&gt;30,1,0))))),Trial!$E$8:$H$13,4)</f>
        <v>-168.84</v>
      </c>
      <c r="W45" s="16">
        <f>VLOOKUP(IF(I45&gt;240,5,IF(I45&gt;180,4,IF(I45&gt;120,3,IF(I45&gt;60,2,IF(I45&gt;30,1,0))))),Trial!$E$8:$H$13,4)</f>
        <v>-168.84</v>
      </c>
      <c r="X45" s="16">
        <f>VLOOKUP(IF(J45&gt;240,5,IF(J45&gt;180,4,IF(J45&gt;120,3,IF(J45&gt;60,2,IF(J45&gt;30,1,0))))),Trial!$E$8:$H$13,4)</f>
        <v>0</v>
      </c>
      <c r="Y45" s="16">
        <f>VLOOKUP(IF(K45&gt;240,5,IF(K45&gt;180,4,IF(K45&gt;120,3,IF(K45&gt;60,2,IF(K45&gt;30,1,0))))),Trial!$E$8:$H$13,4)</f>
        <v>0</v>
      </c>
      <c r="Z45" s="16">
        <f>VLOOKUP(IF(L45&gt;240,5,IF(L45&gt;180,4,IF(L45&gt;120,3,IF(L45&gt;60,2,IF(L45&gt;30,1,0))))),Trial!$E$8:$H$13,4)</f>
        <v>0</v>
      </c>
      <c r="AA45" s="16">
        <f>VLOOKUP(IF(M45&gt;240,5,IF(M45&gt;180,4,IF(M45&gt;120,3,IF(M45&gt;60,2,IF(M45&gt;30,1,0))))),Trial!$E$8:$H$13,4)</f>
        <v>0</v>
      </c>
      <c r="AB45" s="16">
        <f>VLOOKUP(IF(N45&gt;240,5,IF(N45&gt;180,4,IF(N45&gt;120,3,IF(N45&gt;60,2,IF(N45&gt;30,1,0))))),Trial!$E$8:$H$13,4)</f>
        <v>0</v>
      </c>
    </row>
    <row r="46" ht="15.75" customHeight="1">
      <c r="B46" s="13">
        <v>43.0</v>
      </c>
      <c r="C46" s="35">
        <v>13.8867694564248</v>
      </c>
      <c r="D46" s="35">
        <v>1.68040708764456</v>
      </c>
      <c r="E46" s="35">
        <v>0.374622256262228</v>
      </c>
      <c r="F46" s="35">
        <v>5.71441911376045</v>
      </c>
      <c r="G46" s="35">
        <v>24.7673145042902</v>
      </c>
      <c r="H46" s="35">
        <v>1.15668424805626</v>
      </c>
      <c r="I46" s="35">
        <v>11.1667683251287</v>
      </c>
      <c r="J46" s="35">
        <v>25.7513077172075</v>
      </c>
      <c r="K46" s="35">
        <v>0.855359462508932</v>
      </c>
      <c r="L46" s="35">
        <v>2.77438483309227</v>
      </c>
      <c r="M46" s="35">
        <v>10.381122844622</v>
      </c>
      <c r="N46" s="35">
        <v>20.1031142130759</v>
      </c>
      <c r="O46" s="30"/>
      <c r="P46" s="13">
        <v>43.0</v>
      </c>
      <c r="Q46" s="16">
        <f>VLOOKUP(IF(C46&gt;240,5,IF(C46&gt;180,4,IF(C46&gt;120,3,IF(C46&gt;60,2,IF(C46&gt;30,1,0))))),Trial!$E$8:$H$13,4)</f>
        <v>0</v>
      </c>
      <c r="R46" s="16">
        <f>VLOOKUP(IF(D46&gt;240,5,IF(D46&gt;180,4,IF(D46&gt;120,3,IF(D46&gt;60,2,IF(D46&gt;30,1,0))))),Trial!$E$8:$H$13,4)</f>
        <v>0</v>
      </c>
      <c r="S46" s="16">
        <f>VLOOKUP(IF(E46&gt;240,5,IF(E46&gt;180,4,IF(E46&gt;120,3,IF(E46&gt;60,2,IF(E46&gt;30,1,0))))),Trial!$E$8:$H$13,4)</f>
        <v>0</v>
      </c>
      <c r="T46" s="16">
        <f>VLOOKUP(IF(F46&gt;240,5,IF(F46&gt;180,4,IF(F46&gt;120,3,IF(F46&gt;60,2,IF(F46&gt;30,1,0))))),Trial!$E$8:$H$13,4)</f>
        <v>0</v>
      </c>
      <c r="U46" s="16">
        <f>VLOOKUP(IF(G46&gt;240,5,IF(G46&gt;180,4,IF(G46&gt;120,3,IF(G46&gt;60,2,IF(G46&gt;30,1,0))))),Trial!$E$8:$H$13,4)</f>
        <v>0</v>
      </c>
      <c r="V46" s="16">
        <f>VLOOKUP(IF(H46&gt;240,5,IF(H46&gt;180,4,IF(H46&gt;120,3,IF(H46&gt;60,2,IF(H46&gt;30,1,0))))),Trial!$E$8:$H$13,4)</f>
        <v>0</v>
      </c>
      <c r="W46" s="16">
        <f>VLOOKUP(IF(I46&gt;240,5,IF(I46&gt;180,4,IF(I46&gt;120,3,IF(I46&gt;60,2,IF(I46&gt;30,1,0))))),Trial!$E$8:$H$13,4)</f>
        <v>0</v>
      </c>
      <c r="X46" s="16">
        <f>VLOOKUP(IF(J46&gt;240,5,IF(J46&gt;180,4,IF(J46&gt;120,3,IF(J46&gt;60,2,IF(J46&gt;30,1,0))))),Trial!$E$8:$H$13,4)</f>
        <v>0</v>
      </c>
      <c r="Y46" s="16">
        <f>VLOOKUP(IF(K46&gt;240,5,IF(K46&gt;180,4,IF(K46&gt;120,3,IF(K46&gt;60,2,IF(K46&gt;30,1,0))))),Trial!$E$8:$H$13,4)</f>
        <v>0</v>
      </c>
      <c r="Z46" s="16">
        <f>VLOOKUP(IF(L46&gt;240,5,IF(L46&gt;180,4,IF(L46&gt;120,3,IF(L46&gt;60,2,IF(L46&gt;30,1,0))))),Trial!$E$8:$H$13,4)</f>
        <v>0</v>
      </c>
      <c r="AA46" s="16">
        <f>VLOOKUP(IF(M46&gt;240,5,IF(M46&gt;180,4,IF(M46&gt;120,3,IF(M46&gt;60,2,IF(M46&gt;30,1,0))))),Trial!$E$8:$H$13,4)</f>
        <v>0</v>
      </c>
      <c r="AB46" s="16">
        <f>VLOOKUP(IF(N46&gt;240,5,IF(N46&gt;180,4,IF(N46&gt;120,3,IF(N46&gt;60,2,IF(N46&gt;30,1,0))))),Trial!$E$8:$H$13,4)</f>
        <v>0</v>
      </c>
    </row>
    <row r="47" ht="15.75" customHeight="1">
      <c r="B47" s="13">
        <v>44.0</v>
      </c>
      <c r="C47" s="35">
        <v>8.52307478436269</v>
      </c>
      <c r="D47" s="35">
        <v>2.96326201683842</v>
      </c>
      <c r="E47" s="35">
        <v>15.6539147537286</v>
      </c>
      <c r="F47" s="35">
        <v>3.28034818358719</v>
      </c>
      <c r="G47" s="35">
        <v>37.9285421550613</v>
      </c>
      <c r="H47" s="35">
        <v>3.46464973841794</v>
      </c>
      <c r="I47" s="35">
        <v>13.5649829910345</v>
      </c>
      <c r="J47" s="35">
        <v>19.2022114437243</v>
      </c>
      <c r="K47" s="35">
        <v>0.674871961017355</v>
      </c>
      <c r="L47" s="35">
        <v>9.99075319755156</v>
      </c>
      <c r="M47" s="35">
        <v>12.8937346069227</v>
      </c>
      <c r="N47" s="35">
        <v>1.73250740476753</v>
      </c>
      <c r="O47" s="30"/>
      <c r="P47" s="13">
        <v>44.0</v>
      </c>
      <c r="Q47" s="16">
        <f>VLOOKUP(IF(C47&gt;240,5,IF(C47&gt;180,4,IF(C47&gt;120,3,IF(C47&gt;60,2,IF(C47&gt;30,1,0))))),Trial!$E$8:$H$13,4)</f>
        <v>0</v>
      </c>
      <c r="R47" s="16">
        <f>VLOOKUP(IF(D47&gt;240,5,IF(D47&gt;180,4,IF(D47&gt;120,3,IF(D47&gt;60,2,IF(D47&gt;30,1,0))))),Trial!$E$8:$H$13,4)</f>
        <v>0</v>
      </c>
      <c r="S47" s="16">
        <f>VLOOKUP(IF(E47&gt;240,5,IF(E47&gt;180,4,IF(E47&gt;120,3,IF(E47&gt;60,2,IF(E47&gt;30,1,0))))),Trial!$E$8:$H$13,4)</f>
        <v>0</v>
      </c>
      <c r="T47" s="16">
        <f>VLOOKUP(IF(F47&gt;240,5,IF(F47&gt;180,4,IF(F47&gt;120,3,IF(F47&gt;60,2,IF(F47&gt;30,1,0))))),Trial!$E$8:$H$13,4)</f>
        <v>0</v>
      </c>
      <c r="U47" s="16">
        <f>VLOOKUP(IF(G47&gt;240,5,IF(G47&gt;180,4,IF(G47&gt;120,3,IF(G47&gt;60,2,IF(G47&gt;30,1,0))))),Trial!$E$8:$H$13,4)</f>
        <v>-168.84</v>
      </c>
      <c r="V47" s="16">
        <f>VLOOKUP(IF(H47&gt;240,5,IF(H47&gt;180,4,IF(H47&gt;120,3,IF(H47&gt;60,2,IF(H47&gt;30,1,0))))),Trial!$E$8:$H$13,4)</f>
        <v>0</v>
      </c>
      <c r="W47" s="16">
        <f>VLOOKUP(IF(I47&gt;240,5,IF(I47&gt;180,4,IF(I47&gt;120,3,IF(I47&gt;60,2,IF(I47&gt;30,1,0))))),Trial!$E$8:$H$13,4)</f>
        <v>0</v>
      </c>
      <c r="X47" s="16">
        <f>VLOOKUP(IF(J47&gt;240,5,IF(J47&gt;180,4,IF(J47&gt;120,3,IF(J47&gt;60,2,IF(J47&gt;30,1,0))))),Trial!$E$8:$H$13,4)</f>
        <v>0</v>
      </c>
      <c r="Y47" s="16">
        <f>VLOOKUP(IF(K47&gt;240,5,IF(K47&gt;180,4,IF(K47&gt;120,3,IF(K47&gt;60,2,IF(K47&gt;30,1,0))))),Trial!$E$8:$H$13,4)</f>
        <v>0</v>
      </c>
      <c r="Z47" s="16">
        <f>VLOOKUP(IF(L47&gt;240,5,IF(L47&gt;180,4,IF(L47&gt;120,3,IF(L47&gt;60,2,IF(L47&gt;30,1,0))))),Trial!$E$8:$H$13,4)</f>
        <v>0</v>
      </c>
      <c r="AA47" s="16">
        <f>VLOOKUP(IF(M47&gt;240,5,IF(M47&gt;180,4,IF(M47&gt;120,3,IF(M47&gt;60,2,IF(M47&gt;30,1,0))))),Trial!$E$8:$H$13,4)</f>
        <v>0</v>
      </c>
      <c r="AB47" s="16">
        <f>VLOOKUP(IF(N47&gt;240,5,IF(N47&gt;180,4,IF(N47&gt;120,3,IF(N47&gt;60,2,IF(N47&gt;30,1,0))))),Trial!$E$8:$H$13,4)</f>
        <v>0</v>
      </c>
    </row>
    <row r="48" ht="15.75" customHeight="1">
      <c r="B48" s="13">
        <v>45.0</v>
      </c>
      <c r="C48" s="35">
        <v>5.65893100760877</v>
      </c>
      <c r="D48" s="35">
        <v>20.1635071702471</v>
      </c>
      <c r="E48" s="35">
        <v>54.6997307979079</v>
      </c>
      <c r="F48" s="35">
        <v>18.3648524332961</v>
      </c>
      <c r="G48" s="35">
        <v>6.35825607567094</v>
      </c>
      <c r="H48" s="35">
        <v>24.7157477535477</v>
      </c>
      <c r="I48" s="35">
        <v>17.0646748599681</v>
      </c>
      <c r="J48" s="35">
        <v>36.6554470472377</v>
      </c>
      <c r="K48" s="35">
        <v>10.794504446731</v>
      </c>
      <c r="L48" s="35">
        <v>0.705587420435421</v>
      </c>
      <c r="M48" s="35">
        <v>28.150343312721</v>
      </c>
      <c r="N48" s="35">
        <v>16.2707933085124</v>
      </c>
      <c r="O48" s="30"/>
      <c r="P48" s="13">
        <v>45.0</v>
      </c>
      <c r="Q48" s="16">
        <f>VLOOKUP(IF(C48&gt;240,5,IF(C48&gt;180,4,IF(C48&gt;120,3,IF(C48&gt;60,2,IF(C48&gt;30,1,0))))),Trial!$E$8:$H$13,4)</f>
        <v>0</v>
      </c>
      <c r="R48" s="16">
        <f>VLOOKUP(IF(D48&gt;240,5,IF(D48&gt;180,4,IF(D48&gt;120,3,IF(D48&gt;60,2,IF(D48&gt;30,1,0))))),Trial!$E$8:$H$13,4)</f>
        <v>0</v>
      </c>
      <c r="S48" s="16">
        <f>VLOOKUP(IF(E48&gt;240,5,IF(E48&gt;180,4,IF(E48&gt;120,3,IF(E48&gt;60,2,IF(E48&gt;30,1,0))))),Trial!$E$8:$H$13,4)</f>
        <v>-168.84</v>
      </c>
      <c r="T48" s="16">
        <f>VLOOKUP(IF(F48&gt;240,5,IF(F48&gt;180,4,IF(F48&gt;120,3,IF(F48&gt;60,2,IF(F48&gt;30,1,0))))),Trial!$E$8:$H$13,4)</f>
        <v>0</v>
      </c>
      <c r="U48" s="16">
        <f>VLOOKUP(IF(G48&gt;240,5,IF(G48&gt;180,4,IF(G48&gt;120,3,IF(G48&gt;60,2,IF(G48&gt;30,1,0))))),Trial!$E$8:$H$13,4)</f>
        <v>0</v>
      </c>
      <c r="V48" s="16">
        <f>VLOOKUP(IF(H48&gt;240,5,IF(H48&gt;180,4,IF(H48&gt;120,3,IF(H48&gt;60,2,IF(H48&gt;30,1,0))))),Trial!$E$8:$H$13,4)</f>
        <v>0</v>
      </c>
      <c r="W48" s="16">
        <f>VLOOKUP(IF(I48&gt;240,5,IF(I48&gt;180,4,IF(I48&gt;120,3,IF(I48&gt;60,2,IF(I48&gt;30,1,0))))),Trial!$E$8:$H$13,4)</f>
        <v>0</v>
      </c>
      <c r="X48" s="16">
        <f>VLOOKUP(IF(J48&gt;240,5,IF(J48&gt;180,4,IF(J48&gt;120,3,IF(J48&gt;60,2,IF(J48&gt;30,1,0))))),Trial!$E$8:$H$13,4)</f>
        <v>-168.84</v>
      </c>
      <c r="Y48" s="16">
        <f>VLOOKUP(IF(K48&gt;240,5,IF(K48&gt;180,4,IF(K48&gt;120,3,IF(K48&gt;60,2,IF(K48&gt;30,1,0))))),Trial!$E$8:$H$13,4)</f>
        <v>0</v>
      </c>
      <c r="Z48" s="16">
        <f>VLOOKUP(IF(L48&gt;240,5,IF(L48&gt;180,4,IF(L48&gt;120,3,IF(L48&gt;60,2,IF(L48&gt;30,1,0))))),Trial!$E$8:$H$13,4)</f>
        <v>0</v>
      </c>
      <c r="AA48" s="16">
        <f>VLOOKUP(IF(M48&gt;240,5,IF(M48&gt;180,4,IF(M48&gt;120,3,IF(M48&gt;60,2,IF(M48&gt;30,1,0))))),Trial!$E$8:$H$13,4)</f>
        <v>0</v>
      </c>
      <c r="AB48" s="16">
        <f>VLOOKUP(IF(N48&gt;240,5,IF(N48&gt;180,4,IF(N48&gt;120,3,IF(N48&gt;60,2,IF(N48&gt;30,1,0))))),Trial!$E$8:$H$13,4)</f>
        <v>0</v>
      </c>
    </row>
    <row r="49" ht="15.75" customHeight="1">
      <c r="B49" s="13">
        <v>46.0</v>
      </c>
      <c r="C49" s="35">
        <v>31.639473736643</v>
      </c>
      <c r="D49" s="35">
        <v>19.7465389071202</v>
      </c>
      <c r="E49" s="35">
        <v>2.47350044925697</v>
      </c>
      <c r="F49" s="35">
        <v>12.9380816075104</v>
      </c>
      <c r="G49" s="35">
        <v>15.7362279848365</v>
      </c>
      <c r="H49" s="35">
        <v>22.3773170311173</v>
      </c>
      <c r="I49" s="35">
        <v>12.7048359998587</v>
      </c>
      <c r="J49" s="35">
        <v>1.87227547888878</v>
      </c>
      <c r="K49" s="35">
        <v>42.4517406211268</v>
      </c>
      <c r="L49" s="35">
        <v>11.6483623236615</v>
      </c>
      <c r="M49" s="35">
        <v>8.81282795746811</v>
      </c>
      <c r="N49" s="35">
        <v>10.7360581402932</v>
      </c>
      <c r="O49" s="30"/>
      <c r="P49" s="13">
        <v>46.0</v>
      </c>
      <c r="Q49" s="16">
        <f>VLOOKUP(IF(C49&gt;240,5,IF(C49&gt;180,4,IF(C49&gt;120,3,IF(C49&gt;60,2,IF(C49&gt;30,1,0))))),Trial!$E$8:$H$13,4)</f>
        <v>-168.84</v>
      </c>
      <c r="R49" s="16">
        <f>VLOOKUP(IF(D49&gt;240,5,IF(D49&gt;180,4,IF(D49&gt;120,3,IF(D49&gt;60,2,IF(D49&gt;30,1,0))))),Trial!$E$8:$H$13,4)</f>
        <v>0</v>
      </c>
      <c r="S49" s="16">
        <f>VLOOKUP(IF(E49&gt;240,5,IF(E49&gt;180,4,IF(E49&gt;120,3,IF(E49&gt;60,2,IF(E49&gt;30,1,0))))),Trial!$E$8:$H$13,4)</f>
        <v>0</v>
      </c>
      <c r="T49" s="16">
        <f>VLOOKUP(IF(F49&gt;240,5,IF(F49&gt;180,4,IF(F49&gt;120,3,IF(F49&gt;60,2,IF(F49&gt;30,1,0))))),Trial!$E$8:$H$13,4)</f>
        <v>0</v>
      </c>
      <c r="U49" s="16">
        <f>VLOOKUP(IF(G49&gt;240,5,IF(G49&gt;180,4,IF(G49&gt;120,3,IF(G49&gt;60,2,IF(G49&gt;30,1,0))))),Trial!$E$8:$H$13,4)</f>
        <v>0</v>
      </c>
      <c r="V49" s="16">
        <f>VLOOKUP(IF(H49&gt;240,5,IF(H49&gt;180,4,IF(H49&gt;120,3,IF(H49&gt;60,2,IF(H49&gt;30,1,0))))),Trial!$E$8:$H$13,4)</f>
        <v>0</v>
      </c>
      <c r="W49" s="16">
        <f>VLOOKUP(IF(I49&gt;240,5,IF(I49&gt;180,4,IF(I49&gt;120,3,IF(I49&gt;60,2,IF(I49&gt;30,1,0))))),Trial!$E$8:$H$13,4)</f>
        <v>0</v>
      </c>
      <c r="X49" s="16">
        <f>VLOOKUP(IF(J49&gt;240,5,IF(J49&gt;180,4,IF(J49&gt;120,3,IF(J49&gt;60,2,IF(J49&gt;30,1,0))))),Trial!$E$8:$H$13,4)</f>
        <v>0</v>
      </c>
      <c r="Y49" s="16">
        <f>VLOOKUP(IF(K49&gt;240,5,IF(K49&gt;180,4,IF(K49&gt;120,3,IF(K49&gt;60,2,IF(K49&gt;30,1,0))))),Trial!$E$8:$H$13,4)</f>
        <v>-168.84</v>
      </c>
      <c r="Z49" s="16">
        <f>VLOOKUP(IF(L49&gt;240,5,IF(L49&gt;180,4,IF(L49&gt;120,3,IF(L49&gt;60,2,IF(L49&gt;30,1,0))))),Trial!$E$8:$H$13,4)</f>
        <v>0</v>
      </c>
      <c r="AA49" s="16">
        <f>VLOOKUP(IF(M49&gt;240,5,IF(M49&gt;180,4,IF(M49&gt;120,3,IF(M49&gt;60,2,IF(M49&gt;30,1,0))))),Trial!$E$8:$H$13,4)</f>
        <v>0</v>
      </c>
      <c r="AB49" s="16">
        <f>VLOOKUP(IF(N49&gt;240,5,IF(N49&gt;180,4,IF(N49&gt;120,3,IF(N49&gt;60,2,IF(N49&gt;30,1,0))))),Trial!$E$8:$H$13,4)</f>
        <v>0</v>
      </c>
    </row>
    <row r="50" ht="15.75" customHeight="1">
      <c r="B50" s="13">
        <v>47.0</v>
      </c>
      <c r="C50" s="35">
        <v>23.4890019759705</v>
      </c>
      <c r="D50" s="35">
        <v>23.3121693324467</v>
      </c>
      <c r="E50" s="35">
        <v>47.3763346150235</v>
      </c>
      <c r="F50" s="35">
        <v>11.4314138141832</v>
      </c>
      <c r="G50" s="35">
        <v>19.2403146134664</v>
      </c>
      <c r="H50" s="35">
        <v>13.1539322591471</v>
      </c>
      <c r="I50" s="35">
        <v>18.0396619872275</v>
      </c>
      <c r="J50" s="35">
        <v>9.2954591703173</v>
      </c>
      <c r="K50" s="35">
        <v>22.2372207883915</v>
      </c>
      <c r="L50" s="35">
        <v>32.4580368582413</v>
      </c>
      <c r="M50" s="35">
        <v>6.84253505477682</v>
      </c>
      <c r="N50" s="35">
        <v>15.8289668451148</v>
      </c>
      <c r="O50" s="30"/>
      <c r="P50" s="13">
        <v>47.0</v>
      </c>
      <c r="Q50" s="16">
        <f>VLOOKUP(IF(C50&gt;240,5,IF(C50&gt;180,4,IF(C50&gt;120,3,IF(C50&gt;60,2,IF(C50&gt;30,1,0))))),Trial!$E$8:$H$13,4)</f>
        <v>0</v>
      </c>
      <c r="R50" s="16">
        <f>VLOOKUP(IF(D50&gt;240,5,IF(D50&gt;180,4,IF(D50&gt;120,3,IF(D50&gt;60,2,IF(D50&gt;30,1,0))))),Trial!$E$8:$H$13,4)</f>
        <v>0</v>
      </c>
      <c r="S50" s="16">
        <f>VLOOKUP(IF(E50&gt;240,5,IF(E50&gt;180,4,IF(E50&gt;120,3,IF(E50&gt;60,2,IF(E50&gt;30,1,0))))),Trial!$E$8:$H$13,4)</f>
        <v>-168.84</v>
      </c>
      <c r="T50" s="16">
        <f>VLOOKUP(IF(F50&gt;240,5,IF(F50&gt;180,4,IF(F50&gt;120,3,IF(F50&gt;60,2,IF(F50&gt;30,1,0))))),Trial!$E$8:$H$13,4)</f>
        <v>0</v>
      </c>
      <c r="U50" s="16">
        <f>VLOOKUP(IF(G50&gt;240,5,IF(G50&gt;180,4,IF(G50&gt;120,3,IF(G50&gt;60,2,IF(G50&gt;30,1,0))))),Trial!$E$8:$H$13,4)</f>
        <v>0</v>
      </c>
      <c r="V50" s="16">
        <f>VLOOKUP(IF(H50&gt;240,5,IF(H50&gt;180,4,IF(H50&gt;120,3,IF(H50&gt;60,2,IF(H50&gt;30,1,0))))),Trial!$E$8:$H$13,4)</f>
        <v>0</v>
      </c>
      <c r="W50" s="16">
        <f>VLOOKUP(IF(I50&gt;240,5,IF(I50&gt;180,4,IF(I50&gt;120,3,IF(I50&gt;60,2,IF(I50&gt;30,1,0))))),Trial!$E$8:$H$13,4)</f>
        <v>0</v>
      </c>
      <c r="X50" s="16">
        <f>VLOOKUP(IF(J50&gt;240,5,IF(J50&gt;180,4,IF(J50&gt;120,3,IF(J50&gt;60,2,IF(J50&gt;30,1,0))))),Trial!$E$8:$H$13,4)</f>
        <v>0</v>
      </c>
      <c r="Y50" s="16">
        <f>VLOOKUP(IF(K50&gt;240,5,IF(K50&gt;180,4,IF(K50&gt;120,3,IF(K50&gt;60,2,IF(K50&gt;30,1,0))))),Trial!$E$8:$H$13,4)</f>
        <v>0</v>
      </c>
      <c r="Z50" s="16">
        <f>VLOOKUP(IF(L50&gt;240,5,IF(L50&gt;180,4,IF(L50&gt;120,3,IF(L50&gt;60,2,IF(L50&gt;30,1,0))))),Trial!$E$8:$H$13,4)</f>
        <v>-168.84</v>
      </c>
      <c r="AA50" s="16">
        <f>VLOOKUP(IF(M50&gt;240,5,IF(M50&gt;180,4,IF(M50&gt;120,3,IF(M50&gt;60,2,IF(M50&gt;30,1,0))))),Trial!$E$8:$H$13,4)</f>
        <v>0</v>
      </c>
      <c r="AB50" s="16">
        <f>VLOOKUP(IF(N50&gt;240,5,IF(N50&gt;180,4,IF(N50&gt;120,3,IF(N50&gt;60,2,IF(N50&gt;30,1,0))))),Trial!$E$8:$H$13,4)</f>
        <v>0</v>
      </c>
    </row>
    <row r="51" ht="15.75" customHeight="1">
      <c r="B51" s="13">
        <v>48.0</v>
      </c>
      <c r="C51" s="35">
        <v>42.3731390692633</v>
      </c>
      <c r="D51" s="35">
        <v>5.71687298975885</v>
      </c>
      <c r="E51" s="35">
        <v>8.74114929307252</v>
      </c>
      <c r="F51" s="35">
        <v>9.08042395239877</v>
      </c>
      <c r="G51" s="35">
        <v>18.6316916023529</v>
      </c>
      <c r="H51" s="35">
        <v>5.80346803667625</v>
      </c>
      <c r="I51" s="35">
        <v>18.3241765869691</v>
      </c>
      <c r="J51" s="35">
        <v>68.3818635564891</v>
      </c>
      <c r="K51" s="35">
        <v>27.9518077541984</v>
      </c>
      <c r="L51" s="35">
        <v>32.1616386630196</v>
      </c>
      <c r="M51" s="35">
        <v>3.45819836678502</v>
      </c>
      <c r="N51" s="35">
        <v>4.98202560100741</v>
      </c>
      <c r="O51" s="30"/>
      <c r="P51" s="13">
        <v>48.0</v>
      </c>
      <c r="Q51" s="16">
        <f>VLOOKUP(IF(C51&gt;240,5,IF(C51&gt;180,4,IF(C51&gt;120,3,IF(C51&gt;60,2,IF(C51&gt;30,1,0))))),Trial!$E$8:$H$13,4)</f>
        <v>-168.84</v>
      </c>
      <c r="R51" s="16">
        <f>VLOOKUP(IF(D51&gt;240,5,IF(D51&gt;180,4,IF(D51&gt;120,3,IF(D51&gt;60,2,IF(D51&gt;30,1,0))))),Trial!$E$8:$H$13,4)</f>
        <v>0</v>
      </c>
      <c r="S51" s="16">
        <f>VLOOKUP(IF(E51&gt;240,5,IF(E51&gt;180,4,IF(E51&gt;120,3,IF(E51&gt;60,2,IF(E51&gt;30,1,0))))),Trial!$E$8:$H$13,4)</f>
        <v>0</v>
      </c>
      <c r="T51" s="16">
        <f>VLOOKUP(IF(F51&gt;240,5,IF(F51&gt;180,4,IF(F51&gt;120,3,IF(F51&gt;60,2,IF(F51&gt;30,1,0))))),Trial!$E$8:$H$13,4)</f>
        <v>0</v>
      </c>
      <c r="U51" s="16">
        <f>VLOOKUP(IF(G51&gt;240,5,IF(G51&gt;180,4,IF(G51&gt;120,3,IF(G51&gt;60,2,IF(G51&gt;30,1,0))))),Trial!$E$8:$H$13,4)</f>
        <v>0</v>
      </c>
      <c r="V51" s="16">
        <f>VLOOKUP(IF(H51&gt;240,5,IF(H51&gt;180,4,IF(H51&gt;120,3,IF(H51&gt;60,2,IF(H51&gt;30,1,0))))),Trial!$E$8:$H$13,4)</f>
        <v>0</v>
      </c>
      <c r="W51" s="16">
        <f>VLOOKUP(IF(I51&gt;240,5,IF(I51&gt;180,4,IF(I51&gt;120,3,IF(I51&gt;60,2,IF(I51&gt;30,1,0))))),Trial!$E$8:$H$13,4)</f>
        <v>0</v>
      </c>
      <c r="X51" s="16">
        <f>VLOOKUP(IF(J51&gt;240,5,IF(J51&gt;180,4,IF(J51&gt;120,3,IF(J51&gt;60,2,IF(J51&gt;30,1,0))))),Trial!$E$8:$H$13,4)</f>
        <v>-844.2</v>
      </c>
      <c r="Y51" s="16">
        <f>VLOOKUP(IF(K51&gt;240,5,IF(K51&gt;180,4,IF(K51&gt;120,3,IF(K51&gt;60,2,IF(K51&gt;30,1,0))))),Trial!$E$8:$H$13,4)</f>
        <v>0</v>
      </c>
      <c r="Z51" s="16">
        <f>VLOOKUP(IF(L51&gt;240,5,IF(L51&gt;180,4,IF(L51&gt;120,3,IF(L51&gt;60,2,IF(L51&gt;30,1,0))))),Trial!$E$8:$H$13,4)</f>
        <v>-168.84</v>
      </c>
      <c r="AA51" s="16">
        <f>VLOOKUP(IF(M51&gt;240,5,IF(M51&gt;180,4,IF(M51&gt;120,3,IF(M51&gt;60,2,IF(M51&gt;30,1,0))))),Trial!$E$8:$H$13,4)</f>
        <v>0</v>
      </c>
      <c r="AB51" s="16">
        <f>VLOOKUP(IF(N51&gt;240,5,IF(N51&gt;180,4,IF(N51&gt;120,3,IF(N51&gt;60,2,IF(N51&gt;30,1,0))))),Trial!$E$8:$H$13,4)</f>
        <v>0</v>
      </c>
    </row>
    <row r="52" ht="15.75" customHeight="1">
      <c r="B52" s="13">
        <v>49.0</v>
      </c>
      <c r="C52" s="35">
        <v>27.0063563712111</v>
      </c>
      <c r="D52" s="35">
        <v>19.6793623032218</v>
      </c>
      <c r="E52" s="35">
        <v>0.104555389795824</v>
      </c>
      <c r="F52" s="35">
        <v>26.4016267787835</v>
      </c>
      <c r="G52" s="35">
        <v>17.3677676984194</v>
      </c>
      <c r="H52" s="35">
        <v>12.0190915230746</v>
      </c>
      <c r="I52" s="35">
        <v>5.64633411029354</v>
      </c>
      <c r="J52" s="35">
        <v>71.649057690486</v>
      </c>
      <c r="K52" s="35">
        <v>8.70872944681905</v>
      </c>
      <c r="L52" s="35">
        <v>33.2113975532607</v>
      </c>
      <c r="M52" s="35">
        <v>15.555227697556</v>
      </c>
      <c r="N52" s="35">
        <v>1.12003399375826</v>
      </c>
      <c r="O52" s="30"/>
      <c r="P52" s="13">
        <v>49.0</v>
      </c>
      <c r="Q52" s="16">
        <f>VLOOKUP(IF(C52&gt;240,5,IF(C52&gt;180,4,IF(C52&gt;120,3,IF(C52&gt;60,2,IF(C52&gt;30,1,0))))),Trial!$E$8:$H$13,4)</f>
        <v>0</v>
      </c>
      <c r="R52" s="16">
        <f>VLOOKUP(IF(D52&gt;240,5,IF(D52&gt;180,4,IF(D52&gt;120,3,IF(D52&gt;60,2,IF(D52&gt;30,1,0))))),Trial!$E$8:$H$13,4)</f>
        <v>0</v>
      </c>
      <c r="S52" s="16">
        <f>VLOOKUP(IF(E52&gt;240,5,IF(E52&gt;180,4,IF(E52&gt;120,3,IF(E52&gt;60,2,IF(E52&gt;30,1,0))))),Trial!$E$8:$H$13,4)</f>
        <v>0</v>
      </c>
      <c r="T52" s="16">
        <f>VLOOKUP(IF(F52&gt;240,5,IF(F52&gt;180,4,IF(F52&gt;120,3,IF(F52&gt;60,2,IF(F52&gt;30,1,0))))),Trial!$E$8:$H$13,4)</f>
        <v>0</v>
      </c>
      <c r="U52" s="16">
        <f>VLOOKUP(IF(G52&gt;240,5,IF(G52&gt;180,4,IF(G52&gt;120,3,IF(G52&gt;60,2,IF(G52&gt;30,1,0))))),Trial!$E$8:$H$13,4)</f>
        <v>0</v>
      </c>
      <c r="V52" s="16">
        <f>VLOOKUP(IF(H52&gt;240,5,IF(H52&gt;180,4,IF(H52&gt;120,3,IF(H52&gt;60,2,IF(H52&gt;30,1,0))))),Trial!$E$8:$H$13,4)</f>
        <v>0</v>
      </c>
      <c r="W52" s="16">
        <f>VLOOKUP(IF(I52&gt;240,5,IF(I52&gt;180,4,IF(I52&gt;120,3,IF(I52&gt;60,2,IF(I52&gt;30,1,0))))),Trial!$E$8:$H$13,4)</f>
        <v>0</v>
      </c>
      <c r="X52" s="16">
        <f>VLOOKUP(IF(J52&gt;240,5,IF(J52&gt;180,4,IF(J52&gt;120,3,IF(J52&gt;60,2,IF(J52&gt;30,1,0))))),Trial!$E$8:$H$13,4)</f>
        <v>-844.2</v>
      </c>
      <c r="Y52" s="16">
        <f>VLOOKUP(IF(K52&gt;240,5,IF(K52&gt;180,4,IF(K52&gt;120,3,IF(K52&gt;60,2,IF(K52&gt;30,1,0))))),Trial!$E$8:$H$13,4)</f>
        <v>0</v>
      </c>
      <c r="Z52" s="16">
        <f>VLOOKUP(IF(L52&gt;240,5,IF(L52&gt;180,4,IF(L52&gt;120,3,IF(L52&gt;60,2,IF(L52&gt;30,1,0))))),Trial!$E$8:$H$13,4)</f>
        <v>-168.84</v>
      </c>
      <c r="AA52" s="16">
        <f>VLOOKUP(IF(M52&gt;240,5,IF(M52&gt;180,4,IF(M52&gt;120,3,IF(M52&gt;60,2,IF(M52&gt;30,1,0))))),Trial!$E$8:$H$13,4)</f>
        <v>0</v>
      </c>
      <c r="AB52" s="16">
        <f>VLOOKUP(IF(N52&gt;240,5,IF(N52&gt;180,4,IF(N52&gt;120,3,IF(N52&gt;60,2,IF(N52&gt;30,1,0))))),Trial!$E$8:$H$13,4)</f>
        <v>0</v>
      </c>
    </row>
    <row r="53" ht="15.75" customHeight="1">
      <c r="B53" s="13">
        <v>50.0</v>
      </c>
      <c r="C53" s="35">
        <v>16.2523855912584</v>
      </c>
      <c r="D53" s="35">
        <v>1.13735631513409</v>
      </c>
      <c r="E53" s="35">
        <v>33.8649489451454</v>
      </c>
      <c r="F53" s="35">
        <v>10.1706205869178</v>
      </c>
      <c r="G53" s="35">
        <v>11.291742449984</v>
      </c>
      <c r="H53" s="35">
        <v>9.6007555551415</v>
      </c>
      <c r="I53" s="35">
        <v>31.0552492134527</v>
      </c>
      <c r="J53" s="35">
        <v>2.13348561908961</v>
      </c>
      <c r="K53" s="35">
        <v>35.2649812683717</v>
      </c>
      <c r="L53" s="35">
        <v>4.14160078817186</v>
      </c>
      <c r="M53" s="35">
        <v>2.07809344038908</v>
      </c>
      <c r="N53" s="35">
        <v>32.5451476719485</v>
      </c>
      <c r="O53" s="30"/>
      <c r="P53" s="13">
        <v>50.0</v>
      </c>
      <c r="Q53" s="16">
        <f>VLOOKUP(IF(C53&gt;240,5,IF(C53&gt;180,4,IF(C53&gt;120,3,IF(C53&gt;60,2,IF(C53&gt;30,1,0))))),Trial!$E$8:$H$13,4)</f>
        <v>0</v>
      </c>
      <c r="R53" s="16">
        <f>VLOOKUP(IF(D53&gt;240,5,IF(D53&gt;180,4,IF(D53&gt;120,3,IF(D53&gt;60,2,IF(D53&gt;30,1,0))))),Trial!$E$8:$H$13,4)</f>
        <v>0</v>
      </c>
      <c r="S53" s="16">
        <f>VLOOKUP(IF(E53&gt;240,5,IF(E53&gt;180,4,IF(E53&gt;120,3,IF(E53&gt;60,2,IF(E53&gt;30,1,0))))),Trial!$E$8:$H$13,4)</f>
        <v>-168.84</v>
      </c>
      <c r="T53" s="16">
        <f>VLOOKUP(IF(F53&gt;240,5,IF(F53&gt;180,4,IF(F53&gt;120,3,IF(F53&gt;60,2,IF(F53&gt;30,1,0))))),Trial!$E$8:$H$13,4)</f>
        <v>0</v>
      </c>
      <c r="U53" s="16">
        <f>VLOOKUP(IF(G53&gt;240,5,IF(G53&gt;180,4,IF(G53&gt;120,3,IF(G53&gt;60,2,IF(G53&gt;30,1,0))))),Trial!$E$8:$H$13,4)</f>
        <v>0</v>
      </c>
      <c r="V53" s="16">
        <f>VLOOKUP(IF(H53&gt;240,5,IF(H53&gt;180,4,IF(H53&gt;120,3,IF(H53&gt;60,2,IF(H53&gt;30,1,0))))),Trial!$E$8:$H$13,4)</f>
        <v>0</v>
      </c>
      <c r="W53" s="16">
        <f>VLOOKUP(IF(I53&gt;240,5,IF(I53&gt;180,4,IF(I53&gt;120,3,IF(I53&gt;60,2,IF(I53&gt;30,1,0))))),Trial!$E$8:$H$13,4)</f>
        <v>-168.84</v>
      </c>
      <c r="X53" s="16">
        <f>VLOOKUP(IF(J53&gt;240,5,IF(J53&gt;180,4,IF(J53&gt;120,3,IF(J53&gt;60,2,IF(J53&gt;30,1,0))))),Trial!$E$8:$H$13,4)</f>
        <v>0</v>
      </c>
      <c r="Y53" s="16">
        <f>VLOOKUP(IF(K53&gt;240,5,IF(K53&gt;180,4,IF(K53&gt;120,3,IF(K53&gt;60,2,IF(K53&gt;30,1,0))))),Trial!$E$8:$H$13,4)</f>
        <v>-168.84</v>
      </c>
      <c r="Z53" s="16">
        <f>VLOOKUP(IF(L53&gt;240,5,IF(L53&gt;180,4,IF(L53&gt;120,3,IF(L53&gt;60,2,IF(L53&gt;30,1,0))))),Trial!$E$8:$H$13,4)</f>
        <v>0</v>
      </c>
      <c r="AA53" s="16">
        <f>VLOOKUP(IF(M53&gt;240,5,IF(M53&gt;180,4,IF(M53&gt;120,3,IF(M53&gt;60,2,IF(M53&gt;30,1,0))))),Trial!$E$8:$H$13,4)</f>
        <v>0</v>
      </c>
      <c r="AB53" s="16">
        <f>VLOOKUP(IF(N53&gt;240,5,IF(N53&gt;180,4,IF(N53&gt;120,3,IF(N53&gt;60,2,IF(N53&gt;30,1,0))))),Trial!$E$8:$H$13,4)</f>
        <v>-168.84</v>
      </c>
    </row>
    <row r="54" ht="15.75" customHeight="1">
      <c r="B54" s="13">
        <v>51.0</v>
      </c>
      <c r="C54" s="35">
        <v>1.55077090398408</v>
      </c>
      <c r="D54" s="35">
        <v>9.88443775863196</v>
      </c>
      <c r="E54" s="35">
        <v>0.610259524267167</v>
      </c>
      <c r="F54" s="35">
        <v>1.45711002820171</v>
      </c>
      <c r="G54" s="35">
        <v>11.9009537967035</v>
      </c>
      <c r="H54" s="35">
        <v>0.586076136212796</v>
      </c>
      <c r="I54" s="35">
        <v>21.8787864311154</v>
      </c>
      <c r="J54" s="35">
        <v>2.94548279514288</v>
      </c>
      <c r="K54" s="35">
        <v>30.716599208887</v>
      </c>
      <c r="L54" s="35">
        <v>2.05849330491641</v>
      </c>
      <c r="M54" s="35">
        <v>33.2457264393822</v>
      </c>
      <c r="N54" s="35">
        <v>37.9540668957274</v>
      </c>
      <c r="O54" s="30"/>
      <c r="P54" s="13">
        <v>51.0</v>
      </c>
      <c r="Q54" s="16">
        <f>VLOOKUP(IF(C54&gt;240,5,IF(C54&gt;180,4,IF(C54&gt;120,3,IF(C54&gt;60,2,IF(C54&gt;30,1,0))))),Trial!$E$8:$H$13,4)</f>
        <v>0</v>
      </c>
      <c r="R54" s="16">
        <f>VLOOKUP(IF(D54&gt;240,5,IF(D54&gt;180,4,IF(D54&gt;120,3,IF(D54&gt;60,2,IF(D54&gt;30,1,0))))),Trial!$E$8:$H$13,4)</f>
        <v>0</v>
      </c>
      <c r="S54" s="16">
        <f>VLOOKUP(IF(E54&gt;240,5,IF(E54&gt;180,4,IF(E54&gt;120,3,IF(E54&gt;60,2,IF(E54&gt;30,1,0))))),Trial!$E$8:$H$13,4)</f>
        <v>0</v>
      </c>
      <c r="T54" s="16">
        <f>VLOOKUP(IF(F54&gt;240,5,IF(F54&gt;180,4,IF(F54&gt;120,3,IF(F54&gt;60,2,IF(F54&gt;30,1,0))))),Trial!$E$8:$H$13,4)</f>
        <v>0</v>
      </c>
      <c r="U54" s="16">
        <f>VLOOKUP(IF(G54&gt;240,5,IF(G54&gt;180,4,IF(G54&gt;120,3,IF(G54&gt;60,2,IF(G54&gt;30,1,0))))),Trial!$E$8:$H$13,4)</f>
        <v>0</v>
      </c>
      <c r="V54" s="16">
        <f>VLOOKUP(IF(H54&gt;240,5,IF(H54&gt;180,4,IF(H54&gt;120,3,IF(H54&gt;60,2,IF(H54&gt;30,1,0))))),Trial!$E$8:$H$13,4)</f>
        <v>0</v>
      </c>
      <c r="W54" s="16">
        <f>VLOOKUP(IF(I54&gt;240,5,IF(I54&gt;180,4,IF(I54&gt;120,3,IF(I54&gt;60,2,IF(I54&gt;30,1,0))))),Trial!$E$8:$H$13,4)</f>
        <v>0</v>
      </c>
      <c r="X54" s="16">
        <f>VLOOKUP(IF(J54&gt;240,5,IF(J54&gt;180,4,IF(J54&gt;120,3,IF(J54&gt;60,2,IF(J54&gt;30,1,0))))),Trial!$E$8:$H$13,4)</f>
        <v>0</v>
      </c>
      <c r="Y54" s="16">
        <f>VLOOKUP(IF(K54&gt;240,5,IF(K54&gt;180,4,IF(K54&gt;120,3,IF(K54&gt;60,2,IF(K54&gt;30,1,0))))),Trial!$E$8:$H$13,4)</f>
        <v>-168.84</v>
      </c>
      <c r="Z54" s="16">
        <f>VLOOKUP(IF(L54&gt;240,5,IF(L54&gt;180,4,IF(L54&gt;120,3,IF(L54&gt;60,2,IF(L54&gt;30,1,0))))),Trial!$E$8:$H$13,4)</f>
        <v>0</v>
      </c>
      <c r="AA54" s="16">
        <f>VLOOKUP(IF(M54&gt;240,5,IF(M54&gt;180,4,IF(M54&gt;120,3,IF(M54&gt;60,2,IF(M54&gt;30,1,0))))),Trial!$E$8:$H$13,4)</f>
        <v>-168.84</v>
      </c>
      <c r="AB54" s="16">
        <f>VLOOKUP(IF(N54&gt;240,5,IF(N54&gt;180,4,IF(N54&gt;120,3,IF(N54&gt;60,2,IF(N54&gt;30,1,0))))),Trial!$E$8:$H$13,4)</f>
        <v>-168.84</v>
      </c>
    </row>
    <row r="55" ht="15.75" customHeight="1">
      <c r="B55" s="13">
        <v>52.0</v>
      </c>
      <c r="C55" s="35">
        <v>8.7405738464091</v>
      </c>
      <c r="D55" s="35">
        <v>0.418422883562744</v>
      </c>
      <c r="E55" s="35">
        <v>1.12424246603065</v>
      </c>
      <c r="F55" s="35">
        <v>14.8695443810049</v>
      </c>
      <c r="G55" s="35">
        <v>6.59175596861169</v>
      </c>
      <c r="H55" s="35">
        <v>4.52357929139398</v>
      </c>
      <c r="I55" s="35">
        <v>12.1605696600947</v>
      </c>
      <c r="J55" s="35">
        <v>9.12137096385999</v>
      </c>
      <c r="K55" s="35">
        <v>3.48455363027441</v>
      </c>
      <c r="L55" s="35">
        <v>8.33746553761885</v>
      </c>
      <c r="M55" s="35">
        <v>35.8745872821913</v>
      </c>
      <c r="N55" s="35">
        <v>3.27106893304735</v>
      </c>
      <c r="O55" s="30"/>
      <c r="P55" s="13">
        <v>52.0</v>
      </c>
      <c r="Q55" s="16">
        <f>VLOOKUP(IF(C55&gt;240,5,IF(C55&gt;180,4,IF(C55&gt;120,3,IF(C55&gt;60,2,IF(C55&gt;30,1,0))))),Trial!$E$8:$H$13,4)</f>
        <v>0</v>
      </c>
      <c r="R55" s="16">
        <f>VLOOKUP(IF(D55&gt;240,5,IF(D55&gt;180,4,IF(D55&gt;120,3,IF(D55&gt;60,2,IF(D55&gt;30,1,0))))),Trial!$E$8:$H$13,4)</f>
        <v>0</v>
      </c>
      <c r="S55" s="16">
        <f>VLOOKUP(IF(E55&gt;240,5,IF(E55&gt;180,4,IF(E55&gt;120,3,IF(E55&gt;60,2,IF(E55&gt;30,1,0))))),Trial!$E$8:$H$13,4)</f>
        <v>0</v>
      </c>
      <c r="T55" s="16">
        <f>VLOOKUP(IF(F55&gt;240,5,IF(F55&gt;180,4,IF(F55&gt;120,3,IF(F55&gt;60,2,IF(F55&gt;30,1,0))))),Trial!$E$8:$H$13,4)</f>
        <v>0</v>
      </c>
      <c r="U55" s="16">
        <f>VLOOKUP(IF(G55&gt;240,5,IF(G55&gt;180,4,IF(G55&gt;120,3,IF(G55&gt;60,2,IF(G55&gt;30,1,0))))),Trial!$E$8:$H$13,4)</f>
        <v>0</v>
      </c>
      <c r="V55" s="16">
        <f>VLOOKUP(IF(H55&gt;240,5,IF(H55&gt;180,4,IF(H55&gt;120,3,IF(H55&gt;60,2,IF(H55&gt;30,1,0))))),Trial!$E$8:$H$13,4)</f>
        <v>0</v>
      </c>
      <c r="W55" s="16">
        <f>VLOOKUP(IF(I55&gt;240,5,IF(I55&gt;180,4,IF(I55&gt;120,3,IF(I55&gt;60,2,IF(I55&gt;30,1,0))))),Trial!$E$8:$H$13,4)</f>
        <v>0</v>
      </c>
      <c r="X55" s="16">
        <f>VLOOKUP(IF(J55&gt;240,5,IF(J55&gt;180,4,IF(J55&gt;120,3,IF(J55&gt;60,2,IF(J55&gt;30,1,0))))),Trial!$E$8:$H$13,4)</f>
        <v>0</v>
      </c>
      <c r="Y55" s="16">
        <f>VLOOKUP(IF(K55&gt;240,5,IF(K55&gt;180,4,IF(K55&gt;120,3,IF(K55&gt;60,2,IF(K55&gt;30,1,0))))),Trial!$E$8:$H$13,4)</f>
        <v>0</v>
      </c>
      <c r="Z55" s="16">
        <f>VLOOKUP(IF(L55&gt;240,5,IF(L55&gt;180,4,IF(L55&gt;120,3,IF(L55&gt;60,2,IF(L55&gt;30,1,0))))),Trial!$E$8:$H$13,4)</f>
        <v>0</v>
      </c>
      <c r="AA55" s="16">
        <f>VLOOKUP(IF(M55&gt;240,5,IF(M55&gt;180,4,IF(M55&gt;120,3,IF(M55&gt;60,2,IF(M55&gt;30,1,0))))),Trial!$E$8:$H$13,4)</f>
        <v>-168.84</v>
      </c>
      <c r="AB55" s="16">
        <f>VLOOKUP(IF(N55&gt;240,5,IF(N55&gt;180,4,IF(N55&gt;120,3,IF(N55&gt;60,2,IF(N55&gt;30,1,0))))),Trial!$E$8:$H$13,4)</f>
        <v>0</v>
      </c>
    </row>
    <row r="56" ht="15.75" customHeight="1">
      <c r="B56" s="13">
        <v>53.0</v>
      </c>
      <c r="C56" s="35">
        <v>2.57952914971779</v>
      </c>
      <c r="D56" s="35">
        <v>6.10037867083603</v>
      </c>
      <c r="E56" s="35">
        <v>4.92030568299815</v>
      </c>
      <c r="F56" s="35">
        <v>5.37412747615017</v>
      </c>
      <c r="G56" s="35">
        <v>25.3557612491941</v>
      </c>
      <c r="H56" s="35">
        <v>6.51952266520821</v>
      </c>
      <c r="I56" s="35">
        <v>5.81680593099445</v>
      </c>
      <c r="J56" s="35">
        <v>10.4800951095581</v>
      </c>
      <c r="K56" s="35">
        <v>18.5155559564179</v>
      </c>
      <c r="L56" s="35">
        <v>14.1909197825092</v>
      </c>
      <c r="M56" s="35">
        <v>14.235574670517</v>
      </c>
      <c r="N56" s="35">
        <v>1.18134458203082</v>
      </c>
      <c r="O56" s="30"/>
      <c r="P56" s="13">
        <v>53.0</v>
      </c>
      <c r="Q56" s="16">
        <f>VLOOKUP(IF(C56&gt;240,5,IF(C56&gt;180,4,IF(C56&gt;120,3,IF(C56&gt;60,2,IF(C56&gt;30,1,0))))),Trial!$E$8:$H$13,4)</f>
        <v>0</v>
      </c>
      <c r="R56" s="16">
        <f>VLOOKUP(IF(D56&gt;240,5,IF(D56&gt;180,4,IF(D56&gt;120,3,IF(D56&gt;60,2,IF(D56&gt;30,1,0))))),Trial!$E$8:$H$13,4)</f>
        <v>0</v>
      </c>
      <c r="S56" s="16">
        <f>VLOOKUP(IF(E56&gt;240,5,IF(E56&gt;180,4,IF(E56&gt;120,3,IF(E56&gt;60,2,IF(E56&gt;30,1,0))))),Trial!$E$8:$H$13,4)</f>
        <v>0</v>
      </c>
      <c r="T56" s="16">
        <f>VLOOKUP(IF(F56&gt;240,5,IF(F56&gt;180,4,IF(F56&gt;120,3,IF(F56&gt;60,2,IF(F56&gt;30,1,0))))),Trial!$E$8:$H$13,4)</f>
        <v>0</v>
      </c>
      <c r="U56" s="16">
        <f>VLOOKUP(IF(G56&gt;240,5,IF(G56&gt;180,4,IF(G56&gt;120,3,IF(G56&gt;60,2,IF(G56&gt;30,1,0))))),Trial!$E$8:$H$13,4)</f>
        <v>0</v>
      </c>
      <c r="V56" s="16">
        <f>VLOOKUP(IF(H56&gt;240,5,IF(H56&gt;180,4,IF(H56&gt;120,3,IF(H56&gt;60,2,IF(H56&gt;30,1,0))))),Trial!$E$8:$H$13,4)</f>
        <v>0</v>
      </c>
      <c r="W56" s="16">
        <f>VLOOKUP(IF(I56&gt;240,5,IF(I56&gt;180,4,IF(I56&gt;120,3,IF(I56&gt;60,2,IF(I56&gt;30,1,0))))),Trial!$E$8:$H$13,4)</f>
        <v>0</v>
      </c>
      <c r="X56" s="16">
        <f>VLOOKUP(IF(J56&gt;240,5,IF(J56&gt;180,4,IF(J56&gt;120,3,IF(J56&gt;60,2,IF(J56&gt;30,1,0))))),Trial!$E$8:$H$13,4)</f>
        <v>0</v>
      </c>
      <c r="Y56" s="16">
        <f>VLOOKUP(IF(K56&gt;240,5,IF(K56&gt;180,4,IF(K56&gt;120,3,IF(K56&gt;60,2,IF(K56&gt;30,1,0))))),Trial!$E$8:$H$13,4)</f>
        <v>0</v>
      </c>
      <c r="Z56" s="16">
        <f>VLOOKUP(IF(L56&gt;240,5,IF(L56&gt;180,4,IF(L56&gt;120,3,IF(L56&gt;60,2,IF(L56&gt;30,1,0))))),Trial!$E$8:$H$13,4)</f>
        <v>0</v>
      </c>
      <c r="AA56" s="16">
        <f>VLOOKUP(IF(M56&gt;240,5,IF(M56&gt;180,4,IF(M56&gt;120,3,IF(M56&gt;60,2,IF(M56&gt;30,1,0))))),Trial!$E$8:$H$13,4)</f>
        <v>0</v>
      </c>
      <c r="AB56" s="16">
        <f>VLOOKUP(IF(N56&gt;240,5,IF(N56&gt;180,4,IF(N56&gt;120,3,IF(N56&gt;60,2,IF(N56&gt;30,1,0))))),Trial!$E$8:$H$13,4)</f>
        <v>0</v>
      </c>
    </row>
    <row r="57" ht="15.75" customHeight="1">
      <c r="B57" s="13">
        <v>54.0</v>
      </c>
      <c r="C57" s="35">
        <v>17.0836133157919</v>
      </c>
      <c r="D57" s="35">
        <v>5.63513522390276</v>
      </c>
      <c r="E57" s="35">
        <v>1.3883832631167</v>
      </c>
      <c r="F57" s="35">
        <v>29.261701966364</v>
      </c>
      <c r="G57" s="35">
        <v>1.88671056958847</v>
      </c>
      <c r="H57" s="35">
        <v>8.79557010938599</v>
      </c>
      <c r="I57" s="35">
        <v>22.4716362608766</v>
      </c>
      <c r="J57" s="35">
        <v>0.238176790205762</v>
      </c>
      <c r="K57" s="35">
        <v>15.7983299361627</v>
      </c>
      <c r="L57" s="35">
        <v>44.9909720376473</v>
      </c>
      <c r="M57" s="35">
        <v>18.8327309720388</v>
      </c>
      <c r="N57" s="35">
        <v>32.0423031948761</v>
      </c>
      <c r="O57" s="30"/>
      <c r="P57" s="13">
        <v>54.0</v>
      </c>
      <c r="Q57" s="16">
        <f>VLOOKUP(IF(C57&gt;240,5,IF(C57&gt;180,4,IF(C57&gt;120,3,IF(C57&gt;60,2,IF(C57&gt;30,1,0))))),Trial!$E$8:$H$13,4)</f>
        <v>0</v>
      </c>
      <c r="R57" s="16">
        <f>VLOOKUP(IF(D57&gt;240,5,IF(D57&gt;180,4,IF(D57&gt;120,3,IF(D57&gt;60,2,IF(D57&gt;30,1,0))))),Trial!$E$8:$H$13,4)</f>
        <v>0</v>
      </c>
      <c r="S57" s="16">
        <f>VLOOKUP(IF(E57&gt;240,5,IF(E57&gt;180,4,IF(E57&gt;120,3,IF(E57&gt;60,2,IF(E57&gt;30,1,0))))),Trial!$E$8:$H$13,4)</f>
        <v>0</v>
      </c>
      <c r="T57" s="16">
        <f>VLOOKUP(IF(F57&gt;240,5,IF(F57&gt;180,4,IF(F57&gt;120,3,IF(F57&gt;60,2,IF(F57&gt;30,1,0))))),Trial!$E$8:$H$13,4)</f>
        <v>0</v>
      </c>
      <c r="U57" s="16">
        <f>VLOOKUP(IF(G57&gt;240,5,IF(G57&gt;180,4,IF(G57&gt;120,3,IF(G57&gt;60,2,IF(G57&gt;30,1,0))))),Trial!$E$8:$H$13,4)</f>
        <v>0</v>
      </c>
      <c r="V57" s="16">
        <f>VLOOKUP(IF(H57&gt;240,5,IF(H57&gt;180,4,IF(H57&gt;120,3,IF(H57&gt;60,2,IF(H57&gt;30,1,0))))),Trial!$E$8:$H$13,4)</f>
        <v>0</v>
      </c>
      <c r="W57" s="16">
        <f>VLOOKUP(IF(I57&gt;240,5,IF(I57&gt;180,4,IF(I57&gt;120,3,IF(I57&gt;60,2,IF(I57&gt;30,1,0))))),Trial!$E$8:$H$13,4)</f>
        <v>0</v>
      </c>
      <c r="X57" s="16">
        <f>VLOOKUP(IF(J57&gt;240,5,IF(J57&gt;180,4,IF(J57&gt;120,3,IF(J57&gt;60,2,IF(J57&gt;30,1,0))))),Trial!$E$8:$H$13,4)</f>
        <v>0</v>
      </c>
      <c r="Y57" s="16">
        <f>VLOOKUP(IF(K57&gt;240,5,IF(K57&gt;180,4,IF(K57&gt;120,3,IF(K57&gt;60,2,IF(K57&gt;30,1,0))))),Trial!$E$8:$H$13,4)</f>
        <v>0</v>
      </c>
      <c r="Z57" s="16">
        <f>VLOOKUP(IF(L57&gt;240,5,IF(L57&gt;180,4,IF(L57&gt;120,3,IF(L57&gt;60,2,IF(L57&gt;30,1,0))))),Trial!$E$8:$H$13,4)</f>
        <v>-168.84</v>
      </c>
      <c r="AA57" s="16">
        <f>VLOOKUP(IF(M57&gt;240,5,IF(M57&gt;180,4,IF(M57&gt;120,3,IF(M57&gt;60,2,IF(M57&gt;30,1,0))))),Trial!$E$8:$H$13,4)</f>
        <v>0</v>
      </c>
      <c r="AB57" s="16">
        <f>VLOOKUP(IF(N57&gt;240,5,IF(N57&gt;180,4,IF(N57&gt;120,3,IF(N57&gt;60,2,IF(N57&gt;30,1,0))))),Trial!$E$8:$H$13,4)</f>
        <v>-168.84</v>
      </c>
    </row>
    <row r="58" ht="15.75" customHeight="1">
      <c r="B58" s="13">
        <v>55.0</v>
      </c>
      <c r="C58" s="35">
        <v>7.59129569628276</v>
      </c>
      <c r="D58" s="35">
        <v>13.2271385690282</v>
      </c>
      <c r="E58" s="35">
        <v>2.74278818597086</v>
      </c>
      <c r="F58" s="35">
        <v>5.84283386799507</v>
      </c>
      <c r="G58" s="35">
        <v>7.20780821077799</v>
      </c>
      <c r="H58" s="35">
        <v>3.83937847912312</v>
      </c>
      <c r="I58" s="35">
        <v>4.84851074949838</v>
      </c>
      <c r="J58" s="35">
        <v>0.103974921349436</v>
      </c>
      <c r="K58" s="35">
        <v>3.02523006377742</v>
      </c>
      <c r="L58" s="35">
        <v>2.36968369268714</v>
      </c>
      <c r="M58" s="35">
        <v>1.91990505112335</v>
      </c>
      <c r="N58" s="35">
        <v>30.8245308825777</v>
      </c>
      <c r="O58" s="30"/>
      <c r="P58" s="13">
        <v>55.0</v>
      </c>
      <c r="Q58" s="16">
        <f>VLOOKUP(IF(C58&gt;240,5,IF(C58&gt;180,4,IF(C58&gt;120,3,IF(C58&gt;60,2,IF(C58&gt;30,1,0))))),Trial!$E$8:$H$13,4)</f>
        <v>0</v>
      </c>
      <c r="R58" s="16">
        <f>VLOOKUP(IF(D58&gt;240,5,IF(D58&gt;180,4,IF(D58&gt;120,3,IF(D58&gt;60,2,IF(D58&gt;30,1,0))))),Trial!$E$8:$H$13,4)</f>
        <v>0</v>
      </c>
      <c r="S58" s="16">
        <f>VLOOKUP(IF(E58&gt;240,5,IF(E58&gt;180,4,IF(E58&gt;120,3,IF(E58&gt;60,2,IF(E58&gt;30,1,0))))),Trial!$E$8:$H$13,4)</f>
        <v>0</v>
      </c>
      <c r="T58" s="16">
        <f>VLOOKUP(IF(F58&gt;240,5,IF(F58&gt;180,4,IF(F58&gt;120,3,IF(F58&gt;60,2,IF(F58&gt;30,1,0))))),Trial!$E$8:$H$13,4)</f>
        <v>0</v>
      </c>
      <c r="U58" s="16">
        <f>VLOOKUP(IF(G58&gt;240,5,IF(G58&gt;180,4,IF(G58&gt;120,3,IF(G58&gt;60,2,IF(G58&gt;30,1,0))))),Trial!$E$8:$H$13,4)</f>
        <v>0</v>
      </c>
      <c r="V58" s="16">
        <f>VLOOKUP(IF(H58&gt;240,5,IF(H58&gt;180,4,IF(H58&gt;120,3,IF(H58&gt;60,2,IF(H58&gt;30,1,0))))),Trial!$E$8:$H$13,4)</f>
        <v>0</v>
      </c>
      <c r="W58" s="16">
        <f>VLOOKUP(IF(I58&gt;240,5,IF(I58&gt;180,4,IF(I58&gt;120,3,IF(I58&gt;60,2,IF(I58&gt;30,1,0))))),Trial!$E$8:$H$13,4)</f>
        <v>0</v>
      </c>
      <c r="X58" s="16">
        <f>VLOOKUP(IF(J58&gt;240,5,IF(J58&gt;180,4,IF(J58&gt;120,3,IF(J58&gt;60,2,IF(J58&gt;30,1,0))))),Trial!$E$8:$H$13,4)</f>
        <v>0</v>
      </c>
      <c r="Y58" s="16">
        <f>VLOOKUP(IF(K58&gt;240,5,IF(K58&gt;180,4,IF(K58&gt;120,3,IF(K58&gt;60,2,IF(K58&gt;30,1,0))))),Trial!$E$8:$H$13,4)</f>
        <v>0</v>
      </c>
      <c r="Z58" s="16">
        <f>VLOOKUP(IF(L58&gt;240,5,IF(L58&gt;180,4,IF(L58&gt;120,3,IF(L58&gt;60,2,IF(L58&gt;30,1,0))))),Trial!$E$8:$H$13,4)</f>
        <v>0</v>
      </c>
      <c r="AA58" s="16">
        <f>VLOOKUP(IF(M58&gt;240,5,IF(M58&gt;180,4,IF(M58&gt;120,3,IF(M58&gt;60,2,IF(M58&gt;30,1,0))))),Trial!$E$8:$H$13,4)</f>
        <v>0</v>
      </c>
      <c r="AB58" s="16">
        <f>VLOOKUP(IF(N58&gt;240,5,IF(N58&gt;180,4,IF(N58&gt;120,3,IF(N58&gt;60,2,IF(N58&gt;30,1,0))))),Trial!$E$8:$H$13,4)</f>
        <v>-168.84</v>
      </c>
    </row>
    <row r="59" ht="15.75" customHeight="1">
      <c r="B59" s="13">
        <v>56.0</v>
      </c>
      <c r="C59" s="35">
        <v>6.60069884609697</v>
      </c>
      <c r="D59" s="35">
        <v>5.05366460687653</v>
      </c>
      <c r="E59" s="35">
        <v>47.0862509690207</v>
      </c>
      <c r="F59" s="35">
        <v>39.0443554461341</v>
      </c>
      <c r="G59" s="35">
        <v>13.582024803673</v>
      </c>
      <c r="H59" s="35">
        <v>0.758288760390133</v>
      </c>
      <c r="I59" s="35">
        <v>10.1794613928678</v>
      </c>
      <c r="J59" s="35">
        <v>39.9434856817465</v>
      </c>
      <c r="K59" s="35">
        <v>2.28610618900505</v>
      </c>
      <c r="L59" s="35">
        <v>4.9452469735872</v>
      </c>
      <c r="M59" s="35">
        <v>3.14636840262517</v>
      </c>
      <c r="N59" s="35">
        <v>1.73900630984136</v>
      </c>
      <c r="O59" s="30"/>
      <c r="P59" s="13">
        <v>56.0</v>
      </c>
      <c r="Q59" s="16">
        <f>VLOOKUP(IF(C59&gt;240,5,IF(C59&gt;180,4,IF(C59&gt;120,3,IF(C59&gt;60,2,IF(C59&gt;30,1,0))))),Trial!$E$8:$H$13,4)</f>
        <v>0</v>
      </c>
      <c r="R59" s="16">
        <f>VLOOKUP(IF(D59&gt;240,5,IF(D59&gt;180,4,IF(D59&gt;120,3,IF(D59&gt;60,2,IF(D59&gt;30,1,0))))),Trial!$E$8:$H$13,4)</f>
        <v>0</v>
      </c>
      <c r="S59" s="16">
        <f>VLOOKUP(IF(E59&gt;240,5,IF(E59&gt;180,4,IF(E59&gt;120,3,IF(E59&gt;60,2,IF(E59&gt;30,1,0))))),Trial!$E$8:$H$13,4)</f>
        <v>-168.84</v>
      </c>
      <c r="T59" s="16">
        <f>VLOOKUP(IF(F59&gt;240,5,IF(F59&gt;180,4,IF(F59&gt;120,3,IF(F59&gt;60,2,IF(F59&gt;30,1,0))))),Trial!$E$8:$H$13,4)</f>
        <v>-168.84</v>
      </c>
      <c r="U59" s="16">
        <f>VLOOKUP(IF(G59&gt;240,5,IF(G59&gt;180,4,IF(G59&gt;120,3,IF(G59&gt;60,2,IF(G59&gt;30,1,0))))),Trial!$E$8:$H$13,4)</f>
        <v>0</v>
      </c>
      <c r="V59" s="16">
        <f>VLOOKUP(IF(H59&gt;240,5,IF(H59&gt;180,4,IF(H59&gt;120,3,IF(H59&gt;60,2,IF(H59&gt;30,1,0))))),Trial!$E$8:$H$13,4)</f>
        <v>0</v>
      </c>
      <c r="W59" s="16">
        <f>VLOOKUP(IF(I59&gt;240,5,IF(I59&gt;180,4,IF(I59&gt;120,3,IF(I59&gt;60,2,IF(I59&gt;30,1,0))))),Trial!$E$8:$H$13,4)</f>
        <v>0</v>
      </c>
      <c r="X59" s="16">
        <f>VLOOKUP(IF(J59&gt;240,5,IF(J59&gt;180,4,IF(J59&gt;120,3,IF(J59&gt;60,2,IF(J59&gt;30,1,0))))),Trial!$E$8:$H$13,4)</f>
        <v>-168.84</v>
      </c>
      <c r="Y59" s="16">
        <f>VLOOKUP(IF(K59&gt;240,5,IF(K59&gt;180,4,IF(K59&gt;120,3,IF(K59&gt;60,2,IF(K59&gt;30,1,0))))),Trial!$E$8:$H$13,4)</f>
        <v>0</v>
      </c>
      <c r="Z59" s="16">
        <f>VLOOKUP(IF(L59&gt;240,5,IF(L59&gt;180,4,IF(L59&gt;120,3,IF(L59&gt;60,2,IF(L59&gt;30,1,0))))),Trial!$E$8:$H$13,4)</f>
        <v>0</v>
      </c>
      <c r="AA59" s="16">
        <f>VLOOKUP(IF(M59&gt;240,5,IF(M59&gt;180,4,IF(M59&gt;120,3,IF(M59&gt;60,2,IF(M59&gt;30,1,0))))),Trial!$E$8:$H$13,4)</f>
        <v>0</v>
      </c>
      <c r="AB59" s="16">
        <f>VLOOKUP(IF(N59&gt;240,5,IF(N59&gt;180,4,IF(N59&gt;120,3,IF(N59&gt;60,2,IF(N59&gt;30,1,0))))),Trial!$E$8:$H$13,4)</f>
        <v>0</v>
      </c>
    </row>
    <row r="60" ht="15.75" customHeight="1">
      <c r="B60" s="13">
        <v>57.0</v>
      </c>
      <c r="C60" s="35">
        <v>2.3807426659856</v>
      </c>
      <c r="D60" s="35">
        <v>7.31736797438934</v>
      </c>
      <c r="E60" s="35">
        <v>5.96714149839245</v>
      </c>
      <c r="F60" s="35">
        <v>10.4217410245891</v>
      </c>
      <c r="G60" s="35">
        <v>18.1538019515659</v>
      </c>
      <c r="H60" s="35">
        <v>3.00800496069714</v>
      </c>
      <c r="I60" s="35">
        <v>16.8225728209659</v>
      </c>
      <c r="J60" s="35">
        <v>11.2173754592511</v>
      </c>
      <c r="K60" s="35">
        <v>26.8800016969612</v>
      </c>
      <c r="L60" s="35">
        <v>21.3521233674308</v>
      </c>
      <c r="M60" s="35">
        <v>3.64642730422611</v>
      </c>
      <c r="N60" s="35">
        <v>1.73480773051803</v>
      </c>
      <c r="O60" s="30"/>
      <c r="P60" s="13">
        <v>57.0</v>
      </c>
      <c r="Q60" s="16">
        <f>VLOOKUP(IF(C60&gt;240,5,IF(C60&gt;180,4,IF(C60&gt;120,3,IF(C60&gt;60,2,IF(C60&gt;30,1,0))))),Trial!$E$8:$H$13,4)</f>
        <v>0</v>
      </c>
      <c r="R60" s="16">
        <f>VLOOKUP(IF(D60&gt;240,5,IF(D60&gt;180,4,IF(D60&gt;120,3,IF(D60&gt;60,2,IF(D60&gt;30,1,0))))),Trial!$E$8:$H$13,4)</f>
        <v>0</v>
      </c>
      <c r="S60" s="16">
        <f>VLOOKUP(IF(E60&gt;240,5,IF(E60&gt;180,4,IF(E60&gt;120,3,IF(E60&gt;60,2,IF(E60&gt;30,1,0))))),Trial!$E$8:$H$13,4)</f>
        <v>0</v>
      </c>
      <c r="T60" s="16">
        <f>VLOOKUP(IF(F60&gt;240,5,IF(F60&gt;180,4,IF(F60&gt;120,3,IF(F60&gt;60,2,IF(F60&gt;30,1,0))))),Trial!$E$8:$H$13,4)</f>
        <v>0</v>
      </c>
      <c r="U60" s="16">
        <f>VLOOKUP(IF(G60&gt;240,5,IF(G60&gt;180,4,IF(G60&gt;120,3,IF(G60&gt;60,2,IF(G60&gt;30,1,0))))),Trial!$E$8:$H$13,4)</f>
        <v>0</v>
      </c>
      <c r="V60" s="16">
        <f>VLOOKUP(IF(H60&gt;240,5,IF(H60&gt;180,4,IF(H60&gt;120,3,IF(H60&gt;60,2,IF(H60&gt;30,1,0))))),Trial!$E$8:$H$13,4)</f>
        <v>0</v>
      </c>
      <c r="W60" s="16">
        <f>VLOOKUP(IF(I60&gt;240,5,IF(I60&gt;180,4,IF(I60&gt;120,3,IF(I60&gt;60,2,IF(I60&gt;30,1,0))))),Trial!$E$8:$H$13,4)</f>
        <v>0</v>
      </c>
      <c r="X60" s="16">
        <f>VLOOKUP(IF(J60&gt;240,5,IF(J60&gt;180,4,IF(J60&gt;120,3,IF(J60&gt;60,2,IF(J60&gt;30,1,0))))),Trial!$E$8:$H$13,4)</f>
        <v>0</v>
      </c>
      <c r="Y60" s="16">
        <f>VLOOKUP(IF(K60&gt;240,5,IF(K60&gt;180,4,IF(K60&gt;120,3,IF(K60&gt;60,2,IF(K60&gt;30,1,0))))),Trial!$E$8:$H$13,4)</f>
        <v>0</v>
      </c>
      <c r="Z60" s="16">
        <f>VLOOKUP(IF(L60&gt;240,5,IF(L60&gt;180,4,IF(L60&gt;120,3,IF(L60&gt;60,2,IF(L60&gt;30,1,0))))),Trial!$E$8:$H$13,4)</f>
        <v>0</v>
      </c>
      <c r="AA60" s="16">
        <f>VLOOKUP(IF(M60&gt;240,5,IF(M60&gt;180,4,IF(M60&gt;120,3,IF(M60&gt;60,2,IF(M60&gt;30,1,0))))),Trial!$E$8:$H$13,4)</f>
        <v>0</v>
      </c>
      <c r="AB60" s="16">
        <f>VLOOKUP(IF(N60&gt;240,5,IF(N60&gt;180,4,IF(N60&gt;120,3,IF(N60&gt;60,2,IF(N60&gt;30,1,0))))),Trial!$E$8:$H$13,4)</f>
        <v>0</v>
      </c>
    </row>
    <row r="61" ht="15.75" customHeight="1">
      <c r="B61" s="13">
        <v>58.0</v>
      </c>
      <c r="C61" s="35">
        <v>20.0487138906663</v>
      </c>
      <c r="D61" s="35">
        <v>7.56316553335637</v>
      </c>
      <c r="E61" s="35">
        <v>0.693741710996255</v>
      </c>
      <c r="F61" s="35">
        <v>9.7317419662225</v>
      </c>
      <c r="G61" s="35">
        <v>23.2341794822535</v>
      </c>
      <c r="H61" s="35">
        <v>18.4166699739343</v>
      </c>
      <c r="I61" s="35">
        <v>0.542561804546745</v>
      </c>
      <c r="J61" s="35">
        <v>6.48183395578526</v>
      </c>
      <c r="K61" s="35">
        <v>7.45484585640952</v>
      </c>
      <c r="L61" s="35">
        <v>11.9176960311915</v>
      </c>
      <c r="M61" s="35">
        <v>9.31326929313047</v>
      </c>
      <c r="N61" s="35">
        <v>1.36282076142333</v>
      </c>
      <c r="O61" s="30"/>
      <c r="P61" s="13">
        <v>58.0</v>
      </c>
      <c r="Q61" s="16">
        <f>VLOOKUP(IF(C61&gt;240,5,IF(C61&gt;180,4,IF(C61&gt;120,3,IF(C61&gt;60,2,IF(C61&gt;30,1,0))))),Trial!$E$8:$H$13,4)</f>
        <v>0</v>
      </c>
      <c r="R61" s="16">
        <f>VLOOKUP(IF(D61&gt;240,5,IF(D61&gt;180,4,IF(D61&gt;120,3,IF(D61&gt;60,2,IF(D61&gt;30,1,0))))),Trial!$E$8:$H$13,4)</f>
        <v>0</v>
      </c>
      <c r="S61" s="16">
        <f>VLOOKUP(IF(E61&gt;240,5,IF(E61&gt;180,4,IF(E61&gt;120,3,IF(E61&gt;60,2,IF(E61&gt;30,1,0))))),Trial!$E$8:$H$13,4)</f>
        <v>0</v>
      </c>
      <c r="T61" s="16">
        <f>VLOOKUP(IF(F61&gt;240,5,IF(F61&gt;180,4,IF(F61&gt;120,3,IF(F61&gt;60,2,IF(F61&gt;30,1,0))))),Trial!$E$8:$H$13,4)</f>
        <v>0</v>
      </c>
      <c r="U61" s="16">
        <f>VLOOKUP(IF(G61&gt;240,5,IF(G61&gt;180,4,IF(G61&gt;120,3,IF(G61&gt;60,2,IF(G61&gt;30,1,0))))),Trial!$E$8:$H$13,4)</f>
        <v>0</v>
      </c>
      <c r="V61" s="16">
        <f>VLOOKUP(IF(H61&gt;240,5,IF(H61&gt;180,4,IF(H61&gt;120,3,IF(H61&gt;60,2,IF(H61&gt;30,1,0))))),Trial!$E$8:$H$13,4)</f>
        <v>0</v>
      </c>
      <c r="W61" s="16">
        <f>VLOOKUP(IF(I61&gt;240,5,IF(I61&gt;180,4,IF(I61&gt;120,3,IF(I61&gt;60,2,IF(I61&gt;30,1,0))))),Trial!$E$8:$H$13,4)</f>
        <v>0</v>
      </c>
      <c r="X61" s="16">
        <f>VLOOKUP(IF(J61&gt;240,5,IF(J61&gt;180,4,IF(J61&gt;120,3,IF(J61&gt;60,2,IF(J61&gt;30,1,0))))),Trial!$E$8:$H$13,4)</f>
        <v>0</v>
      </c>
      <c r="Y61" s="16">
        <f>VLOOKUP(IF(K61&gt;240,5,IF(K61&gt;180,4,IF(K61&gt;120,3,IF(K61&gt;60,2,IF(K61&gt;30,1,0))))),Trial!$E$8:$H$13,4)</f>
        <v>0</v>
      </c>
      <c r="Z61" s="16">
        <f>VLOOKUP(IF(L61&gt;240,5,IF(L61&gt;180,4,IF(L61&gt;120,3,IF(L61&gt;60,2,IF(L61&gt;30,1,0))))),Trial!$E$8:$H$13,4)</f>
        <v>0</v>
      </c>
      <c r="AA61" s="16">
        <f>VLOOKUP(IF(M61&gt;240,5,IF(M61&gt;180,4,IF(M61&gt;120,3,IF(M61&gt;60,2,IF(M61&gt;30,1,0))))),Trial!$E$8:$H$13,4)</f>
        <v>0</v>
      </c>
      <c r="AB61" s="16">
        <f>VLOOKUP(IF(N61&gt;240,5,IF(N61&gt;180,4,IF(N61&gt;120,3,IF(N61&gt;60,2,IF(N61&gt;30,1,0))))),Trial!$E$8:$H$13,4)</f>
        <v>0</v>
      </c>
    </row>
    <row r="62" ht="15.75" customHeight="1">
      <c r="B62" s="13">
        <v>59.0</v>
      </c>
      <c r="C62" s="35">
        <v>5.25371224377304</v>
      </c>
      <c r="D62" s="35">
        <v>14.5342501736331</v>
      </c>
      <c r="E62" s="35">
        <v>8.91532868905924</v>
      </c>
      <c r="F62" s="35">
        <v>39.7576641798358</v>
      </c>
      <c r="G62" s="35">
        <v>4.4324435536284</v>
      </c>
      <c r="H62" s="35">
        <v>6.87093106280081</v>
      </c>
      <c r="I62" s="35">
        <v>0.577186161722777</v>
      </c>
      <c r="J62" s="35">
        <v>1.90124076711945</v>
      </c>
      <c r="K62" s="35">
        <v>12.8144127251665</v>
      </c>
      <c r="L62" s="35">
        <v>7.65085807689466</v>
      </c>
      <c r="M62" s="35">
        <v>4.09494437528774</v>
      </c>
      <c r="N62" s="35">
        <v>1.10658988623346</v>
      </c>
      <c r="O62" s="30"/>
      <c r="P62" s="13">
        <v>59.0</v>
      </c>
      <c r="Q62" s="16">
        <f>VLOOKUP(IF(C62&gt;240,5,IF(C62&gt;180,4,IF(C62&gt;120,3,IF(C62&gt;60,2,IF(C62&gt;30,1,0))))),Trial!$E$8:$H$13,4)</f>
        <v>0</v>
      </c>
      <c r="R62" s="16">
        <f>VLOOKUP(IF(D62&gt;240,5,IF(D62&gt;180,4,IF(D62&gt;120,3,IF(D62&gt;60,2,IF(D62&gt;30,1,0))))),Trial!$E$8:$H$13,4)</f>
        <v>0</v>
      </c>
      <c r="S62" s="16">
        <f>VLOOKUP(IF(E62&gt;240,5,IF(E62&gt;180,4,IF(E62&gt;120,3,IF(E62&gt;60,2,IF(E62&gt;30,1,0))))),Trial!$E$8:$H$13,4)</f>
        <v>0</v>
      </c>
      <c r="T62" s="16">
        <f>VLOOKUP(IF(F62&gt;240,5,IF(F62&gt;180,4,IF(F62&gt;120,3,IF(F62&gt;60,2,IF(F62&gt;30,1,0))))),Trial!$E$8:$H$13,4)</f>
        <v>-168.84</v>
      </c>
      <c r="U62" s="16">
        <f>VLOOKUP(IF(G62&gt;240,5,IF(G62&gt;180,4,IF(G62&gt;120,3,IF(G62&gt;60,2,IF(G62&gt;30,1,0))))),Trial!$E$8:$H$13,4)</f>
        <v>0</v>
      </c>
      <c r="V62" s="16">
        <f>VLOOKUP(IF(H62&gt;240,5,IF(H62&gt;180,4,IF(H62&gt;120,3,IF(H62&gt;60,2,IF(H62&gt;30,1,0))))),Trial!$E$8:$H$13,4)</f>
        <v>0</v>
      </c>
      <c r="W62" s="16">
        <f>VLOOKUP(IF(I62&gt;240,5,IF(I62&gt;180,4,IF(I62&gt;120,3,IF(I62&gt;60,2,IF(I62&gt;30,1,0))))),Trial!$E$8:$H$13,4)</f>
        <v>0</v>
      </c>
      <c r="X62" s="16">
        <f>VLOOKUP(IF(J62&gt;240,5,IF(J62&gt;180,4,IF(J62&gt;120,3,IF(J62&gt;60,2,IF(J62&gt;30,1,0))))),Trial!$E$8:$H$13,4)</f>
        <v>0</v>
      </c>
      <c r="Y62" s="16">
        <f>VLOOKUP(IF(K62&gt;240,5,IF(K62&gt;180,4,IF(K62&gt;120,3,IF(K62&gt;60,2,IF(K62&gt;30,1,0))))),Trial!$E$8:$H$13,4)</f>
        <v>0</v>
      </c>
      <c r="Z62" s="16">
        <f>VLOOKUP(IF(L62&gt;240,5,IF(L62&gt;180,4,IF(L62&gt;120,3,IF(L62&gt;60,2,IF(L62&gt;30,1,0))))),Trial!$E$8:$H$13,4)</f>
        <v>0</v>
      </c>
      <c r="AA62" s="16">
        <f>VLOOKUP(IF(M62&gt;240,5,IF(M62&gt;180,4,IF(M62&gt;120,3,IF(M62&gt;60,2,IF(M62&gt;30,1,0))))),Trial!$E$8:$H$13,4)</f>
        <v>0</v>
      </c>
      <c r="AB62" s="16">
        <f>VLOOKUP(IF(N62&gt;240,5,IF(N62&gt;180,4,IF(N62&gt;120,3,IF(N62&gt;60,2,IF(N62&gt;30,1,0))))),Trial!$E$8:$H$13,4)</f>
        <v>0</v>
      </c>
    </row>
    <row r="63" ht="15.75" customHeight="1">
      <c r="B63" s="13">
        <v>60.0</v>
      </c>
      <c r="C63" s="35">
        <v>10.0622644365566</v>
      </c>
      <c r="D63" s="35">
        <v>2.13208306920715</v>
      </c>
      <c r="E63" s="35">
        <v>16.8832341656174</v>
      </c>
      <c r="F63" s="35">
        <v>5.8977771808859</v>
      </c>
      <c r="G63" s="35">
        <v>2.66138730388066</v>
      </c>
      <c r="H63" s="35">
        <v>3.17101688947716</v>
      </c>
      <c r="I63" s="35">
        <v>29.2824201748029</v>
      </c>
      <c r="J63" s="35">
        <v>4.09928418365307</v>
      </c>
      <c r="K63" s="35">
        <v>22.4175329160115</v>
      </c>
      <c r="L63" s="35">
        <v>1.64719899559308</v>
      </c>
      <c r="M63" s="35">
        <v>13.2721574659544</v>
      </c>
      <c r="N63" s="35">
        <v>10.6249079505998</v>
      </c>
      <c r="O63" s="30"/>
      <c r="P63" s="13">
        <v>60.0</v>
      </c>
      <c r="Q63" s="16">
        <f>VLOOKUP(IF(C63&gt;240,5,IF(C63&gt;180,4,IF(C63&gt;120,3,IF(C63&gt;60,2,IF(C63&gt;30,1,0))))),Trial!$E$8:$H$13,4)</f>
        <v>0</v>
      </c>
      <c r="R63" s="16">
        <f>VLOOKUP(IF(D63&gt;240,5,IF(D63&gt;180,4,IF(D63&gt;120,3,IF(D63&gt;60,2,IF(D63&gt;30,1,0))))),Trial!$E$8:$H$13,4)</f>
        <v>0</v>
      </c>
      <c r="S63" s="16">
        <f>VLOOKUP(IF(E63&gt;240,5,IF(E63&gt;180,4,IF(E63&gt;120,3,IF(E63&gt;60,2,IF(E63&gt;30,1,0))))),Trial!$E$8:$H$13,4)</f>
        <v>0</v>
      </c>
      <c r="T63" s="16">
        <f>VLOOKUP(IF(F63&gt;240,5,IF(F63&gt;180,4,IF(F63&gt;120,3,IF(F63&gt;60,2,IF(F63&gt;30,1,0))))),Trial!$E$8:$H$13,4)</f>
        <v>0</v>
      </c>
      <c r="U63" s="16">
        <f>VLOOKUP(IF(G63&gt;240,5,IF(G63&gt;180,4,IF(G63&gt;120,3,IF(G63&gt;60,2,IF(G63&gt;30,1,0))))),Trial!$E$8:$H$13,4)</f>
        <v>0</v>
      </c>
      <c r="V63" s="16">
        <f>VLOOKUP(IF(H63&gt;240,5,IF(H63&gt;180,4,IF(H63&gt;120,3,IF(H63&gt;60,2,IF(H63&gt;30,1,0))))),Trial!$E$8:$H$13,4)</f>
        <v>0</v>
      </c>
      <c r="W63" s="16">
        <f>VLOOKUP(IF(I63&gt;240,5,IF(I63&gt;180,4,IF(I63&gt;120,3,IF(I63&gt;60,2,IF(I63&gt;30,1,0))))),Trial!$E$8:$H$13,4)</f>
        <v>0</v>
      </c>
      <c r="X63" s="16">
        <f>VLOOKUP(IF(J63&gt;240,5,IF(J63&gt;180,4,IF(J63&gt;120,3,IF(J63&gt;60,2,IF(J63&gt;30,1,0))))),Trial!$E$8:$H$13,4)</f>
        <v>0</v>
      </c>
      <c r="Y63" s="16">
        <f>VLOOKUP(IF(K63&gt;240,5,IF(K63&gt;180,4,IF(K63&gt;120,3,IF(K63&gt;60,2,IF(K63&gt;30,1,0))))),Trial!$E$8:$H$13,4)</f>
        <v>0</v>
      </c>
      <c r="Z63" s="16">
        <f>VLOOKUP(IF(L63&gt;240,5,IF(L63&gt;180,4,IF(L63&gt;120,3,IF(L63&gt;60,2,IF(L63&gt;30,1,0))))),Trial!$E$8:$H$13,4)</f>
        <v>0</v>
      </c>
      <c r="AA63" s="16">
        <f>VLOOKUP(IF(M63&gt;240,5,IF(M63&gt;180,4,IF(M63&gt;120,3,IF(M63&gt;60,2,IF(M63&gt;30,1,0))))),Trial!$E$8:$H$13,4)</f>
        <v>0</v>
      </c>
      <c r="AB63" s="16">
        <f>VLOOKUP(IF(N63&gt;240,5,IF(N63&gt;180,4,IF(N63&gt;120,3,IF(N63&gt;60,2,IF(N63&gt;30,1,0))))),Trial!$E$8:$H$13,4)</f>
        <v>0</v>
      </c>
    </row>
    <row r="64" ht="15.75" customHeight="1">
      <c r="B64" s="13">
        <v>61.0</v>
      </c>
      <c r="C64" s="35">
        <v>5.98665834725834</v>
      </c>
      <c r="D64" s="35">
        <v>46.5929829243994</v>
      </c>
      <c r="E64" s="35">
        <v>10.3058957001279</v>
      </c>
      <c r="F64" s="35">
        <v>21.7062102245336</v>
      </c>
      <c r="G64" s="35">
        <v>5.64243536200374</v>
      </c>
      <c r="H64" s="35">
        <v>5.31398529021139</v>
      </c>
      <c r="I64" s="35">
        <v>3.42040929547511</v>
      </c>
      <c r="J64" s="35">
        <v>31.1013773749063</v>
      </c>
      <c r="K64" s="35">
        <v>3.78395665725693</v>
      </c>
      <c r="L64" s="35">
        <v>8.83782653468661</v>
      </c>
      <c r="M64" s="35">
        <v>11.8853124297992</v>
      </c>
      <c r="N64" s="35">
        <v>38.7703341325765</v>
      </c>
      <c r="O64" s="30"/>
      <c r="P64" s="13">
        <v>61.0</v>
      </c>
      <c r="Q64" s="16">
        <f>VLOOKUP(IF(C64&gt;240,5,IF(C64&gt;180,4,IF(C64&gt;120,3,IF(C64&gt;60,2,IF(C64&gt;30,1,0))))),Trial!$E$8:$H$13,4)</f>
        <v>0</v>
      </c>
      <c r="R64" s="16">
        <f>VLOOKUP(IF(D64&gt;240,5,IF(D64&gt;180,4,IF(D64&gt;120,3,IF(D64&gt;60,2,IF(D64&gt;30,1,0))))),Trial!$E$8:$H$13,4)</f>
        <v>-168.84</v>
      </c>
      <c r="S64" s="16">
        <f>VLOOKUP(IF(E64&gt;240,5,IF(E64&gt;180,4,IF(E64&gt;120,3,IF(E64&gt;60,2,IF(E64&gt;30,1,0))))),Trial!$E$8:$H$13,4)</f>
        <v>0</v>
      </c>
      <c r="T64" s="16">
        <f>VLOOKUP(IF(F64&gt;240,5,IF(F64&gt;180,4,IF(F64&gt;120,3,IF(F64&gt;60,2,IF(F64&gt;30,1,0))))),Trial!$E$8:$H$13,4)</f>
        <v>0</v>
      </c>
      <c r="U64" s="16">
        <f>VLOOKUP(IF(G64&gt;240,5,IF(G64&gt;180,4,IF(G64&gt;120,3,IF(G64&gt;60,2,IF(G64&gt;30,1,0))))),Trial!$E$8:$H$13,4)</f>
        <v>0</v>
      </c>
      <c r="V64" s="16">
        <f>VLOOKUP(IF(H64&gt;240,5,IF(H64&gt;180,4,IF(H64&gt;120,3,IF(H64&gt;60,2,IF(H64&gt;30,1,0))))),Trial!$E$8:$H$13,4)</f>
        <v>0</v>
      </c>
      <c r="W64" s="16">
        <f>VLOOKUP(IF(I64&gt;240,5,IF(I64&gt;180,4,IF(I64&gt;120,3,IF(I64&gt;60,2,IF(I64&gt;30,1,0))))),Trial!$E$8:$H$13,4)</f>
        <v>0</v>
      </c>
      <c r="X64" s="16">
        <f>VLOOKUP(IF(J64&gt;240,5,IF(J64&gt;180,4,IF(J64&gt;120,3,IF(J64&gt;60,2,IF(J64&gt;30,1,0))))),Trial!$E$8:$H$13,4)</f>
        <v>-168.84</v>
      </c>
      <c r="Y64" s="16">
        <f>VLOOKUP(IF(K64&gt;240,5,IF(K64&gt;180,4,IF(K64&gt;120,3,IF(K64&gt;60,2,IF(K64&gt;30,1,0))))),Trial!$E$8:$H$13,4)</f>
        <v>0</v>
      </c>
      <c r="Z64" s="16">
        <f>VLOOKUP(IF(L64&gt;240,5,IF(L64&gt;180,4,IF(L64&gt;120,3,IF(L64&gt;60,2,IF(L64&gt;30,1,0))))),Trial!$E$8:$H$13,4)</f>
        <v>0</v>
      </c>
      <c r="AA64" s="16">
        <f>VLOOKUP(IF(M64&gt;240,5,IF(M64&gt;180,4,IF(M64&gt;120,3,IF(M64&gt;60,2,IF(M64&gt;30,1,0))))),Trial!$E$8:$H$13,4)</f>
        <v>0</v>
      </c>
      <c r="AB64" s="16">
        <f>VLOOKUP(IF(N64&gt;240,5,IF(N64&gt;180,4,IF(N64&gt;120,3,IF(N64&gt;60,2,IF(N64&gt;30,1,0))))),Trial!$E$8:$H$13,4)</f>
        <v>-168.84</v>
      </c>
    </row>
    <row r="65" ht="15.75" customHeight="1">
      <c r="B65" s="13">
        <v>62.0</v>
      </c>
      <c r="C65" s="35">
        <v>10.7423789362358</v>
      </c>
      <c r="D65" s="35">
        <v>1.67444918667898</v>
      </c>
      <c r="E65" s="35">
        <v>2.37982054706663</v>
      </c>
      <c r="F65" s="35">
        <v>56.9374739401551</v>
      </c>
      <c r="G65" s="35">
        <v>56.1982645981522</v>
      </c>
      <c r="H65" s="35">
        <v>34.2138652542012</v>
      </c>
      <c r="I65" s="35">
        <v>4.61982212467115</v>
      </c>
      <c r="J65" s="35">
        <v>5.61393182640895</v>
      </c>
      <c r="K65" s="35">
        <v>4.05942841132839</v>
      </c>
      <c r="L65" s="35">
        <v>2.75527674439363</v>
      </c>
      <c r="M65" s="35">
        <v>4.946883903676</v>
      </c>
      <c r="N65" s="35">
        <v>0.819592761900276</v>
      </c>
      <c r="O65" s="30"/>
      <c r="P65" s="13">
        <v>62.0</v>
      </c>
      <c r="Q65" s="16">
        <f>VLOOKUP(IF(C65&gt;240,5,IF(C65&gt;180,4,IF(C65&gt;120,3,IF(C65&gt;60,2,IF(C65&gt;30,1,0))))),Trial!$E$8:$H$13,4)</f>
        <v>0</v>
      </c>
      <c r="R65" s="16">
        <f>VLOOKUP(IF(D65&gt;240,5,IF(D65&gt;180,4,IF(D65&gt;120,3,IF(D65&gt;60,2,IF(D65&gt;30,1,0))))),Trial!$E$8:$H$13,4)</f>
        <v>0</v>
      </c>
      <c r="S65" s="16">
        <f>VLOOKUP(IF(E65&gt;240,5,IF(E65&gt;180,4,IF(E65&gt;120,3,IF(E65&gt;60,2,IF(E65&gt;30,1,0))))),Trial!$E$8:$H$13,4)</f>
        <v>0</v>
      </c>
      <c r="T65" s="16">
        <f>VLOOKUP(IF(F65&gt;240,5,IF(F65&gt;180,4,IF(F65&gt;120,3,IF(F65&gt;60,2,IF(F65&gt;30,1,0))))),Trial!$E$8:$H$13,4)</f>
        <v>-168.84</v>
      </c>
      <c r="U65" s="16">
        <f>VLOOKUP(IF(G65&gt;240,5,IF(G65&gt;180,4,IF(G65&gt;120,3,IF(G65&gt;60,2,IF(G65&gt;30,1,0))))),Trial!$E$8:$H$13,4)</f>
        <v>-168.84</v>
      </c>
      <c r="V65" s="16">
        <f>VLOOKUP(IF(H65&gt;240,5,IF(H65&gt;180,4,IF(H65&gt;120,3,IF(H65&gt;60,2,IF(H65&gt;30,1,0))))),Trial!$E$8:$H$13,4)</f>
        <v>-168.84</v>
      </c>
      <c r="W65" s="16">
        <f>VLOOKUP(IF(I65&gt;240,5,IF(I65&gt;180,4,IF(I65&gt;120,3,IF(I65&gt;60,2,IF(I65&gt;30,1,0))))),Trial!$E$8:$H$13,4)</f>
        <v>0</v>
      </c>
      <c r="X65" s="16">
        <f>VLOOKUP(IF(J65&gt;240,5,IF(J65&gt;180,4,IF(J65&gt;120,3,IF(J65&gt;60,2,IF(J65&gt;30,1,0))))),Trial!$E$8:$H$13,4)</f>
        <v>0</v>
      </c>
      <c r="Y65" s="16">
        <f>VLOOKUP(IF(K65&gt;240,5,IF(K65&gt;180,4,IF(K65&gt;120,3,IF(K65&gt;60,2,IF(K65&gt;30,1,0))))),Trial!$E$8:$H$13,4)</f>
        <v>0</v>
      </c>
      <c r="Z65" s="16">
        <f>VLOOKUP(IF(L65&gt;240,5,IF(L65&gt;180,4,IF(L65&gt;120,3,IF(L65&gt;60,2,IF(L65&gt;30,1,0))))),Trial!$E$8:$H$13,4)</f>
        <v>0</v>
      </c>
      <c r="AA65" s="16">
        <f>VLOOKUP(IF(M65&gt;240,5,IF(M65&gt;180,4,IF(M65&gt;120,3,IF(M65&gt;60,2,IF(M65&gt;30,1,0))))),Trial!$E$8:$H$13,4)</f>
        <v>0</v>
      </c>
      <c r="AB65" s="16">
        <f>VLOOKUP(IF(N65&gt;240,5,IF(N65&gt;180,4,IF(N65&gt;120,3,IF(N65&gt;60,2,IF(N65&gt;30,1,0))))),Trial!$E$8:$H$13,4)</f>
        <v>0</v>
      </c>
    </row>
    <row r="66" ht="15.75" customHeight="1">
      <c r="B66" s="13">
        <v>63.0</v>
      </c>
      <c r="C66" s="35">
        <v>12.0054356252859</v>
      </c>
      <c r="D66" s="35">
        <v>3.65971376788802</v>
      </c>
      <c r="E66" s="35">
        <v>26.2085199499672</v>
      </c>
      <c r="F66" s="35">
        <v>13.3560333632949</v>
      </c>
      <c r="G66" s="35">
        <v>12.3849040438726</v>
      </c>
      <c r="H66" s="35">
        <v>19.9080555301329</v>
      </c>
      <c r="I66" s="35">
        <v>43.7573828533631</v>
      </c>
      <c r="J66" s="35">
        <v>1.16424741907977</v>
      </c>
      <c r="K66" s="35">
        <v>0.0569041443795073</v>
      </c>
      <c r="L66" s="35">
        <v>26.3257391911169</v>
      </c>
      <c r="M66" s="35">
        <v>27.6924026734887</v>
      </c>
      <c r="N66" s="35">
        <v>6.51006506420672</v>
      </c>
      <c r="O66" s="30"/>
      <c r="P66" s="13">
        <v>63.0</v>
      </c>
      <c r="Q66" s="16">
        <f>VLOOKUP(IF(C66&gt;240,5,IF(C66&gt;180,4,IF(C66&gt;120,3,IF(C66&gt;60,2,IF(C66&gt;30,1,0))))),Trial!$E$8:$H$13,4)</f>
        <v>0</v>
      </c>
      <c r="R66" s="16">
        <f>VLOOKUP(IF(D66&gt;240,5,IF(D66&gt;180,4,IF(D66&gt;120,3,IF(D66&gt;60,2,IF(D66&gt;30,1,0))))),Trial!$E$8:$H$13,4)</f>
        <v>0</v>
      </c>
      <c r="S66" s="16">
        <f>VLOOKUP(IF(E66&gt;240,5,IF(E66&gt;180,4,IF(E66&gt;120,3,IF(E66&gt;60,2,IF(E66&gt;30,1,0))))),Trial!$E$8:$H$13,4)</f>
        <v>0</v>
      </c>
      <c r="T66" s="16">
        <f>VLOOKUP(IF(F66&gt;240,5,IF(F66&gt;180,4,IF(F66&gt;120,3,IF(F66&gt;60,2,IF(F66&gt;30,1,0))))),Trial!$E$8:$H$13,4)</f>
        <v>0</v>
      </c>
      <c r="U66" s="16">
        <f>VLOOKUP(IF(G66&gt;240,5,IF(G66&gt;180,4,IF(G66&gt;120,3,IF(G66&gt;60,2,IF(G66&gt;30,1,0))))),Trial!$E$8:$H$13,4)</f>
        <v>0</v>
      </c>
      <c r="V66" s="16">
        <f>VLOOKUP(IF(H66&gt;240,5,IF(H66&gt;180,4,IF(H66&gt;120,3,IF(H66&gt;60,2,IF(H66&gt;30,1,0))))),Trial!$E$8:$H$13,4)</f>
        <v>0</v>
      </c>
      <c r="W66" s="16">
        <f>VLOOKUP(IF(I66&gt;240,5,IF(I66&gt;180,4,IF(I66&gt;120,3,IF(I66&gt;60,2,IF(I66&gt;30,1,0))))),Trial!$E$8:$H$13,4)</f>
        <v>-168.84</v>
      </c>
      <c r="X66" s="16">
        <f>VLOOKUP(IF(J66&gt;240,5,IF(J66&gt;180,4,IF(J66&gt;120,3,IF(J66&gt;60,2,IF(J66&gt;30,1,0))))),Trial!$E$8:$H$13,4)</f>
        <v>0</v>
      </c>
      <c r="Y66" s="16">
        <f>VLOOKUP(IF(K66&gt;240,5,IF(K66&gt;180,4,IF(K66&gt;120,3,IF(K66&gt;60,2,IF(K66&gt;30,1,0))))),Trial!$E$8:$H$13,4)</f>
        <v>0</v>
      </c>
      <c r="Z66" s="16">
        <f>VLOOKUP(IF(L66&gt;240,5,IF(L66&gt;180,4,IF(L66&gt;120,3,IF(L66&gt;60,2,IF(L66&gt;30,1,0))))),Trial!$E$8:$H$13,4)</f>
        <v>0</v>
      </c>
      <c r="AA66" s="16">
        <f>VLOOKUP(IF(M66&gt;240,5,IF(M66&gt;180,4,IF(M66&gt;120,3,IF(M66&gt;60,2,IF(M66&gt;30,1,0))))),Trial!$E$8:$H$13,4)</f>
        <v>0</v>
      </c>
      <c r="AB66" s="16">
        <f>VLOOKUP(IF(N66&gt;240,5,IF(N66&gt;180,4,IF(N66&gt;120,3,IF(N66&gt;60,2,IF(N66&gt;30,1,0))))),Trial!$E$8:$H$13,4)</f>
        <v>0</v>
      </c>
    </row>
    <row r="67" ht="15.75" customHeight="1">
      <c r="B67" s="13">
        <v>64.0</v>
      </c>
      <c r="C67" s="35">
        <v>33.3522234730677</v>
      </c>
      <c r="D67" s="35">
        <v>12.0021122687581</v>
      </c>
      <c r="E67" s="35">
        <v>3.38512301929295</v>
      </c>
      <c r="F67" s="35">
        <v>7.27806561328471</v>
      </c>
      <c r="G67" s="35">
        <v>20.3939672239294</v>
      </c>
      <c r="H67" s="35">
        <v>5.4084679891821</v>
      </c>
      <c r="I67" s="35">
        <v>25.7584059883079</v>
      </c>
      <c r="J67" s="35">
        <v>7.76423749732785</v>
      </c>
      <c r="K67" s="35">
        <v>2.33011270883037</v>
      </c>
      <c r="L67" s="35">
        <v>0.220787836726359</v>
      </c>
      <c r="M67" s="35">
        <v>28.7996867146597</v>
      </c>
      <c r="N67" s="35">
        <v>3.71511737416982</v>
      </c>
      <c r="O67" s="30"/>
      <c r="P67" s="13">
        <v>64.0</v>
      </c>
      <c r="Q67" s="16">
        <f>VLOOKUP(IF(C67&gt;240,5,IF(C67&gt;180,4,IF(C67&gt;120,3,IF(C67&gt;60,2,IF(C67&gt;30,1,0))))),Trial!$E$8:$H$13,4)</f>
        <v>-168.84</v>
      </c>
      <c r="R67" s="16">
        <f>VLOOKUP(IF(D67&gt;240,5,IF(D67&gt;180,4,IF(D67&gt;120,3,IF(D67&gt;60,2,IF(D67&gt;30,1,0))))),Trial!$E$8:$H$13,4)</f>
        <v>0</v>
      </c>
      <c r="S67" s="16">
        <f>VLOOKUP(IF(E67&gt;240,5,IF(E67&gt;180,4,IF(E67&gt;120,3,IF(E67&gt;60,2,IF(E67&gt;30,1,0))))),Trial!$E$8:$H$13,4)</f>
        <v>0</v>
      </c>
      <c r="T67" s="16">
        <f>VLOOKUP(IF(F67&gt;240,5,IF(F67&gt;180,4,IF(F67&gt;120,3,IF(F67&gt;60,2,IF(F67&gt;30,1,0))))),Trial!$E$8:$H$13,4)</f>
        <v>0</v>
      </c>
      <c r="U67" s="16">
        <f>VLOOKUP(IF(G67&gt;240,5,IF(G67&gt;180,4,IF(G67&gt;120,3,IF(G67&gt;60,2,IF(G67&gt;30,1,0))))),Trial!$E$8:$H$13,4)</f>
        <v>0</v>
      </c>
      <c r="V67" s="16">
        <f>VLOOKUP(IF(H67&gt;240,5,IF(H67&gt;180,4,IF(H67&gt;120,3,IF(H67&gt;60,2,IF(H67&gt;30,1,0))))),Trial!$E$8:$H$13,4)</f>
        <v>0</v>
      </c>
      <c r="W67" s="16">
        <f>VLOOKUP(IF(I67&gt;240,5,IF(I67&gt;180,4,IF(I67&gt;120,3,IF(I67&gt;60,2,IF(I67&gt;30,1,0))))),Trial!$E$8:$H$13,4)</f>
        <v>0</v>
      </c>
      <c r="X67" s="16">
        <f>VLOOKUP(IF(J67&gt;240,5,IF(J67&gt;180,4,IF(J67&gt;120,3,IF(J67&gt;60,2,IF(J67&gt;30,1,0))))),Trial!$E$8:$H$13,4)</f>
        <v>0</v>
      </c>
      <c r="Y67" s="16">
        <f>VLOOKUP(IF(K67&gt;240,5,IF(K67&gt;180,4,IF(K67&gt;120,3,IF(K67&gt;60,2,IF(K67&gt;30,1,0))))),Trial!$E$8:$H$13,4)</f>
        <v>0</v>
      </c>
      <c r="Z67" s="16">
        <f>VLOOKUP(IF(L67&gt;240,5,IF(L67&gt;180,4,IF(L67&gt;120,3,IF(L67&gt;60,2,IF(L67&gt;30,1,0))))),Trial!$E$8:$H$13,4)</f>
        <v>0</v>
      </c>
      <c r="AA67" s="16">
        <f>VLOOKUP(IF(M67&gt;240,5,IF(M67&gt;180,4,IF(M67&gt;120,3,IF(M67&gt;60,2,IF(M67&gt;30,1,0))))),Trial!$E$8:$H$13,4)</f>
        <v>0</v>
      </c>
      <c r="AB67" s="16">
        <f>VLOOKUP(IF(N67&gt;240,5,IF(N67&gt;180,4,IF(N67&gt;120,3,IF(N67&gt;60,2,IF(N67&gt;30,1,0))))),Trial!$E$8:$H$13,4)</f>
        <v>0</v>
      </c>
    </row>
    <row r="68" ht="15.75" customHeight="1">
      <c r="B68" s="13">
        <v>65.0</v>
      </c>
      <c r="C68" s="35">
        <v>2.15203269378494</v>
      </c>
      <c r="D68" s="35">
        <v>7.38073991295109</v>
      </c>
      <c r="E68" s="35">
        <v>3.94820118159987</v>
      </c>
      <c r="F68" s="35">
        <v>13.3706139375948</v>
      </c>
      <c r="G68" s="35">
        <v>10.3965071598345</v>
      </c>
      <c r="H68" s="35">
        <v>56.7717341743918</v>
      </c>
      <c r="I68" s="35">
        <v>77.6008358937185</v>
      </c>
      <c r="J68" s="35">
        <v>4.01115000807145</v>
      </c>
      <c r="K68" s="35">
        <v>3.58041044282727</v>
      </c>
      <c r="L68" s="35">
        <v>3.86851325347088</v>
      </c>
      <c r="M68" s="35">
        <v>29.5433841492999</v>
      </c>
      <c r="N68" s="35">
        <v>5.47561874059029</v>
      </c>
      <c r="O68" s="30"/>
      <c r="P68" s="13">
        <v>65.0</v>
      </c>
      <c r="Q68" s="16">
        <f>VLOOKUP(IF(C68&gt;240,5,IF(C68&gt;180,4,IF(C68&gt;120,3,IF(C68&gt;60,2,IF(C68&gt;30,1,0))))),Trial!$E$8:$H$13,4)</f>
        <v>0</v>
      </c>
      <c r="R68" s="16">
        <f>VLOOKUP(IF(D68&gt;240,5,IF(D68&gt;180,4,IF(D68&gt;120,3,IF(D68&gt;60,2,IF(D68&gt;30,1,0))))),Trial!$E$8:$H$13,4)</f>
        <v>0</v>
      </c>
      <c r="S68" s="16">
        <f>VLOOKUP(IF(E68&gt;240,5,IF(E68&gt;180,4,IF(E68&gt;120,3,IF(E68&gt;60,2,IF(E68&gt;30,1,0))))),Trial!$E$8:$H$13,4)</f>
        <v>0</v>
      </c>
      <c r="T68" s="16">
        <f>VLOOKUP(IF(F68&gt;240,5,IF(F68&gt;180,4,IF(F68&gt;120,3,IF(F68&gt;60,2,IF(F68&gt;30,1,0))))),Trial!$E$8:$H$13,4)</f>
        <v>0</v>
      </c>
      <c r="U68" s="16">
        <f>VLOOKUP(IF(G68&gt;240,5,IF(G68&gt;180,4,IF(G68&gt;120,3,IF(G68&gt;60,2,IF(G68&gt;30,1,0))))),Trial!$E$8:$H$13,4)</f>
        <v>0</v>
      </c>
      <c r="V68" s="16">
        <f>VLOOKUP(IF(H68&gt;240,5,IF(H68&gt;180,4,IF(H68&gt;120,3,IF(H68&gt;60,2,IF(H68&gt;30,1,0))))),Trial!$E$8:$H$13,4)</f>
        <v>-168.84</v>
      </c>
      <c r="W68" s="16">
        <f>VLOOKUP(IF(I68&gt;240,5,IF(I68&gt;180,4,IF(I68&gt;120,3,IF(I68&gt;60,2,IF(I68&gt;30,1,0))))),Trial!$E$8:$H$13,4)</f>
        <v>-844.2</v>
      </c>
      <c r="X68" s="16">
        <f>VLOOKUP(IF(J68&gt;240,5,IF(J68&gt;180,4,IF(J68&gt;120,3,IF(J68&gt;60,2,IF(J68&gt;30,1,0))))),Trial!$E$8:$H$13,4)</f>
        <v>0</v>
      </c>
      <c r="Y68" s="16">
        <f>VLOOKUP(IF(K68&gt;240,5,IF(K68&gt;180,4,IF(K68&gt;120,3,IF(K68&gt;60,2,IF(K68&gt;30,1,0))))),Trial!$E$8:$H$13,4)</f>
        <v>0</v>
      </c>
      <c r="Z68" s="16">
        <f>VLOOKUP(IF(L68&gt;240,5,IF(L68&gt;180,4,IF(L68&gt;120,3,IF(L68&gt;60,2,IF(L68&gt;30,1,0))))),Trial!$E$8:$H$13,4)</f>
        <v>0</v>
      </c>
      <c r="AA68" s="16">
        <f>VLOOKUP(IF(M68&gt;240,5,IF(M68&gt;180,4,IF(M68&gt;120,3,IF(M68&gt;60,2,IF(M68&gt;30,1,0))))),Trial!$E$8:$H$13,4)</f>
        <v>0</v>
      </c>
      <c r="AB68" s="16">
        <f>VLOOKUP(IF(N68&gt;240,5,IF(N68&gt;180,4,IF(N68&gt;120,3,IF(N68&gt;60,2,IF(N68&gt;30,1,0))))),Trial!$E$8:$H$13,4)</f>
        <v>0</v>
      </c>
    </row>
    <row r="69" ht="15.75" customHeight="1">
      <c r="B69" s="13">
        <v>66.0</v>
      </c>
      <c r="C69" s="35">
        <v>38.759110366587</v>
      </c>
      <c r="D69" s="35">
        <v>16.9504746748219</v>
      </c>
      <c r="E69" s="35">
        <v>1.8931219139602</v>
      </c>
      <c r="F69" s="35">
        <v>21.0581538593566</v>
      </c>
      <c r="G69" s="35">
        <v>19.7963629151688</v>
      </c>
      <c r="H69" s="35">
        <v>9.86211192723923</v>
      </c>
      <c r="I69" s="35">
        <v>92.9100221999837</v>
      </c>
      <c r="J69" s="35">
        <v>19.3074374718761</v>
      </c>
      <c r="K69" s="35">
        <v>2.78222635500133</v>
      </c>
      <c r="L69" s="35">
        <v>1.5842485867991</v>
      </c>
      <c r="M69" s="35">
        <v>2.21902632364072</v>
      </c>
      <c r="N69" s="35">
        <v>8.70937599698082</v>
      </c>
      <c r="O69" s="30"/>
      <c r="P69" s="13">
        <v>66.0</v>
      </c>
      <c r="Q69" s="16">
        <f>VLOOKUP(IF(C69&gt;240,5,IF(C69&gt;180,4,IF(C69&gt;120,3,IF(C69&gt;60,2,IF(C69&gt;30,1,0))))),Trial!$E$8:$H$13,4)</f>
        <v>-168.84</v>
      </c>
      <c r="R69" s="16">
        <f>VLOOKUP(IF(D69&gt;240,5,IF(D69&gt;180,4,IF(D69&gt;120,3,IF(D69&gt;60,2,IF(D69&gt;30,1,0))))),Trial!$E$8:$H$13,4)</f>
        <v>0</v>
      </c>
      <c r="S69" s="16">
        <f>VLOOKUP(IF(E69&gt;240,5,IF(E69&gt;180,4,IF(E69&gt;120,3,IF(E69&gt;60,2,IF(E69&gt;30,1,0))))),Trial!$E$8:$H$13,4)</f>
        <v>0</v>
      </c>
      <c r="T69" s="16">
        <f>VLOOKUP(IF(F69&gt;240,5,IF(F69&gt;180,4,IF(F69&gt;120,3,IF(F69&gt;60,2,IF(F69&gt;30,1,0))))),Trial!$E$8:$H$13,4)</f>
        <v>0</v>
      </c>
      <c r="U69" s="16">
        <f>VLOOKUP(IF(G69&gt;240,5,IF(G69&gt;180,4,IF(G69&gt;120,3,IF(G69&gt;60,2,IF(G69&gt;30,1,0))))),Trial!$E$8:$H$13,4)</f>
        <v>0</v>
      </c>
      <c r="V69" s="16">
        <f>VLOOKUP(IF(H69&gt;240,5,IF(H69&gt;180,4,IF(H69&gt;120,3,IF(H69&gt;60,2,IF(H69&gt;30,1,0))))),Trial!$E$8:$H$13,4)</f>
        <v>0</v>
      </c>
      <c r="W69" s="16">
        <f>VLOOKUP(IF(I69&gt;240,5,IF(I69&gt;180,4,IF(I69&gt;120,3,IF(I69&gt;60,2,IF(I69&gt;30,1,0))))),Trial!$E$8:$H$13,4)</f>
        <v>-844.2</v>
      </c>
      <c r="X69" s="16">
        <f>VLOOKUP(IF(J69&gt;240,5,IF(J69&gt;180,4,IF(J69&gt;120,3,IF(J69&gt;60,2,IF(J69&gt;30,1,0))))),Trial!$E$8:$H$13,4)</f>
        <v>0</v>
      </c>
      <c r="Y69" s="16">
        <f>VLOOKUP(IF(K69&gt;240,5,IF(K69&gt;180,4,IF(K69&gt;120,3,IF(K69&gt;60,2,IF(K69&gt;30,1,0))))),Trial!$E$8:$H$13,4)</f>
        <v>0</v>
      </c>
      <c r="Z69" s="16">
        <f>VLOOKUP(IF(L69&gt;240,5,IF(L69&gt;180,4,IF(L69&gt;120,3,IF(L69&gt;60,2,IF(L69&gt;30,1,0))))),Trial!$E$8:$H$13,4)</f>
        <v>0</v>
      </c>
      <c r="AA69" s="16">
        <f>VLOOKUP(IF(M69&gt;240,5,IF(M69&gt;180,4,IF(M69&gt;120,3,IF(M69&gt;60,2,IF(M69&gt;30,1,0))))),Trial!$E$8:$H$13,4)</f>
        <v>0</v>
      </c>
      <c r="AB69" s="16">
        <f>VLOOKUP(IF(N69&gt;240,5,IF(N69&gt;180,4,IF(N69&gt;120,3,IF(N69&gt;60,2,IF(N69&gt;30,1,0))))),Trial!$E$8:$H$13,4)</f>
        <v>0</v>
      </c>
    </row>
    <row r="70" ht="15.75" customHeight="1">
      <c r="B70" s="13">
        <v>67.0</v>
      </c>
      <c r="C70" s="35">
        <v>8.40365698961541</v>
      </c>
      <c r="D70" s="35">
        <v>5.72590905730613</v>
      </c>
      <c r="E70" s="35">
        <v>5.31462158304639</v>
      </c>
      <c r="F70" s="35">
        <v>3.23967440826818</v>
      </c>
      <c r="G70" s="35">
        <v>12.5075700678016</v>
      </c>
      <c r="H70" s="35">
        <v>27.1020242737776</v>
      </c>
      <c r="I70" s="35">
        <v>3.95975050404668</v>
      </c>
      <c r="J70" s="35">
        <v>3.99024557828518</v>
      </c>
      <c r="K70" s="35">
        <v>7.992808245169</v>
      </c>
      <c r="L70" s="35">
        <v>6.95599863305688</v>
      </c>
      <c r="M70" s="35">
        <v>26.4306270750409</v>
      </c>
      <c r="N70" s="35">
        <v>29.6165073683308</v>
      </c>
      <c r="O70" s="30"/>
      <c r="P70" s="13">
        <v>67.0</v>
      </c>
      <c r="Q70" s="16">
        <f>VLOOKUP(IF(C70&gt;240,5,IF(C70&gt;180,4,IF(C70&gt;120,3,IF(C70&gt;60,2,IF(C70&gt;30,1,0))))),Trial!$E$8:$H$13,4)</f>
        <v>0</v>
      </c>
      <c r="R70" s="16">
        <f>VLOOKUP(IF(D70&gt;240,5,IF(D70&gt;180,4,IF(D70&gt;120,3,IF(D70&gt;60,2,IF(D70&gt;30,1,0))))),Trial!$E$8:$H$13,4)</f>
        <v>0</v>
      </c>
      <c r="S70" s="16">
        <f>VLOOKUP(IF(E70&gt;240,5,IF(E70&gt;180,4,IF(E70&gt;120,3,IF(E70&gt;60,2,IF(E70&gt;30,1,0))))),Trial!$E$8:$H$13,4)</f>
        <v>0</v>
      </c>
      <c r="T70" s="16">
        <f>VLOOKUP(IF(F70&gt;240,5,IF(F70&gt;180,4,IF(F70&gt;120,3,IF(F70&gt;60,2,IF(F70&gt;30,1,0))))),Trial!$E$8:$H$13,4)</f>
        <v>0</v>
      </c>
      <c r="U70" s="16">
        <f>VLOOKUP(IF(G70&gt;240,5,IF(G70&gt;180,4,IF(G70&gt;120,3,IF(G70&gt;60,2,IF(G70&gt;30,1,0))))),Trial!$E$8:$H$13,4)</f>
        <v>0</v>
      </c>
      <c r="V70" s="16">
        <f>VLOOKUP(IF(H70&gt;240,5,IF(H70&gt;180,4,IF(H70&gt;120,3,IF(H70&gt;60,2,IF(H70&gt;30,1,0))))),Trial!$E$8:$H$13,4)</f>
        <v>0</v>
      </c>
      <c r="W70" s="16">
        <f>VLOOKUP(IF(I70&gt;240,5,IF(I70&gt;180,4,IF(I70&gt;120,3,IF(I70&gt;60,2,IF(I70&gt;30,1,0))))),Trial!$E$8:$H$13,4)</f>
        <v>0</v>
      </c>
      <c r="X70" s="16">
        <f>VLOOKUP(IF(J70&gt;240,5,IF(J70&gt;180,4,IF(J70&gt;120,3,IF(J70&gt;60,2,IF(J70&gt;30,1,0))))),Trial!$E$8:$H$13,4)</f>
        <v>0</v>
      </c>
      <c r="Y70" s="16">
        <f>VLOOKUP(IF(K70&gt;240,5,IF(K70&gt;180,4,IF(K70&gt;120,3,IF(K70&gt;60,2,IF(K70&gt;30,1,0))))),Trial!$E$8:$H$13,4)</f>
        <v>0</v>
      </c>
      <c r="Z70" s="16">
        <f>VLOOKUP(IF(L70&gt;240,5,IF(L70&gt;180,4,IF(L70&gt;120,3,IF(L70&gt;60,2,IF(L70&gt;30,1,0))))),Trial!$E$8:$H$13,4)</f>
        <v>0</v>
      </c>
      <c r="AA70" s="16">
        <f>VLOOKUP(IF(M70&gt;240,5,IF(M70&gt;180,4,IF(M70&gt;120,3,IF(M70&gt;60,2,IF(M70&gt;30,1,0))))),Trial!$E$8:$H$13,4)</f>
        <v>0</v>
      </c>
      <c r="AB70" s="16">
        <f>VLOOKUP(IF(N70&gt;240,5,IF(N70&gt;180,4,IF(N70&gt;120,3,IF(N70&gt;60,2,IF(N70&gt;30,1,0))))),Trial!$E$8:$H$13,4)</f>
        <v>0</v>
      </c>
    </row>
    <row r="71" ht="15.75" customHeight="1">
      <c r="B71" s="13">
        <v>68.0</v>
      </c>
      <c r="C71" s="35">
        <v>64.4928486865607</v>
      </c>
      <c r="D71" s="35">
        <v>12.271335282744</v>
      </c>
      <c r="E71" s="35">
        <v>5.54342241073027</v>
      </c>
      <c r="F71" s="35">
        <v>15.5939444186251</v>
      </c>
      <c r="G71" s="35">
        <v>13.4490109107913</v>
      </c>
      <c r="H71" s="35">
        <v>6.85423724120483</v>
      </c>
      <c r="I71" s="35">
        <v>2.40168454164171</v>
      </c>
      <c r="J71" s="35">
        <v>3.51518959994428</v>
      </c>
      <c r="K71" s="35">
        <v>3.38507255368554</v>
      </c>
      <c r="L71" s="35">
        <v>10.5133154477129</v>
      </c>
      <c r="M71" s="35">
        <v>10.9809104418467</v>
      </c>
      <c r="N71" s="35">
        <v>3.70581193002872</v>
      </c>
      <c r="O71" s="30"/>
      <c r="P71" s="13">
        <v>68.0</v>
      </c>
      <c r="Q71" s="16">
        <f>VLOOKUP(IF(C71&gt;240,5,IF(C71&gt;180,4,IF(C71&gt;120,3,IF(C71&gt;60,2,IF(C71&gt;30,1,0))))),Trial!$E$8:$H$13,4)</f>
        <v>-844.2</v>
      </c>
      <c r="R71" s="16">
        <f>VLOOKUP(IF(D71&gt;240,5,IF(D71&gt;180,4,IF(D71&gt;120,3,IF(D71&gt;60,2,IF(D71&gt;30,1,0))))),Trial!$E$8:$H$13,4)</f>
        <v>0</v>
      </c>
      <c r="S71" s="16">
        <f>VLOOKUP(IF(E71&gt;240,5,IF(E71&gt;180,4,IF(E71&gt;120,3,IF(E71&gt;60,2,IF(E71&gt;30,1,0))))),Trial!$E$8:$H$13,4)</f>
        <v>0</v>
      </c>
      <c r="T71" s="16">
        <f>VLOOKUP(IF(F71&gt;240,5,IF(F71&gt;180,4,IF(F71&gt;120,3,IF(F71&gt;60,2,IF(F71&gt;30,1,0))))),Trial!$E$8:$H$13,4)</f>
        <v>0</v>
      </c>
      <c r="U71" s="16">
        <f>VLOOKUP(IF(G71&gt;240,5,IF(G71&gt;180,4,IF(G71&gt;120,3,IF(G71&gt;60,2,IF(G71&gt;30,1,0))))),Trial!$E$8:$H$13,4)</f>
        <v>0</v>
      </c>
      <c r="V71" s="16">
        <f>VLOOKUP(IF(H71&gt;240,5,IF(H71&gt;180,4,IF(H71&gt;120,3,IF(H71&gt;60,2,IF(H71&gt;30,1,0))))),Trial!$E$8:$H$13,4)</f>
        <v>0</v>
      </c>
      <c r="W71" s="16">
        <f>VLOOKUP(IF(I71&gt;240,5,IF(I71&gt;180,4,IF(I71&gt;120,3,IF(I71&gt;60,2,IF(I71&gt;30,1,0))))),Trial!$E$8:$H$13,4)</f>
        <v>0</v>
      </c>
      <c r="X71" s="16">
        <f>VLOOKUP(IF(J71&gt;240,5,IF(J71&gt;180,4,IF(J71&gt;120,3,IF(J71&gt;60,2,IF(J71&gt;30,1,0))))),Trial!$E$8:$H$13,4)</f>
        <v>0</v>
      </c>
      <c r="Y71" s="16">
        <f>VLOOKUP(IF(K71&gt;240,5,IF(K71&gt;180,4,IF(K71&gt;120,3,IF(K71&gt;60,2,IF(K71&gt;30,1,0))))),Trial!$E$8:$H$13,4)</f>
        <v>0</v>
      </c>
      <c r="Z71" s="16">
        <f>VLOOKUP(IF(L71&gt;240,5,IF(L71&gt;180,4,IF(L71&gt;120,3,IF(L71&gt;60,2,IF(L71&gt;30,1,0))))),Trial!$E$8:$H$13,4)</f>
        <v>0</v>
      </c>
      <c r="AA71" s="16">
        <f>VLOOKUP(IF(M71&gt;240,5,IF(M71&gt;180,4,IF(M71&gt;120,3,IF(M71&gt;60,2,IF(M71&gt;30,1,0))))),Trial!$E$8:$H$13,4)</f>
        <v>0</v>
      </c>
      <c r="AB71" s="16">
        <f>VLOOKUP(IF(N71&gt;240,5,IF(N71&gt;180,4,IF(N71&gt;120,3,IF(N71&gt;60,2,IF(N71&gt;30,1,0))))),Trial!$E$8:$H$13,4)</f>
        <v>0</v>
      </c>
    </row>
    <row r="72" ht="15.75" customHeight="1">
      <c r="B72" s="13">
        <v>69.0</v>
      </c>
      <c r="C72" s="35">
        <v>12.2829304601151</v>
      </c>
      <c r="D72" s="35">
        <v>5.40013283644803</v>
      </c>
      <c r="E72" s="35">
        <v>15.5304706989872</v>
      </c>
      <c r="F72" s="35">
        <v>24.9238887377391</v>
      </c>
      <c r="G72" s="35">
        <v>9.23554575624715</v>
      </c>
      <c r="H72" s="35">
        <v>0.528891861392185</v>
      </c>
      <c r="I72" s="35">
        <v>17.7643513157117</v>
      </c>
      <c r="J72" s="35">
        <v>8.96675860094838</v>
      </c>
      <c r="K72" s="35">
        <v>0.753490872494876</v>
      </c>
      <c r="L72" s="35">
        <v>3.50635983380489</v>
      </c>
      <c r="M72" s="35">
        <v>6.6324975350406</v>
      </c>
      <c r="N72" s="35">
        <v>3.33593501485884</v>
      </c>
      <c r="O72" s="30"/>
      <c r="P72" s="13">
        <v>69.0</v>
      </c>
      <c r="Q72" s="16">
        <f>VLOOKUP(IF(C72&gt;240,5,IF(C72&gt;180,4,IF(C72&gt;120,3,IF(C72&gt;60,2,IF(C72&gt;30,1,0))))),Trial!$E$8:$H$13,4)</f>
        <v>0</v>
      </c>
      <c r="R72" s="16">
        <f>VLOOKUP(IF(D72&gt;240,5,IF(D72&gt;180,4,IF(D72&gt;120,3,IF(D72&gt;60,2,IF(D72&gt;30,1,0))))),Trial!$E$8:$H$13,4)</f>
        <v>0</v>
      </c>
      <c r="S72" s="16">
        <f>VLOOKUP(IF(E72&gt;240,5,IF(E72&gt;180,4,IF(E72&gt;120,3,IF(E72&gt;60,2,IF(E72&gt;30,1,0))))),Trial!$E$8:$H$13,4)</f>
        <v>0</v>
      </c>
      <c r="T72" s="16">
        <f>VLOOKUP(IF(F72&gt;240,5,IF(F72&gt;180,4,IF(F72&gt;120,3,IF(F72&gt;60,2,IF(F72&gt;30,1,0))))),Trial!$E$8:$H$13,4)</f>
        <v>0</v>
      </c>
      <c r="U72" s="16">
        <f>VLOOKUP(IF(G72&gt;240,5,IF(G72&gt;180,4,IF(G72&gt;120,3,IF(G72&gt;60,2,IF(G72&gt;30,1,0))))),Trial!$E$8:$H$13,4)</f>
        <v>0</v>
      </c>
      <c r="V72" s="16">
        <f>VLOOKUP(IF(H72&gt;240,5,IF(H72&gt;180,4,IF(H72&gt;120,3,IF(H72&gt;60,2,IF(H72&gt;30,1,0))))),Trial!$E$8:$H$13,4)</f>
        <v>0</v>
      </c>
      <c r="W72" s="16">
        <f>VLOOKUP(IF(I72&gt;240,5,IF(I72&gt;180,4,IF(I72&gt;120,3,IF(I72&gt;60,2,IF(I72&gt;30,1,0))))),Trial!$E$8:$H$13,4)</f>
        <v>0</v>
      </c>
      <c r="X72" s="16">
        <f>VLOOKUP(IF(J72&gt;240,5,IF(J72&gt;180,4,IF(J72&gt;120,3,IF(J72&gt;60,2,IF(J72&gt;30,1,0))))),Trial!$E$8:$H$13,4)</f>
        <v>0</v>
      </c>
      <c r="Y72" s="16">
        <f>VLOOKUP(IF(K72&gt;240,5,IF(K72&gt;180,4,IF(K72&gt;120,3,IF(K72&gt;60,2,IF(K72&gt;30,1,0))))),Trial!$E$8:$H$13,4)</f>
        <v>0</v>
      </c>
      <c r="Z72" s="16">
        <f>VLOOKUP(IF(L72&gt;240,5,IF(L72&gt;180,4,IF(L72&gt;120,3,IF(L72&gt;60,2,IF(L72&gt;30,1,0))))),Trial!$E$8:$H$13,4)</f>
        <v>0</v>
      </c>
      <c r="AA72" s="16">
        <f>VLOOKUP(IF(M72&gt;240,5,IF(M72&gt;180,4,IF(M72&gt;120,3,IF(M72&gt;60,2,IF(M72&gt;30,1,0))))),Trial!$E$8:$H$13,4)</f>
        <v>0</v>
      </c>
      <c r="AB72" s="16">
        <f>VLOOKUP(IF(N72&gt;240,5,IF(N72&gt;180,4,IF(N72&gt;120,3,IF(N72&gt;60,2,IF(N72&gt;30,1,0))))),Trial!$E$8:$H$13,4)</f>
        <v>0</v>
      </c>
    </row>
    <row r="73" ht="15.75" customHeight="1">
      <c r="B73" s="13">
        <v>70.0</v>
      </c>
      <c r="C73" s="35">
        <v>2.73527872078121</v>
      </c>
      <c r="D73" s="35">
        <v>31.8862086162225</v>
      </c>
      <c r="E73" s="35">
        <v>5.13436839839455</v>
      </c>
      <c r="F73" s="35">
        <v>3.0216717411764</v>
      </c>
      <c r="G73" s="35">
        <v>6.8910507297609</v>
      </c>
      <c r="H73" s="35">
        <v>3.29174315971322</v>
      </c>
      <c r="I73" s="35">
        <v>10.1321314507249</v>
      </c>
      <c r="J73" s="35">
        <v>9.99662128518187</v>
      </c>
      <c r="K73" s="35">
        <v>19.3835704202311</v>
      </c>
      <c r="L73" s="35">
        <v>5.872817205498</v>
      </c>
      <c r="M73" s="35">
        <v>9.69251921224324</v>
      </c>
      <c r="N73" s="35">
        <v>4.62416222978159</v>
      </c>
      <c r="O73" s="30"/>
      <c r="P73" s="13">
        <v>70.0</v>
      </c>
      <c r="Q73" s="16">
        <f>VLOOKUP(IF(C73&gt;240,5,IF(C73&gt;180,4,IF(C73&gt;120,3,IF(C73&gt;60,2,IF(C73&gt;30,1,0))))),Trial!$E$8:$H$13,4)</f>
        <v>0</v>
      </c>
      <c r="R73" s="16">
        <f>VLOOKUP(IF(D73&gt;240,5,IF(D73&gt;180,4,IF(D73&gt;120,3,IF(D73&gt;60,2,IF(D73&gt;30,1,0))))),Trial!$E$8:$H$13,4)</f>
        <v>-168.84</v>
      </c>
      <c r="S73" s="16">
        <f>VLOOKUP(IF(E73&gt;240,5,IF(E73&gt;180,4,IF(E73&gt;120,3,IF(E73&gt;60,2,IF(E73&gt;30,1,0))))),Trial!$E$8:$H$13,4)</f>
        <v>0</v>
      </c>
      <c r="T73" s="16">
        <f>VLOOKUP(IF(F73&gt;240,5,IF(F73&gt;180,4,IF(F73&gt;120,3,IF(F73&gt;60,2,IF(F73&gt;30,1,0))))),Trial!$E$8:$H$13,4)</f>
        <v>0</v>
      </c>
      <c r="U73" s="16">
        <f>VLOOKUP(IF(G73&gt;240,5,IF(G73&gt;180,4,IF(G73&gt;120,3,IF(G73&gt;60,2,IF(G73&gt;30,1,0))))),Trial!$E$8:$H$13,4)</f>
        <v>0</v>
      </c>
      <c r="V73" s="16">
        <f>VLOOKUP(IF(H73&gt;240,5,IF(H73&gt;180,4,IF(H73&gt;120,3,IF(H73&gt;60,2,IF(H73&gt;30,1,0))))),Trial!$E$8:$H$13,4)</f>
        <v>0</v>
      </c>
      <c r="W73" s="16">
        <f>VLOOKUP(IF(I73&gt;240,5,IF(I73&gt;180,4,IF(I73&gt;120,3,IF(I73&gt;60,2,IF(I73&gt;30,1,0))))),Trial!$E$8:$H$13,4)</f>
        <v>0</v>
      </c>
      <c r="X73" s="16">
        <f>VLOOKUP(IF(J73&gt;240,5,IF(J73&gt;180,4,IF(J73&gt;120,3,IF(J73&gt;60,2,IF(J73&gt;30,1,0))))),Trial!$E$8:$H$13,4)</f>
        <v>0</v>
      </c>
      <c r="Y73" s="16">
        <f>VLOOKUP(IF(K73&gt;240,5,IF(K73&gt;180,4,IF(K73&gt;120,3,IF(K73&gt;60,2,IF(K73&gt;30,1,0))))),Trial!$E$8:$H$13,4)</f>
        <v>0</v>
      </c>
      <c r="Z73" s="16">
        <f>VLOOKUP(IF(L73&gt;240,5,IF(L73&gt;180,4,IF(L73&gt;120,3,IF(L73&gt;60,2,IF(L73&gt;30,1,0))))),Trial!$E$8:$H$13,4)</f>
        <v>0</v>
      </c>
      <c r="AA73" s="16">
        <f>VLOOKUP(IF(M73&gt;240,5,IF(M73&gt;180,4,IF(M73&gt;120,3,IF(M73&gt;60,2,IF(M73&gt;30,1,0))))),Trial!$E$8:$H$13,4)</f>
        <v>0</v>
      </c>
      <c r="AB73" s="16">
        <f>VLOOKUP(IF(N73&gt;240,5,IF(N73&gt;180,4,IF(N73&gt;120,3,IF(N73&gt;60,2,IF(N73&gt;30,1,0))))),Trial!$E$8:$H$13,4)</f>
        <v>0</v>
      </c>
    </row>
    <row r="74" ht="15.75" customHeight="1">
      <c r="B74" s="13">
        <v>71.0</v>
      </c>
      <c r="C74" s="35">
        <v>2.16234479303259</v>
      </c>
      <c r="D74" s="35">
        <v>0.891549605922773</v>
      </c>
      <c r="E74" s="35">
        <v>21.2623701095751</v>
      </c>
      <c r="F74" s="35">
        <v>8.01938122562133</v>
      </c>
      <c r="G74" s="35">
        <v>3.243740209518</v>
      </c>
      <c r="H74" s="35">
        <v>11.9751948365095</v>
      </c>
      <c r="I74" s="35">
        <v>8.14203999419697</v>
      </c>
      <c r="J74" s="35">
        <v>29.0898239824705</v>
      </c>
      <c r="K74" s="35">
        <v>17.9768872730519</v>
      </c>
      <c r="L74" s="35">
        <v>42.3702641845088</v>
      </c>
      <c r="M74" s="35">
        <v>16.4205376664261</v>
      </c>
      <c r="N74" s="35">
        <v>6.23125196276798</v>
      </c>
      <c r="O74" s="30"/>
      <c r="P74" s="13">
        <v>71.0</v>
      </c>
      <c r="Q74" s="16">
        <f>VLOOKUP(IF(C74&gt;240,5,IF(C74&gt;180,4,IF(C74&gt;120,3,IF(C74&gt;60,2,IF(C74&gt;30,1,0))))),Trial!$E$8:$H$13,4)</f>
        <v>0</v>
      </c>
      <c r="R74" s="16">
        <f>VLOOKUP(IF(D74&gt;240,5,IF(D74&gt;180,4,IF(D74&gt;120,3,IF(D74&gt;60,2,IF(D74&gt;30,1,0))))),Trial!$E$8:$H$13,4)</f>
        <v>0</v>
      </c>
      <c r="S74" s="16">
        <f>VLOOKUP(IF(E74&gt;240,5,IF(E74&gt;180,4,IF(E74&gt;120,3,IF(E74&gt;60,2,IF(E74&gt;30,1,0))))),Trial!$E$8:$H$13,4)</f>
        <v>0</v>
      </c>
      <c r="T74" s="16">
        <f>VLOOKUP(IF(F74&gt;240,5,IF(F74&gt;180,4,IF(F74&gt;120,3,IF(F74&gt;60,2,IF(F74&gt;30,1,0))))),Trial!$E$8:$H$13,4)</f>
        <v>0</v>
      </c>
      <c r="U74" s="16">
        <f>VLOOKUP(IF(G74&gt;240,5,IF(G74&gt;180,4,IF(G74&gt;120,3,IF(G74&gt;60,2,IF(G74&gt;30,1,0))))),Trial!$E$8:$H$13,4)</f>
        <v>0</v>
      </c>
      <c r="V74" s="16">
        <f>VLOOKUP(IF(H74&gt;240,5,IF(H74&gt;180,4,IF(H74&gt;120,3,IF(H74&gt;60,2,IF(H74&gt;30,1,0))))),Trial!$E$8:$H$13,4)</f>
        <v>0</v>
      </c>
      <c r="W74" s="16">
        <f>VLOOKUP(IF(I74&gt;240,5,IF(I74&gt;180,4,IF(I74&gt;120,3,IF(I74&gt;60,2,IF(I74&gt;30,1,0))))),Trial!$E$8:$H$13,4)</f>
        <v>0</v>
      </c>
      <c r="X74" s="16">
        <f>VLOOKUP(IF(J74&gt;240,5,IF(J74&gt;180,4,IF(J74&gt;120,3,IF(J74&gt;60,2,IF(J74&gt;30,1,0))))),Trial!$E$8:$H$13,4)</f>
        <v>0</v>
      </c>
      <c r="Y74" s="16">
        <f>VLOOKUP(IF(K74&gt;240,5,IF(K74&gt;180,4,IF(K74&gt;120,3,IF(K74&gt;60,2,IF(K74&gt;30,1,0))))),Trial!$E$8:$H$13,4)</f>
        <v>0</v>
      </c>
      <c r="Z74" s="16">
        <f>VLOOKUP(IF(L74&gt;240,5,IF(L74&gt;180,4,IF(L74&gt;120,3,IF(L74&gt;60,2,IF(L74&gt;30,1,0))))),Trial!$E$8:$H$13,4)</f>
        <v>-168.84</v>
      </c>
      <c r="AA74" s="16">
        <f>VLOOKUP(IF(M74&gt;240,5,IF(M74&gt;180,4,IF(M74&gt;120,3,IF(M74&gt;60,2,IF(M74&gt;30,1,0))))),Trial!$E$8:$H$13,4)</f>
        <v>0</v>
      </c>
      <c r="AB74" s="16">
        <f>VLOOKUP(IF(N74&gt;240,5,IF(N74&gt;180,4,IF(N74&gt;120,3,IF(N74&gt;60,2,IF(N74&gt;30,1,0))))),Trial!$E$8:$H$13,4)</f>
        <v>0</v>
      </c>
    </row>
    <row r="75" ht="15.75" customHeight="1">
      <c r="B75" s="13">
        <v>72.0</v>
      </c>
      <c r="C75" s="35">
        <v>11.2519220601852</v>
      </c>
      <c r="D75" s="35">
        <v>21.1765336890472</v>
      </c>
      <c r="E75" s="35">
        <v>32.6712176568787</v>
      </c>
      <c r="F75" s="35">
        <v>15.5512054331685</v>
      </c>
      <c r="G75" s="35">
        <v>16.8930587097156</v>
      </c>
      <c r="H75" s="35">
        <v>47.0606687675747</v>
      </c>
      <c r="I75" s="35">
        <v>0.549487464561895</v>
      </c>
      <c r="J75" s="35">
        <v>7.1471833249554</v>
      </c>
      <c r="K75" s="35">
        <v>2.11483945823275</v>
      </c>
      <c r="L75" s="35">
        <v>1.68243976561353</v>
      </c>
      <c r="M75" s="35">
        <v>0.690551856532693</v>
      </c>
      <c r="N75" s="35">
        <v>2.34414229271933</v>
      </c>
      <c r="O75" s="30"/>
      <c r="P75" s="13">
        <v>72.0</v>
      </c>
      <c r="Q75" s="16">
        <f>VLOOKUP(IF(C75&gt;240,5,IF(C75&gt;180,4,IF(C75&gt;120,3,IF(C75&gt;60,2,IF(C75&gt;30,1,0))))),Trial!$E$8:$H$13,4)</f>
        <v>0</v>
      </c>
      <c r="R75" s="16">
        <f>VLOOKUP(IF(D75&gt;240,5,IF(D75&gt;180,4,IF(D75&gt;120,3,IF(D75&gt;60,2,IF(D75&gt;30,1,0))))),Trial!$E$8:$H$13,4)</f>
        <v>0</v>
      </c>
      <c r="S75" s="16">
        <f>VLOOKUP(IF(E75&gt;240,5,IF(E75&gt;180,4,IF(E75&gt;120,3,IF(E75&gt;60,2,IF(E75&gt;30,1,0))))),Trial!$E$8:$H$13,4)</f>
        <v>-168.84</v>
      </c>
      <c r="T75" s="16">
        <f>VLOOKUP(IF(F75&gt;240,5,IF(F75&gt;180,4,IF(F75&gt;120,3,IF(F75&gt;60,2,IF(F75&gt;30,1,0))))),Trial!$E$8:$H$13,4)</f>
        <v>0</v>
      </c>
      <c r="U75" s="16">
        <f>VLOOKUP(IF(G75&gt;240,5,IF(G75&gt;180,4,IF(G75&gt;120,3,IF(G75&gt;60,2,IF(G75&gt;30,1,0))))),Trial!$E$8:$H$13,4)</f>
        <v>0</v>
      </c>
      <c r="V75" s="16">
        <f>VLOOKUP(IF(H75&gt;240,5,IF(H75&gt;180,4,IF(H75&gt;120,3,IF(H75&gt;60,2,IF(H75&gt;30,1,0))))),Trial!$E$8:$H$13,4)</f>
        <v>-168.84</v>
      </c>
      <c r="W75" s="16">
        <f>VLOOKUP(IF(I75&gt;240,5,IF(I75&gt;180,4,IF(I75&gt;120,3,IF(I75&gt;60,2,IF(I75&gt;30,1,0))))),Trial!$E$8:$H$13,4)</f>
        <v>0</v>
      </c>
      <c r="X75" s="16">
        <f>VLOOKUP(IF(J75&gt;240,5,IF(J75&gt;180,4,IF(J75&gt;120,3,IF(J75&gt;60,2,IF(J75&gt;30,1,0))))),Trial!$E$8:$H$13,4)</f>
        <v>0</v>
      </c>
      <c r="Y75" s="16">
        <f>VLOOKUP(IF(K75&gt;240,5,IF(K75&gt;180,4,IF(K75&gt;120,3,IF(K75&gt;60,2,IF(K75&gt;30,1,0))))),Trial!$E$8:$H$13,4)</f>
        <v>0</v>
      </c>
      <c r="Z75" s="16">
        <f>VLOOKUP(IF(L75&gt;240,5,IF(L75&gt;180,4,IF(L75&gt;120,3,IF(L75&gt;60,2,IF(L75&gt;30,1,0))))),Trial!$E$8:$H$13,4)</f>
        <v>0</v>
      </c>
      <c r="AA75" s="16">
        <f>VLOOKUP(IF(M75&gt;240,5,IF(M75&gt;180,4,IF(M75&gt;120,3,IF(M75&gt;60,2,IF(M75&gt;30,1,0))))),Trial!$E$8:$H$13,4)</f>
        <v>0</v>
      </c>
      <c r="AB75" s="16">
        <f>VLOOKUP(IF(N75&gt;240,5,IF(N75&gt;180,4,IF(N75&gt;120,3,IF(N75&gt;60,2,IF(N75&gt;30,1,0))))),Trial!$E$8:$H$13,4)</f>
        <v>0</v>
      </c>
    </row>
    <row r="76" ht="15.75" customHeight="1">
      <c r="B76" s="13">
        <v>73.0</v>
      </c>
      <c r="C76" s="35">
        <v>24.7945471197536</v>
      </c>
      <c r="D76" s="35">
        <v>0.296967375975081</v>
      </c>
      <c r="E76" s="35">
        <v>2.83203659434803</v>
      </c>
      <c r="F76" s="35">
        <v>22.9063258875331</v>
      </c>
      <c r="G76" s="35">
        <v>1.76323911291547</v>
      </c>
      <c r="H76" s="35">
        <v>14.9600262179124</v>
      </c>
      <c r="I76" s="35">
        <v>18.7628308740547</v>
      </c>
      <c r="J76" s="35">
        <v>20.4709639260372</v>
      </c>
      <c r="K76" s="35">
        <v>2.97756547131576</v>
      </c>
      <c r="L76" s="35">
        <v>56.107198243639</v>
      </c>
      <c r="M76" s="35">
        <v>21.5645977253264</v>
      </c>
      <c r="N76" s="35">
        <v>6.70074419290759</v>
      </c>
      <c r="O76" s="30"/>
      <c r="P76" s="13">
        <v>73.0</v>
      </c>
      <c r="Q76" s="16">
        <f>VLOOKUP(IF(C76&gt;240,5,IF(C76&gt;180,4,IF(C76&gt;120,3,IF(C76&gt;60,2,IF(C76&gt;30,1,0))))),Trial!$E$8:$H$13,4)</f>
        <v>0</v>
      </c>
      <c r="R76" s="16">
        <f>VLOOKUP(IF(D76&gt;240,5,IF(D76&gt;180,4,IF(D76&gt;120,3,IF(D76&gt;60,2,IF(D76&gt;30,1,0))))),Trial!$E$8:$H$13,4)</f>
        <v>0</v>
      </c>
      <c r="S76" s="16">
        <f>VLOOKUP(IF(E76&gt;240,5,IF(E76&gt;180,4,IF(E76&gt;120,3,IF(E76&gt;60,2,IF(E76&gt;30,1,0))))),Trial!$E$8:$H$13,4)</f>
        <v>0</v>
      </c>
      <c r="T76" s="16">
        <f>VLOOKUP(IF(F76&gt;240,5,IF(F76&gt;180,4,IF(F76&gt;120,3,IF(F76&gt;60,2,IF(F76&gt;30,1,0))))),Trial!$E$8:$H$13,4)</f>
        <v>0</v>
      </c>
      <c r="U76" s="16">
        <f>VLOOKUP(IF(G76&gt;240,5,IF(G76&gt;180,4,IF(G76&gt;120,3,IF(G76&gt;60,2,IF(G76&gt;30,1,0))))),Trial!$E$8:$H$13,4)</f>
        <v>0</v>
      </c>
      <c r="V76" s="16">
        <f>VLOOKUP(IF(H76&gt;240,5,IF(H76&gt;180,4,IF(H76&gt;120,3,IF(H76&gt;60,2,IF(H76&gt;30,1,0))))),Trial!$E$8:$H$13,4)</f>
        <v>0</v>
      </c>
      <c r="W76" s="16">
        <f>VLOOKUP(IF(I76&gt;240,5,IF(I76&gt;180,4,IF(I76&gt;120,3,IF(I76&gt;60,2,IF(I76&gt;30,1,0))))),Trial!$E$8:$H$13,4)</f>
        <v>0</v>
      </c>
      <c r="X76" s="16">
        <f>VLOOKUP(IF(J76&gt;240,5,IF(J76&gt;180,4,IF(J76&gt;120,3,IF(J76&gt;60,2,IF(J76&gt;30,1,0))))),Trial!$E$8:$H$13,4)</f>
        <v>0</v>
      </c>
      <c r="Y76" s="16">
        <f>VLOOKUP(IF(K76&gt;240,5,IF(K76&gt;180,4,IF(K76&gt;120,3,IF(K76&gt;60,2,IF(K76&gt;30,1,0))))),Trial!$E$8:$H$13,4)</f>
        <v>0</v>
      </c>
      <c r="Z76" s="16">
        <f>VLOOKUP(IF(L76&gt;240,5,IF(L76&gt;180,4,IF(L76&gt;120,3,IF(L76&gt;60,2,IF(L76&gt;30,1,0))))),Trial!$E$8:$H$13,4)</f>
        <v>-168.84</v>
      </c>
      <c r="AA76" s="16">
        <f>VLOOKUP(IF(M76&gt;240,5,IF(M76&gt;180,4,IF(M76&gt;120,3,IF(M76&gt;60,2,IF(M76&gt;30,1,0))))),Trial!$E$8:$H$13,4)</f>
        <v>0</v>
      </c>
      <c r="AB76" s="16">
        <f>VLOOKUP(IF(N76&gt;240,5,IF(N76&gt;180,4,IF(N76&gt;120,3,IF(N76&gt;60,2,IF(N76&gt;30,1,0))))),Trial!$E$8:$H$13,4)</f>
        <v>0</v>
      </c>
    </row>
    <row r="77" ht="15.75" customHeight="1">
      <c r="B77" s="13">
        <v>74.0</v>
      </c>
      <c r="C77" s="35">
        <v>23.7942671312189</v>
      </c>
      <c r="D77" s="35">
        <v>12.1736404180611</v>
      </c>
      <c r="E77" s="35">
        <v>10.2349169257182</v>
      </c>
      <c r="F77" s="35">
        <v>3.93882695762441</v>
      </c>
      <c r="G77" s="35">
        <v>2.34505612151697</v>
      </c>
      <c r="H77" s="35">
        <v>4.39055002398375</v>
      </c>
      <c r="I77" s="35">
        <v>1.46772006298328</v>
      </c>
      <c r="J77" s="35">
        <v>0.54003645023331</v>
      </c>
      <c r="K77" s="35">
        <v>43.5678062863987</v>
      </c>
      <c r="L77" s="35">
        <v>16.5283906809139</v>
      </c>
      <c r="M77" s="35">
        <v>5.41449552350678</v>
      </c>
      <c r="N77" s="35">
        <v>0.959900985056174</v>
      </c>
      <c r="O77" s="30"/>
      <c r="P77" s="13">
        <v>74.0</v>
      </c>
      <c r="Q77" s="16">
        <f>VLOOKUP(IF(C77&gt;240,5,IF(C77&gt;180,4,IF(C77&gt;120,3,IF(C77&gt;60,2,IF(C77&gt;30,1,0))))),Trial!$E$8:$H$13,4)</f>
        <v>0</v>
      </c>
      <c r="R77" s="16">
        <f>VLOOKUP(IF(D77&gt;240,5,IF(D77&gt;180,4,IF(D77&gt;120,3,IF(D77&gt;60,2,IF(D77&gt;30,1,0))))),Trial!$E$8:$H$13,4)</f>
        <v>0</v>
      </c>
      <c r="S77" s="16">
        <f>VLOOKUP(IF(E77&gt;240,5,IF(E77&gt;180,4,IF(E77&gt;120,3,IF(E77&gt;60,2,IF(E77&gt;30,1,0))))),Trial!$E$8:$H$13,4)</f>
        <v>0</v>
      </c>
      <c r="T77" s="16">
        <f>VLOOKUP(IF(F77&gt;240,5,IF(F77&gt;180,4,IF(F77&gt;120,3,IF(F77&gt;60,2,IF(F77&gt;30,1,0))))),Trial!$E$8:$H$13,4)</f>
        <v>0</v>
      </c>
      <c r="U77" s="16">
        <f>VLOOKUP(IF(G77&gt;240,5,IF(G77&gt;180,4,IF(G77&gt;120,3,IF(G77&gt;60,2,IF(G77&gt;30,1,0))))),Trial!$E$8:$H$13,4)</f>
        <v>0</v>
      </c>
      <c r="V77" s="16">
        <f>VLOOKUP(IF(H77&gt;240,5,IF(H77&gt;180,4,IF(H77&gt;120,3,IF(H77&gt;60,2,IF(H77&gt;30,1,0))))),Trial!$E$8:$H$13,4)</f>
        <v>0</v>
      </c>
      <c r="W77" s="16">
        <f>VLOOKUP(IF(I77&gt;240,5,IF(I77&gt;180,4,IF(I77&gt;120,3,IF(I77&gt;60,2,IF(I77&gt;30,1,0))))),Trial!$E$8:$H$13,4)</f>
        <v>0</v>
      </c>
      <c r="X77" s="16">
        <f>VLOOKUP(IF(J77&gt;240,5,IF(J77&gt;180,4,IF(J77&gt;120,3,IF(J77&gt;60,2,IF(J77&gt;30,1,0))))),Trial!$E$8:$H$13,4)</f>
        <v>0</v>
      </c>
      <c r="Y77" s="16">
        <f>VLOOKUP(IF(K77&gt;240,5,IF(K77&gt;180,4,IF(K77&gt;120,3,IF(K77&gt;60,2,IF(K77&gt;30,1,0))))),Trial!$E$8:$H$13,4)</f>
        <v>-168.84</v>
      </c>
      <c r="Z77" s="16">
        <f>VLOOKUP(IF(L77&gt;240,5,IF(L77&gt;180,4,IF(L77&gt;120,3,IF(L77&gt;60,2,IF(L77&gt;30,1,0))))),Trial!$E$8:$H$13,4)</f>
        <v>0</v>
      </c>
      <c r="AA77" s="16">
        <f>VLOOKUP(IF(M77&gt;240,5,IF(M77&gt;180,4,IF(M77&gt;120,3,IF(M77&gt;60,2,IF(M77&gt;30,1,0))))),Trial!$E$8:$H$13,4)</f>
        <v>0</v>
      </c>
      <c r="AB77" s="16">
        <f>VLOOKUP(IF(N77&gt;240,5,IF(N77&gt;180,4,IF(N77&gt;120,3,IF(N77&gt;60,2,IF(N77&gt;30,1,0))))),Trial!$E$8:$H$13,4)</f>
        <v>0</v>
      </c>
    </row>
    <row r="78" ht="15.75" customHeight="1">
      <c r="B78" s="13">
        <v>75.0</v>
      </c>
      <c r="C78" s="35">
        <v>3.01708166752942</v>
      </c>
      <c r="D78" s="35">
        <v>20.6128482612021</v>
      </c>
      <c r="E78" s="35">
        <v>25.0537211524492</v>
      </c>
      <c r="F78" s="35">
        <v>25.9494578430599</v>
      </c>
      <c r="G78" s="35">
        <v>7.51911996621639</v>
      </c>
      <c r="H78" s="35">
        <v>4.89331373726018</v>
      </c>
      <c r="I78" s="35">
        <v>6.17843168575695</v>
      </c>
      <c r="J78" s="35">
        <v>10.6274771439928</v>
      </c>
      <c r="K78" s="35">
        <v>17.0086474505338</v>
      </c>
      <c r="L78" s="35">
        <v>19.2370850011876</v>
      </c>
      <c r="M78" s="35">
        <v>14.4265017867104</v>
      </c>
      <c r="N78" s="35">
        <v>15.9799977639775</v>
      </c>
      <c r="O78" s="30"/>
      <c r="P78" s="13">
        <v>75.0</v>
      </c>
      <c r="Q78" s="16">
        <f>VLOOKUP(IF(C78&gt;240,5,IF(C78&gt;180,4,IF(C78&gt;120,3,IF(C78&gt;60,2,IF(C78&gt;30,1,0))))),Trial!$E$8:$H$13,4)</f>
        <v>0</v>
      </c>
      <c r="R78" s="16">
        <f>VLOOKUP(IF(D78&gt;240,5,IF(D78&gt;180,4,IF(D78&gt;120,3,IF(D78&gt;60,2,IF(D78&gt;30,1,0))))),Trial!$E$8:$H$13,4)</f>
        <v>0</v>
      </c>
      <c r="S78" s="16">
        <f>VLOOKUP(IF(E78&gt;240,5,IF(E78&gt;180,4,IF(E78&gt;120,3,IF(E78&gt;60,2,IF(E78&gt;30,1,0))))),Trial!$E$8:$H$13,4)</f>
        <v>0</v>
      </c>
      <c r="T78" s="16">
        <f>VLOOKUP(IF(F78&gt;240,5,IF(F78&gt;180,4,IF(F78&gt;120,3,IF(F78&gt;60,2,IF(F78&gt;30,1,0))))),Trial!$E$8:$H$13,4)</f>
        <v>0</v>
      </c>
      <c r="U78" s="16">
        <f>VLOOKUP(IF(G78&gt;240,5,IF(G78&gt;180,4,IF(G78&gt;120,3,IF(G78&gt;60,2,IF(G78&gt;30,1,0))))),Trial!$E$8:$H$13,4)</f>
        <v>0</v>
      </c>
      <c r="V78" s="16">
        <f>VLOOKUP(IF(H78&gt;240,5,IF(H78&gt;180,4,IF(H78&gt;120,3,IF(H78&gt;60,2,IF(H78&gt;30,1,0))))),Trial!$E$8:$H$13,4)</f>
        <v>0</v>
      </c>
      <c r="W78" s="16">
        <f>VLOOKUP(IF(I78&gt;240,5,IF(I78&gt;180,4,IF(I78&gt;120,3,IF(I78&gt;60,2,IF(I78&gt;30,1,0))))),Trial!$E$8:$H$13,4)</f>
        <v>0</v>
      </c>
      <c r="X78" s="16">
        <f>VLOOKUP(IF(J78&gt;240,5,IF(J78&gt;180,4,IF(J78&gt;120,3,IF(J78&gt;60,2,IF(J78&gt;30,1,0))))),Trial!$E$8:$H$13,4)</f>
        <v>0</v>
      </c>
      <c r="Y78" s="16">
        <f>VLOOKUP(IF(K78&gt;240,5,IF(K78&gt;180,4,IF(K78&gt;120,3,IF(K78&gt;60,2,IF(K78&gt;30,1,0))))),Trial!$E$8:$H$13,4)</f>
        <v>0</v>
      </c>
      <c r="Z78" s="16">
        <f>VLOOKUP(IF(L78&gt;240,5,IF(L78&gt;180,4,IF(L78&gt;120,3,IF(L78&gt;60,2,IF(L78&gt;30,1,0))))),Trial!$E$8:$H$13,4)</f>
        <v>0</v>
      </c>
      <c r="AA78" s="16">
        <f>VLOOKUP(IF(M78&gt;240,5,IF(M78&gt;180,4,IF(M78&gt;120,3,IF(M78&gt;60,2,IF(M78&gt;30,1,0))))),Trial!$E$8:$H$13,4)</f>
        <v>0</v>
      </c>
      <c r="AB78" s="16">
        <f>VLOOKUP(IF(N78&gt;240,5,IF(N78&gt;180,4,IF(N78&gt;120,3,IF(N78&gt;60,2,IF(N78&gt;30,1,0))))),Trial!$E$8:$H$13,4)</f>
        <v>0</v>
      </c>
    </row>
    <row r="79" ht="15.75" customHeight="1">
      <c r="B79" s="13">
        <v>76.0</v>
      </c>
      <c r="C79" s="35">
        <v>3.55302359694615</v>
      </c>
      <c r="D79" s="35">
        <v>25.726026616635</v>
      </c>
      <c r="E79" s="35">
        <v>16.2258646085943</v>
      </c>
      <c r="F79" s="35">
        <v>5.81794223883189</v>
      </c>
      <c r="G79" s="35">
        <v>21.0745426047807</v>
      </c>
      <c r="H79" s="35">
        <v>28.6100709065973</v>
      </c>
      <c r="I79" s="35">
        <v>13.2184831211428</v>
      </c>
      <c r="J79" s="35">
        <v>16.9278187919493</v>
      </c>
      <c r="K79" s="35">
        <v>5.75153648926174</v>
      </c>
      <c r="L79" s="35">
        <v>10.9886539156413</v>
      </c>
      <c r="M79" s="35">
        <v>6.95468815946951</v>
      </c>
      <c r="N79" s="35">
        <v>10.0254030070438</v>
      </c>
      <c r="O79" s="30"/>
      <c r="P79" s="13">
        <v>76.0</v>
      </c>
      <c r="Q79" s="16">
        <f>VLOOKUP(IF(C79&gt;240,5,IF(C79&gt;180,4,IF(C79&gt;120,3,IF(C79&gt;60,2,IF(C79&gt;30,1,0))))),Trial!$E$8:$H$13,4)</f>
        <v>0</v>
      </c>
      <c r="R79" s="16">
        <f>VLOOKUP(IF(D79&gt;240,5,IF(D79&gt;180,4,IF(D79&gt;120,3,IF(D79&gt;60,2,IF(D79&gt;30,1,0))))),Trial!$E$8:$H$13,4)</f>
        <v>0</v>
      </c>
      <c r="S79" s="16">
        <f>VLOOKUP(IF(E79&gt;240,5,IF(E79&gt;180,4,IF(E79&gt;120,3,IF(E79&gt;60,2,IF(E79&gt;30,1,0))))),Trial!$E$8:$H$13,4)</f>
        <v>0</v>
      </c>
      <c r="T79" s="16">
        <f>VLOOKUP(IF(F79&gt;240,5,IF(F79&gt;180,4,IF(F79&gt;120,3,IF(F79&gt;60,2,IF(F79&gt;30,1,0))))),Trial!$E$8:$H$13,4)</f>
        <v>0</v>
      </c>
      <c r="U79" s="16">
        <f>VLOOKUP(IF(G79&gt;240,5,IF(G79&gt;180,4,IF(G79&gt;120,3,IF(G79&gt;60,2,IF(G79&gt;30,1,0))))),Trial!$E$8:$H$13,4)</f>
        <v>0</v>
      </c>
      <c r="V79" s="16">
        <f>VLOOKUP(IF(H79&gt;240,5,IF(H79&gt;180,4,IF(H79&gt;120,3,IF(H79&gt;60,2,IF(H79&gt;30,1,0))))),Trial!$E$8:$H$13,4)</f>
        <v>0</v>
      </c>
      <c r="W79" s="16">
        <f>VLOOKUP(IF(I79&gt;240,5,IF(I79&gt;180,4,IF(I79&gt;120,3,IF(I79&gt;60,2,IF(I79&gt;30,1,0))))),Trial!$E$8:$H$13,4)</f>
        <v>0</v>
      </c>
      <c r="X79" s="16">
        <f>VLOOKUP(IF(J79&gt;240,5,IF(J79&gt;180,4,IF(J79&gt;120,3,IF(J79&gt;60,2,IF(J79&gt;30,1,0))))),Trial!$E$8:$H$13,4)</f>
        <v>0</v>
      </c>
      <c r="Y79" s="16">
        <f>VLOOKUP(IF(K79&gt;240,5,IF(K79&gt;180,4,IF(K79&gt;120,3,IF(K79&gt;60,2,IF(K79&gt;30,1,0))))),Trial!$E$8:$H$13,4)</f>
        <v>0</v>
      </c>
      <c r="Z79" s="16">
        <f>VLOOKUP(IF(L79&gt;240,5,IF(L79&gt;180,4,IF(L79&gt;120,3,IF(L79&gt;60,2,IF(L79&gt;30,1,0))))),Trial!$E$8:$H$13,4)</f>
        <v>0</v>
      </c>
      <c r="AA79" s="16">
        <f>VLOOKUP(IF(M79&gt;240,5,IF(M79&gt;180,4,IF(M79&gt;120,3,IF(M79&gt;60,2,IF(M79&gt;30,1,0))))),Trial!$E$8:$H$13,4)</f>
        <v>0</v>
      </c>
      <c r="AB79" s="16">
        <f>VLOOKUP(IF(N79&gt;240,5,IF(N79&gt;180,4,IF(N79&gt;120,3,IF(N79&gt;60,2,IF(N79&gt;30,1,0))))),Trial!$E$8:$H$13,4)</f>
        <v>0</v>
      </c>
    </row>
    <row r="80" ht="15.75" customHeight="1">
      <c r="B80" s="13">
        <v>77.0</v>
      </c>
      <c r="C80" s="35">
        <v>19.2867083132436</v>
      </c>
      <c r="D80" s="35">
        <v>9.21176376650957</v>
      </c>
      <c r="E80" s="35">
        <v>20.4876711668616</v>
      </c>
      <c r="F80" s="35">
        <v>16.828188577396</v>
      </c>
      <c r="G80" s="35">
        <v>59.0047292530773</v>
      </c>
      <c r="H80" s="35">
        <v>3.01048327386379</v>
      </c>
      <c r="I80" s="35">
        <v>4.34548455545846</v>
      </c>
      <c r="J80" s="35">
        <v>0.912682235427201</v>
      </c>
      <c r="K80" s="35">
        <v>21.265852619352</v>
      </c>
      <c r="L80" s="35">
        <v>8.22080113068223</v>
      </c>
      <c r="M80" s="35">
        <v>3.30919671999291</v>
      </c>
      <c r="N80" s="35">
        <v>10.0156880700007</v>
      </c>
      <c r="O80" s="30"/>
      <c r="P80" s="13">
        <v>77.0</v>
      </c>
      <c r="Q80" s="16">
        <f>VLOOKUP(IF(C80&gt;240,5,IF(C80&gt;180,4,IF(C80&gt;120,3,IF(C80&gt;60,2,IF(C80&gt;30,1,0))))),Trial!$E$8:$H$13,4)</f>
        <v>0</v>
      </c>
      <c r="R80" s="16">
        <f>VLOOKUP(IF(D80&gt;240,5,IF(D80&gt;180,4,IF(D80&gt;120,3,IF(D80&gt;60,2,IF(D80&gt;30,1,0))))),Trial!$E$8:$H$13,4)</f>
        <v>0</v>
      </c>
      <c r="S80" s="16">
        <f>VLOOKUP(IF(E80&gt;240,5,IF(E80&gt;180,4,IF(E80&gt;120,3,IF(E80&gt;60,2,IF(E80&gt;30,1,0))))),Trial!$E$8:$H$13,4)</f>
        <v>0</v>
      </c>
      <c r="T80" s="16">
        <f>VLOOKUP(IF(F80&gt;240,5,IF(F80&gt;180,4,IF(F80&gt;120,3,IF(F80&gt;60,2,IF(F80&gt;30,1,0))))),Trial!$E$8:$H$13,4)</f>
        <v>0</v>
      </c>
      <c r="U80" s="16">
        <f>VLOOKUP(IF(G80&gt;240,5,IF(G80&gt;180,4,IF(G80&gt;120,3,IF(G80&gt;60,2,IF(G80&gt;30,1,0))))),Trial!$E$8:$H$13,4)</f>
        <v>-168.84</v>
      </c>
      <c r="V80" s="16">
        <f>VLOOKUP(IF(H80&gt;240,5,IF(H80&gt;180,4,IF(H80&gt;120,3,IF(H80&gt;60,2,IF(H80&gt;30,1,0))))),Trial!$E$8:$H$13,4)</f>
        <v>0</v>
      </c>
      <c r="W80" s="16">
        <f>VLOOKUP(IF(I80&gt;240,5,IF(I80&gt;180,4,IF(I80&gt;120,3,IF(I80&gt;60,2,IF(I80&gt;30,1,0))))),Trial!$E$8:$H$13,4)</f>
        <v>0</v>
      </c>
      <c r="X80" s="16">
        <f>VLOOKUP(IF(J80&gt;240,5,IF(J80&gt;180,4,IF(J80&gt;120,3,IF(J80&gt;60,2,IF(J80&gt;30,1,0))))),Trial!$E$8:$H$13,4)</f>
        <v>0</v>
      </c>
      <c r="Y80" s="16">
        <f>VLOOKUP(IF(K80&gt;240,5,IF(K80&gt;180,4,IF(K80&gt;120,3,IF(K80&gt;60,2,IF(K80&gt;30,1,0))))),Trial!$E$8:$H$13,4)</f>
        <v>0</v>
      </c>
      <c r="Z80" s="16">
        <f>VLOOKUP(IF(L80&gt;240,5,IF(L80&gt;180,4,IF(L80&gt;120,3,IF(L80&gt;60,2,IF(L80&gt;30,1,0))))),Trial!$E$8:$H$13,4)</f>
        <v>0</v>
      </c>
      <c r="AA80" s="16">
        <f>VLOOKUP(IF(M80&gt;240,5,IF(M80&gt;180,4,IF(M80&gt;120,3,IF(M80&gt;60,2,IF(M80&gt;30,1,0))))),Trial!$E$8:$H$13,4)</f>
        <v>0</v>
      </c>
      <c r="AB80" s="16">
        <f>VLOOKUP(IF(N80&gt;240,5,IF(N80&gt;180,4,IF(N80&gt;120,3,IF(N80&gt;60,2,IF(N80&gt;30,1,0))))),Trial!$E$8:$H$13,4)</f>
        <v>0</v>
      </c>
    </row>
    <row r="81" ht="15.75" customHeight="1">
      <c r="B81" s="13">
        <v>78.0</v>
      </c>
      <c r="C81" s="35">
        <v>7.22529428778216</v>
      </c>
      <c r="D81" s="35">
        <v>6.91955266101286</v>
      </c>
      <c r="E81" s="35">
        <v>2.4687625198625</v>
      </c>
      <c r="F81" s="35">
        <v>1.70796833718196</v>
      </c>
      <c r="G81" s="35">
        <v>28.7773079499856</v>
      </c>
      <c r="H81" s="35">
        <v>12.8397690159353</v>
      </c>
      <c r="I81" s="35">
        <v>28.8334714174525</v>
      </c>
      <c r="J81" s="35">
        <v>6.28529380280524</v>
      </c>
      <c r="K81" s="35">
        <v>12.6559256504375</v>
      </c>
      <c r="L81" s="35">
        <v>26.8540751995688</v>
      </c>
      <c r="M81" s="35">
        <v>18.8600664850494</v>
      </c>
      <c r="N81" s="35">
        <v>11.3044466885205</v>
      </c>
      <c r="O81" s="30"/>
      <c r="P81" s="13">
        <v>78.0</v>
      </c>
      <c r="Q81" s="16">
        <f>VLOOKUP(IF(C81&gt;240,5,IF(C81&gt;180,4,IF(C81&gt;120,3,IF(C81&gt;60,2,IF(C81&gt;30,1,0))))),Trial!$E$8:$H$13,4)</f>
        <v>0</v>
      </c>
      <c r="R81" s="16">
        <f>VLOOKUP(IF(D81&gt;240,5,IF(D81&gt;180,4,IF(D81&gt;120,3,IF(D81&gt;60,2,IF(D81&gt;30,1,0))))),Trial!$E$8:$H$13,4)</f>
        <v>0</v>
      </c>
      <c r="S81" s="16">
        <f>VLOOKUP(IF(E81&gt;240,5,IF(E81&gt;180,4,IF(E81&gt;120,3,IF(E81&gt;60,2,IF(E81&gt;30,1,0))))),Trial!$E$8:$H$13,4)</f>
        <v>0</v>
      </c>
      <c r="T81" s="16">
        <f>VLOOKUP(IF(F81&gt;240,5,IF(F81&gt;180,4,IF(F81&gt;120,3,IF(F81&gt;60,2,IF(F81&gt;30,1,0))))),Trial!$E$8:$H$13,4)</f>
        <v>0</v>
      </c>
      <c r="U81" s="16">
        <f>VLOOKUP(IF(G81&gt;240,5,IF(G81&gt;180,4,IF(G81&gt;120,3,IF(G81&gt;60,2,IF(G81&gt;30,1,0))))),Trial!$E$8:$H$13,4)</f>
        <v>0</v>
      </c>
      <c r="V81" s="16">
        <f>VLOOKUP(IF(H81&gt;240,5,IF(H81&gt;180,4,IF(H81&gt;120,3,IF(H81&gt;60,2,IF(H81&gt;30,1,0))))),Trial!$E$8:$H$13,4)</f>
        <v>0</v>
      </c>
      <c r="W81" s="16">
        <f>VLOOKUP(IF(I81&gt;240,5,IF(I81&gt;180,4,IF(I81&gt;120,3,IF(I81&gt;60,2,IF(I81&gt;30,1,0))))),Trial!$E$8:$H$13,4)</f>
        <v>0</v>
      </c>
      <c r="X81" s="16">
        <f>VLOOKUP(IF(J81&gt;240,5,IF(J81&gt;180,4,IF(J81&gt;120,3,IF(J81&gt;60,2,IF(J81&gt;30,1,0))))),Trial!$E$8:$H$13,4)</f>
        <v>0</v>
      </c>
      <c r="Y81" s="16">
        <f>VLOOKUP(IF(K81&gt;240,5,IF(K81&gt;180,4,IF(K81&gt;120,3,IF(K81&gt;60,2,IF(K81&gt;30,1,0))))),Trial!$E$8:$H$13,4)</f>
        <v>0</v>
      </c>
      <c r="Z81" s="16">
        <f>VLOOKUP(IF(L81&gt;240,5,IF(L81&gt;180,4,IF(L81&gt;120,3,IF(L81&gt;60,2,IF(L81&gt;30,1,0))))),Trial!$E$8:$H$13,4)</f>
        <v>0</v>
      </c>
      <c r="AA81" s="16">
        <f>VLOOKUP(IF(M81&gt;240,5,IF(M81&gt;180,4,IF(M81&gt;120,3,IF(M81&gt;60,2,IF(M81&gt;30,1,0))))),Trial!$E$8:$H$13,4)</f>
        <v>0</v>
      </c>
      <c r="AB81" s="16">
        <f>VLOOKUP(IF(N81&gt;240,5,IF(N81&gt;180,4,IF(N81&gt;120,3,IF(N81&gt;60,2,IF(N81&gt;30,1,0))))),Trial!$E$8:$H$13,4)</f>
        <v>0</v>
      </c>
    </row>
    <row r="82" ht="15.75" customHeight="1">
      <c r="B82" s="13">
        <v>79.0</v>
      </c>
      <c r="C82" s="35">
        <v>23.6158332170479</v>
      </c>
      <c r="D82" s="35">
        <v>11.1012862854722</v>
      </c>
      <c r="E82" s="35">
        <v>16.5237067318606</v>
      </c>
      <c r="F82" s="35">
        <v>5.69759810314172</v>
      </c>
      <c r="G82" s="35">
        <v>6.13575268001337</v>
      </c>
      <c r="H82" s="35">
        <v>1.9221736126651</v>
      </c>
      <c r="I82" s="35">
        <v>29.2343646534041</v>
      </c>
      <c r="J82" s="35">
        <v>3.08699712563845</v>
      </c>
      <c r="K82" s="35">
        <v>5.41130821281113</v>
      </c>
      <c r="L82" s="35">
        <v>17.4411320513199</v>
      </c>
      <c r="M82" s="35">
        <v>9.79883415840332</v>
      </c>
      <c r="N82" s="35">
        <v>18.7593291763386</v>
      </c>
      <c r="O82" s="30"/>
      <c r="P82" s="13">
        <v>79.0</v>
      </c>
      <c r="Q82" s="16">
        <f>VLOOKUP(IF(C82&gt;240,5,IF(C82&gt;180,4,IF(C82&gt;120,3,IF(C82&gt;60,2,IF(C82&gt;30,1,0))))),Trial!$E$8:$H$13,4)</f>
        <v>0</v>
      </c>
      <c r="R82" s="16">
        <f>VLOOKUP(IF(D82&gt;240,5,IF(D82&gt;180,4,IF(D82&gt;120,3,IF(D82&gt;60,2,IF(D82&gt;30,1,0))))),Trial!$E$8:$H$13,4)</f>
        <v>0</v>
      </c>
      <c r="S82" s="16">
        <f>VLOOKUP(IF(E82&gt;240,5,IF(E82&gt;180,4,IF(E82&gt;120,3,IF(E82&gt;60,2,IF(E82&gt;30,1,0))))),Trial!$E$8:$H$13,4)</f>
        <v>0</v>
      </c>
      <c r="T82" s="16">
        <f>VLOOKUP(IF(F82&gt;240,5,IF(F82&gt;180,4,IF(F82&gt;120,3,IF(F82&gt;60,2,IF(F82&gt;30,1,0))))),Trial!$E$8:$H$13,4)</f>
        <v>0</v>
      </c>
      <c r="U82" s="16">
        <f>VLOOKUP(IF(G82&gt;240,5,IF(G82&gt;180,4,IF(G82&gt;120,3,IF(G82&gt;60,2,IF(G82&gt;30,1,0))))),Trial!$E$8:$H$13,4)</f>
        <v>0</v>
      </c>
      <c r="V82" s="16">
        <f>VLOOKUP(IF(H82&gt;240,5,IF(H82&gt;180,4,IF(H82&gt;120,3,IF(H82&gt;60,2,IF(H82&gt;30,1,0))))),Trial!$E$8:$H$13,4)</f>
        <v>0</v>
      </c>
      <c r="W82" s="16">
        <f>VLOOKUP(IF(I82&gt;240,5,IF(I82&gt;180,4,IF(I82&gt;120,3,IF(I82&gt;60,2,IF(I82&gt;30,1,0))))),Trial!$E$8:$H$13,4)</f>
        <v>0</v>
      </c>
      <c r="X82" s="16">
        <f>VLOOKUP(IF(J82&gt;240,5,IF(J82&gt;180,4,IF(J82&gt;120,3,IF(J82&gt;60,2,IF(J82&gt;30,1,0))))),Trial!$E$8:$H$13,4)</f>
        <v>0</v>
      </c>
      <c r="Y82" s="16">
        <f>VLOOKUP(IF(K82&gt;240,5,IF(K82&gt;180,4,IF(K82&gt;120,3,IF(K82&gt;60,2,IF(K82&gt;30,1,0))))),Trial!$E$8:$H$13,4)</f>
        <v>0</v>
      </c>
      <c r="Z82" s="16">
        <f>VLOOKUP(IF(L82&gt;240,5,IF(L82&gt;180,4,IF(L82&gt;120,3,IF(L82&gt;60,2,IF(L82&gt;30,1,0))))),Trial!$E$8:$H$13,4)</f>
        <v>0</v>
      </c>
      <c r="AA82" s="16">
        <f>VLOOKUP(IF(M82&gt;240,5,IF(M82&gt;180,4,IF(M82&gt;120,3,IF(M82&gt;60,2,IF(M82&gt;30,1,0))))),Trial!$E$8:$H$13,4)</f>
        <v>0</v>
      </c>
      <c r="AB82" s="16">
        <f>VLOOKUP(IF(N82&gt;240,5,IF(N82&gt;180,4,IF(N82&gt;120,3,IF(N82&gt;60,2,IF(N82&gt;30,1,0))))),Trial!$E$8:$H$13,4)</f>
        <v>0</v>
      </c>
    </row>
    <row r="83" ht="15.75" customHeight="1">
      <c r="B83" s="13">
        <v>80.0</v>
      </c>
      <c r="C83" s="35">
        <v>10.4189828007567</v>
      </c>
      <c r="D83" s="35">
        <v>4.34104876634665</v>
      </c>
      <c r="E83" s="35">
        <v>6.23769787865225</v>
      </c>
      <c r="F83" s="35">
        <v>3.0529104002808</v>
      </c>
      <c r="G83" s="35">
        <v>47.8530453389033</v>
      </c>
      <c r="H83" s="35">
        <v>12.8019806298512</v>
      </c>
      <c r="I83" s="35">
        <v>8.02700650850311</v>
      </c>
      <c r="J83" s="35">
        <v>8.69696228145622</v>
      </c>
      <c r="K83" s="35">
        <v>3.20049514845014</v>
      </c>
      <c r="L83" s="35">
        <v>0.308248291137873</v>
      </c>
      <c r="M83" s="35">
        <v>33.9727396037684</v>
      </c>
      <c r="N83" s="35">
        <v>18.7327302945947</v>
      </c>
      <c r="O83" s="30"/>
      <c r="P83" s="13">
        <v>80.0</v>
      </c>
      <c r="Q83" s="16">
        <f>VLOOKUP(IF(C83&gt;240,5,IF(C83&gt;180,4,IF(C83&gt;120,3,IF(C83&gt;60,2,IF(C83&gt;30,1,0))))),Trial!$E$8:$H$13,4)</f>
        <v>0</v>
      </c>
      <c r="R83" s="16">
        <f>VLOOKUP(IF(D83&gt;240,5,IF(D83&gt;180,4,IF(D83&gt;120,3,IF(D83&gt;60,2,IF(D83&gt;30,1,0))))),Trial!$E$8:$H$13,4)</f>
        <v>0</v>
      </c>
      <c r="S83" s="16">
        <f>VLOOKUP(IF(E83&gt;240,5,IF(E83&gt;180,4,IF(E83&gt;120,3,IF(E83&gt;60,2,IF(E83&gt;30,1,0))))),Trial!$E$8:$H$13,4)</f>
        <v>0</v>
      </c>
      <c r="T83" s="16">
        <f>VLOOKUP(IF(F83&gt;240,5,IF(F83&gt;180,4,IF(F83&gt;120,3,IF(F83&gt;60,2,IF(F83&gt;30,1,0))))),Trial!$E$8:$H$13,4)</f>
        <v>0</v>
      </c>
      <c r="U83" s="16">
        <f>VLOOKUP(IF(G83&gt;240,5,IF(G83&gt;180,4,IF(G83&gt;120,3,IF(G83&gt;60,2,IF(G83&gt;30,1,0))))),Trial!$E$8:$H$13,4)</f>
        <v>-168.84</v>
      </c>
      <c r="V83" s="16">
        <f>VLOOKUP(IF(H83&gt;240,5,IF(H83&gt;180,4,IF(H83&gt;120,3,IF(H83&gt;60,2,IF(H83&gt;30,1,0))))),Trial!$E$8:$H$13,4)</f>
        <v>0</v>
      </c>
      <c r="W83" s="16">
        <f>VLOOKUP(IF(I83&gt;240,5,IF(I83&gt;180,4,IF(I83&gt;120,3,IF(I83&gt;60,2,IF(I83&gt;30,1,0))))),Trial!$E$8:$H$13,4)</f>
        <v>0</v>
      </c>
      <c r="X83" s="16">
        <f>VLOOKUP(IF(J83&gt;240,5,IF(J83&gt;180,4,IF(J83&gt;120,3,IF(J83&gt;60,2,IF(J83&gt;30,1,0))))),Trial!$E$8:$H$13,4)</f>
        <v>0</v>
      </c>
      <c r="Y83" s="16">
        <f>VLOOKUP(IF(K83&gt;240,5,IF(K83&gt;180,4,IF(K83&gt;120,3,IF(K83&gt;60,2,IF(K83&gt;30,1,0))))),Trial!$E$8:$H$13,4)</f>
        <v>0</v>
      </c>
      <c r="Z83" s="16">
        <f>VLOOKUP(IF(L83&gt;240,5,IF(L83&gt;180,4,IF(L83&gt;120,3,IF(L83&gt;60,2,IF(L83&gt;30,1,0))))),Trial!$E$8:$H$13,4)</f>
        <v>0</v>
      </c>
      <c r="AA83" s="16">
        <f>VLOOKUP(IF(M83&gt;240,5,IF(M83&gt;180,4,IF(M83&gt;120,3,IF(M83&gt;60,2,IF(M83&gt;30,1,0))))),Trial!$E$8:$H$13,4)</f>
        <v>-168.84</v>
      </c>
      <c r="AB83" s="16">
        <f>VLOOKUP(IF(N83&gt;240,5,IF(N83&gt;180,4,IF(N83&gt;120,3,IF(N83&gt;60,2,IF(N83&gt;30,1,0))))),Trial!$E$8:$H$13,4)</f>
        <v>0</v>
      </c>
    </row>
    <row r="84" ht="15.75" customHeight="1">
      <c r="B84" s="13">
        <v>81.0</v>
      </c>
      <c r="C84" s="35">
        <v>0.76213956749998</v>
      </c>
      <c r="D84" s="35">
        <v>9.41725746403364</v>
      </c>
      <c r="E84" s="35">
        <v>6.95924904383719</v>
      </c>
      <c r="F84" s="35">
        <v>8.77378484718501</v>
      </c>
      <c r="G84" s="35">
        <v>13.7165005515414</v>
      </c>
      <c r="H84" s="35">
        <v>35.5106679141776</v>
      </c>
      <c r="I84" s="35">
        <v>16.3343127183701</v>
      </c>
      <c r="J84" s="35">
        <v>2.02524603684433</v>
      </c>
      <c r="K84" s="35">
        <v>2.17665934352637</v>
      </c>
      <c r="L84" s="35">
        <v>41.6843176581304</v>
      </c>
      <c r="M84" s="35">
        <v>2.56912416224368</v>
      </c>
      <c r="N84" s="35">
        <v>6.85449336874299</v>
      </c>
      <c r="O84" s="30"/>
      <c r="P84" s="13">
        <v>81.0</v>
      </c>
      <c r="Q84" s="16">
        <f>VLOOKUP(IF(C84&gt;240,5,IF(C84&gt;180,4,IF(C84&gt;120,3,IF(C84&gt;60,2,IF(C84&gt;30,1,0))))),Trial!$E$8:$H$13,4)</f>
        <v>0</v>
      </c>
      <c r="R84" s="16">
        <f>VLOOKUP(IF(D84&gt;240,5,IF(D84&gt;180,4,IF(D84&gt;120,3,IF(D84&gt;60,2,IF(D84&gt;30,1,0))))),Trial!$E$8:$H$13,4)</f>
        <v>0</v>
      </c>
      <c r="S84" s="16">
        <f>VLOOKUP(IF(E84&gt;240,5,IF(E84&gt;180,4,IF(E84&gt;120,3,IF(E84&gt;60,2,IF(E84&gt;30,1,0))))),Trial!$E$8:$H$13,4)</f>
        <v>0</v>
      </c>
      <c r="T84" s="16">
        <f>VLOOKUP(IF(F84&gt;240,5,IF(F84&gt;180,4,IF(F84&gt;120,3,IF(F84&gt;60,2,IF(F84&gt;30,1,0))))),Trial!$E$8:$H$13,4)</f>
        <v>0</v>
      </c>
      <c r="U84" s="16">
        <f>VLOOKUP(IF(G84&gt;240,5,IF(G84&gt;180,4,IF(G84&gt;120,3,IF(G84&gt;60,2,IF(G84&gt;30,1,0))))),Trial!$E$8:$H$13,4)</f>
        <v>0</v>
      </c>
      <c r="V84" s="16">
        <f>VLOOKUP(IF(H84&gt;240,5,IF(H84&gt;180,4,IF(H84&gt;120,3,IF(H84&gt;60,2,IF(H84&gt;30,1,0))))),Trial!$E$8:$H$13,4)</f>
        <v>-168.84</v>
      </c>
      <c r="W84" s="16">
        <f>VLOOKUP(IF(I84&gt;240,5,IF(I84&gt;180,4,IF(I84&gt;120,3,IF(I84&gt;60,2,IF(I84&gt;30,1,0))))),Trial!$E$8:$H$13,4)</f>
        <v>0</v>
      </c>
      <c r="X84" s="16">
        <f>VLOOKUP(IF(J84&gt;240,5,IF(J84&gt;180,4,IF(J84&gt;120,3,IF(J84&gt;60,2,IF(J84&gt;30,1,0))))),Trial!$E$8:$H$13,4)</f>
        <v>0</v>
      </c>
      <c r="Y84" s="16">
        <f>VLOOKUP(IF(K84&gt;240,5,IF(K84&gt;180,4,IF(K84&gt;120,3,IF(K84&gt;60,2,IF(K84&gt;30,1,0))))),Trial!$E$8:$H$13,4)</f>
        <v>0</v>
      </c>
      <c r="Z84" s="16">
        <f>VLOOKUP(IF(L84&gt;240,5,IF(L84&gt;180,4,IF(L84&gt;120,3,IF(L84&gt;60,2,IF(L84&gt;30,1,0))))),Trial!$E$8:$H$13,4)</f>
        <v>-168.84</v>
      </c>
      <c r="AA84" s="16">
        <f>VLOOKUP(IF(M84&gt;240,5,IF(M84&gt;180,4,IF(M84&gt;120,3,IF(M84&gt;60,2,IF(M84&gt;30,1,0))))),Trial!$E$8:$H$13,4)</f>
        <v>0</v>
      </c>
      <c r="AB84" s="16">
        <f>VLOOKUP(IF(N84&gt;240,5,IF(N84&gt;180,4,IF(N84&gt;120,3,IF(N84&gt;60,2,IF(N84&gt;30,1,0))))),Trial!$E$8:$H$13,4)</f>
        <v>0</v>
      </c>
    </row>
    <row r="85" ht="15.75" customHeight="1">
      <c r="B85" s="13">
        <v>82.0</v>
      </c>
      <c r="C85" s="35">
        <v>5.97843019689837</v>
      </c>
      <c r="D85" s="35">
        <v>41.7053166635673</v>
      </c>
      <c r="E85" s="35">
        <v>51.1259496471537</v>
      </c>
      <c r="F85" s="35">
        <v>3.50699157321093</v>
      </c>
      <c r="G85" s="35">
        <v>11.1925679513338</v>
      </c>
      <c r="H85" s="35">
        <v>3.22798712453805</v>
      </c>
      <c r="I85" s="35">
        <v>6.90375014641322</v>
      </c>
      <c r="J85" s="35">
        <v>6.94096996071748</v>
      </c>
      <c r="K85" s="35">
        <v>14.9004457076165</v>
      </c>
      <c r="L85" s="35">
        <v>9.55593463519327</v>
      </c>
      <c r="M85" s="35">
        <v>24.7655682960695</v>
      </c>
      <c r="N85" s="35">
        <v>2.12188858062055</v>
      </c>
      <c r="O85" s="30"/>
      <c r="P85" s="13">
        <v>82.0</v>
      </c>
      <c r="Q85" s="16">
        <f>VLOOKUP(IF(C85&gt;240,5,IF(C85&gt;180,4,IF(C85&gt;120,3,IF(C85&gt;60,2,IF(C85&gt;30,1,0))))),Trial!$E$8:$H$13,4)</f>
        <v>0</v>
      </c>
      <c r="R85" s="16">
        <f>VLOOKUP(IF(D85&gt;240,5,IF(D85&gt;180,4,IF(D85&gt;120,3,IF(D85&gt;60,2,IF(D85&gt;30,1,0))))),Trial!$E$8:$H$13,4)</f>
        <v>-168.84</v>
      </c>
      <c r="S85" s="16">
        <f>VLOOKUP(IF(E85&gt;240,5,IF(E85&gt;180,4,IF(E85&gt;120,3,IF(E85&gt;60,2,IF(E85&gt;30,1,0))))),Trial!$E$8:$H$13,4)</f>
        <v>-168.84</v>
      </c>
      <c r="T85" s="16">
        <f>VLOOKUP(IF(F85&gt;240,5,IF(F85&gt;180,4,IF(F85&gt;120,3,IF(F85&gt;60,2,IF(F85&gt;30,1,0))))),Trial!$E$8:$H$13,4)</f>
        <v>0</v>
      </c>
      <c r="U85" s="16">
        <f>VLOOKUP(IF(G85&gt;240,5,IF(G85&gt;180,4,IF(G85&gt;120,3,IF(G85&gt;60,2,IF(G85&gt;30,1,0))))),Trial!$E$8:$H$13,4)</f>
        <v>0</v>
      </c>
      <c r="V85" s="16">
        <f>VLOOKUP(IF(H85&gt;240,5,IF(H85&gt;180,4,IF(H85&gt;120,3,IF(H85&gt;60,2,IF(H85&gt;30,1,0))))),Trial!$E$8:$H$13,4)</f>
        <v>0</v>
      </c>
      <c r="W85" s="16">
        <f>VLOOKUP(IF(I85&gt;240,5,IF(I85&gt;180,4,IF(I85&gt;120,3,IF(I85&gt;60,2,IF(I85&gt;30,1,0))))),Trial!$E$8:$H$13,4)</f>
        <v>0</v>
      </c>
      <c r="X85" s="16">
        <f>VLOOKUP(IF(J85&gt;240,5,IF(J85&gt;180,4,IF(J85&gt;120,3,IF(J85&gt;60,2,IF(J85&gt;30,1,0))))),Trial!$E$8:$H$13,4)</f>
        <v>0</v>
      </c>
      <c r="Y85" s="16">
        <f>VLOOKUP(IF(K85&gt;240,5,IF(K85&gt;180,4,IF(K85&gt;120,3,IF(K85&gt;60,2,IF(K85&gt;30,1,0))))),Trial!$E$8:$H$13,4)</f>
        <v>0</v>
      </c>
      <c r="Z85" s="16">
        <f>VLOOKUP(IF(L85&gt;240,5,IF(L85&gt;180,4,IF(L85&gt;120,3,IF(L85&gt;60,2,IF(L85&gt;30,1,0))))),Trial!$E$8:$H$13,4)</f>
        <v>0</v>
      </c>
      <c r="AA85" s="16">
        <f>VLOOKUP(IF(M85&gt;240,5,IF(M85&gt;180,4,IF(M85&gt;120,3,IF(M85&gt;60,2,IF(M85&gt;30,1,0))))),Trial!$E$8:$H$13,4)</f>
        <v>0</v>
      </c>
      <c r="AB85" s="16">
        <f>VLOOKUP(IF(N85&gt;240,5,IF(N85&gt;180,4,IF(N85&gt;120,3,IF(N85&gt;60,2,IF(N85&gt;30,1,0))))),Trial!$E$8:$H$13,4)</f>
        <v>0</v>
      </c>
    </row>
    <row r="86" ht="15.75" customHeight="1">
      <c r="B86" s="13">
        <v>83.0</v>
      </c>
      <c r="C86" s="35">
        <v>2.54863975028288</v>
      </c>
      <c r="D86" s="35">
        <v>12.7906252986836</v>
      </c>
      <c r="E86" s="35">
        <v>3.47477398961782</v>
      </c>
      <c r="F86" s="35">
        <v>3.52537986710668</v>
      </c>
      <c r="G86" s="35">
        <v>10.1395597107178</v>
      </c>
      <c r="H86" s="35">
        <v>1.08692273064516</v>
      </c>
      <c r="I86" s="35">
        <v>28.849744407113</v>
      </c>
      <c r="J86" s="35">
        <v>22.7472770000046</v>
      </c>
      <c r="K86" s="35">
        <v>4.60929011772387</v>
      </c>
      <c r="L86" s="35">
        <v>2.64060308290645</v>
      </c>
      <c r="M86" s="35">
        <v>0.0925679239167417</v>
      </c>
      <c r="N86" s="35">
        <v>14.9073218233968</v>
      </c>
      <c r="O86" s="30"/>
      <c r="P86" s="13">
        <v>83.0</v>
      </c>
      <c r="Q86" s="16">
        <f>VLOOKUP(IF(C86&gt;240,5,IF(C86&gt;180,4,IF(C86&gt;120,3,IF(C86&gt;60,2,IF(C86&gt;30,1,0))))),Trial!$E$8:$H$13,4)</f>
        <v>0</v>
      </c>
      <c r="R86" s="16">
        <f>VLOOKUP(IF(D86&gt;240,5,IF(D86&gt;180,4,IF(D86&gt;120,3,IF(D86&gt;60,2,IF(D86&gt;30,1,0))))),Trial!$E$8:$H$13,4)</f>
        <v>0</v>
      </c>
      <c r="S86" s="16">
        <f>VLOOKUP(IF(E86&gt;240,5,IF(E86&gt;180,4,IF(E86&gt;120,3,IF(E86&gt;60,2,IF(E86&gt;30,1,0))))),Trial!$E$8:$H$13,4)</f>
        <v>0</v>
      </c>
      <c r="T86" s="16">
        <f>VLOOKUP(IF(F86&gt;240,5,IF(F86&gt;180,4,IF(F86&gt;120,3,IF(F86&gt;60,2,IF(F86&gt;30,1,0))))),Trial!$E$8:$H$13,4)</f>
        <v>0</v>
      </c>
      <c r="U86" s="16">
        <f>VLOOKUP(IF(G86&gt;240,5,IF(G86&gt;180,4,IF(G86&gt;120,3,IF(G86&gt;60,2,IF(G86&gt;30,1,0))))),Trial!$E$8:$H$13,4)</f>
        <v>0</v>
      </c>
      <c r="V86" s="16">
        <f>VLOOKUP(IF(H86&gt;240,5,IF(H86&gt;180,4,IF(H86&gt;120,3,IF(H86&gt;60,2,IF(H86&gt;30,1,0))))),Trial!$E$8:$H$13,4)</f>
        <v>0</v>
      </c>
      <c r="W86" s="16">
        <f>VLOOKUP(IF(I86&gt;240,5,IF(I86&gt;180,4,IF(I86&gt;120,3,IF(I86&gt;60,2,IF(I86&gt;30,1,0))))),Trial!$E$8:$H$13,4)</f>
        <v>0</v>
      </c>
      <c r="X86" s="16">
        <f>VLOOKUP(IF(J86&gt;240,5,IF(J86&gt;180,4,IF(J86&gt;120,3,IF(J86&gt;60,2,IF(J86&gt;30,1,0))))),Trial!$E$8:$H$13,4)</f>
        <v>0</v>
      </c>
      <c r="Y86" s="16">
        <f>VLOOKUP(IF(K86&gt;240,5,IF(K86&gt;180,4,IF(K86&gt;120,3,IF(K86&gt;60,2,IF(K86&gt;30,1,0))))),Trial!$E$8:$H$13,4)</f>
        <v>0</v>
      </c>
      <c r="Z86" s="16">
        <f>VLOOKUP(IF(L86&gt;240,5,IF(L86&gt;180,4,IF(L86&gt;120,3,IF(L86&gt;60,2,IF(L86&gt;30,1,0))))),Trial!$E$8:$H$13,4)</f>
        <v>0</v>
      </c>
      <c r="AA86" s="16">
        <f>VLOOKUP(IF(M86&gt;240,5,IF(M86&gt;180,4,IF(M86&gt;120,3,IF(M86&gt;60,2,IF(M86&gt;30,1,0))))),Trial!$E$8:$H$13,4)</f>
        <v>0</v>
      </c>
      <c r="AB86" s="16">
        <f>VLOOKUP(IF(N86&gt;240,5,IF(N86&gt;180,4,IF(N86&gt;120,3,IF(N86&gt;60,2,IF(N86&gt;30,1,0))))),Trial!$E$8:$H$13,4)</f>
        <v>0</v>
      </c>
    </row>
    <row r="87" ht="15.75" customHeight="1">
      <c r="B87" s="13">
        <v>84.0</v>
      </c>
      <c r="C87" s="35">
        <v>3.00447907171113</v>
      </c>
      <c r="D87" s="35">
        <v>6.73756068884395</v>
      </c>
      <c r="E87" s="35">
        <v>0.692611764521611</v>
      </c>
      <c r="F87" s="35">
        <v>7.13253385704011</v>
      </c>
      <c r="G87" s="35">
        <v>2.72989112404175</v>
      </c>
      <c r="H87" s="35">
        <v>12.2942020970481</v>
      </c>
      <c r="I87" s="35">
        <v>10.016762998988</v>
      </c>
      <c r="J87" s="35">
        <v>2.65520434875235</v>
      </c>
      <c r="K87" s="35">
        <v>7.71804523407482</v>
      </c>
      <c r="L87" s="35">
        <v>19.3740921480798</v>
      </c>
      <c r="M87" s="35">
        <v>2.95190696627833</v>
      </c>
      <c r="N87" s="35">
        <v>3.56082669957541</v>
      </c>
      <c r="O87" s="30"/>
      <c r="P87" s="13">
        <v>84.0</v>
      </c>
      <c r="Q87" s="16">
        <f>VLOOKUP(IF(C87&gt;240,5,IF(C87&gt;180,4,IF(C87&gt;120,3,IF(C87&gt;60,2,IF(C87&gt;30,1,0))))),Trial!$E$8:$H$13,4)</f>
        <v>0</v>
      </c>
      <c r="R87" s="16">
        <f>VLOOKUP(IF(D87&gt;240,5,IF(D87&gt;180,4,IF(D87&gt;120,3,IF(D87&gt;60,2,IF(D87&gt;30,1,0))))),Trial!$E$8:$H$13,4)</f>
        <v>0</v>
      </c>
      <c r="S87" s="16">
        <f>VLOOKUP(IF(E87&gt;240,5,IF(E87&gt;180,4,IF(E87&gt;120,3,IF(E87&gt;60,2,IF(E87&gt;30,1,0))))),Trial!$E$8:$H$13,4)</f>
        <v>0</v>
      </c>
      <c r="T87" s="16">
        <f>VLOOKUP(IF(F87&gt;240,5,IF(F87&gt;180,4,IF(F87&gt;120,3,IF(F87&gt;60,2,IF(F87&gt;30,1,0))))),Trial!$E$8:$H$13,4)</f>
        <v>0</v>
      </c>
      <c r="U87" s="16">
        <f>VLOOKUP(IF(G87&gt;240,5,IF(G87&gt;180,4,IF(G87&gt;120,3,IF(G87&gt;60,2,IF(G87&gt;30,1,0))))),Trial!$E$8:$H$13,4)</f>
        <v>0</v>
      </c>
      <c r="V87" s="16">
        <f>VLOOKUP(IF(H87&gt;240,5,IF(H87&gt;180,4,IF(H87&gt;120,3,IF(H87&gt;60,2,IF(H87&gt;30,1,0))))),Trial!$E$8:$H$13,4)</f>
        <v>0</v>
      </c>
      <c r="W87" s="16">
        <f>VLOOKUP(IF(I87&gt;240,5,IF(I87&gt;180,4,IF(I87&gt;120,3,IF(I87&gt;60,2,IF(I87&gt;30,1,0))))),Trial!$E$8:$H$13,4)</f>
        <v>0</v>
      </c>
      <c r="X87" s="16">
        <f>VLOOKUP(IF(J87&gt;240,5,IF(J87&gt;180,4,IF(J87&gt;120,3,IF(J87&gt;60,2,IF(J87&gt;30,1,0))))),Trial!$E$8:$H$13,4)</f>
        <v>0</v>
      </c>
      <c r="Y87" s="16">
        <f>VLOOKUP(IF(K87&gt;240,5,IF(K87&gt;180,4,IF(K87&gt;120,3,IF(K87&gt;60,2,IF(K87&gt;30,1,0))))),Trial!$E$8:$H$13,4)</f>
        <v>0</v>
      </c>
      <c r="Z87" s="16">
        <f>VLOOKUP(IF(L87&gt;240,5,IF(L87&gt;180,4,IF(L87&gt;120,3,IF(L87&gt;60,2,IF(L87&gt;30,1,0))))),Trial!$E$8:$H$13,4)</f>
        <v>0</v>
      </c>
      <c r="AA87" s="16">
        <f>VLOOKUP(IF(M87&gt;240,5,IF(M87&gt;180,4,IF(M87&gt;120,3,IF(M87&gt;60,2,IF(M87&gt;30,1,0))))),Trial!$E$8:$H$13,4)</f>
        <v>0</v>
      </c>
      <c r="AB87" s="16">
        <f>VLOOKUP(IF(N87&gt;240,5,IF(N87&gt;180,4,IF(N87&gt;120,3,IF(N87&gt;60,2,IF(N87&gt;30,1,0))))),Trial!$E$8:$H$13,4)</f>
        <v>0</v>
      </c>
    </row>
    <row r="88" ht="15.75" customHeight="1">
      <c r="B88" s="13">
        <v>85.0</v>
      </c>
      <c r="C88" s="35">
        <v>7.65763016659766</v>
      </c>
      <c r="D88" s="35">
        <v>17.4459286947819</v>
      </c>
      <c r="E88" s="35">
        <v>66.1837045174685</v>
      </c>
      <c r="F88" s="35">
        <v>5.77817375818267</v>
      </c>
      <c r="G88" s="35">
        <v>1.98357381916653</v>
      </c>
      <c r="H88" s="35">
        <v>24.5065566497093</v>
      </c>
      <c r="I88" s="35">
        <v>0.729005660582334</v>
      </c>
      <c r="J88" s="35">
        <v>26.5444441821596</v>
      </c>
      <c r="K88" s="35">
        <v>5.65455471416935</v>
      </c>
      <c r="L88" s="35">
        <v>3.4204958142258</v>
      </c>
      <c r="M88" s="35">
        <v>13.7966075120579</v>
      </c>
      <c r="N88" s="35">
        <v>12.4670731247479</v>
      </c>
      <c r="O88" s="30"/>
      <c r="P88" s="13">
        <v>85.0</v>
      </c>
      <c r="Q88" s="16">
        <f>VLOOKUP(IF(C88&gt;240,5,IF(C88&gt;180,4,IF(C88&gt;120,3,IF(C88&gt;60,2,IF(C88&gt;30,1,0))))),Trial!$E$8:$H$13,4)</f>
        <v>0</v>
      </c>
      <c r="R88" s="16">
        <f>VLOOKUP(IF(D88&gt;240,5,IF(D88&gt;180,4,IF(D88&gt;120,3,IF(D88&gt;60,2,IF(D88&gt;30,1,0))))),Trial!$E$8:$H$13,4)</f>
        <v>0</v>
      </c>
      <c r="S88" s="16">
        <f>VLOOKUP(IF(E88&gt;240,5,IF(E88&gt;180,4,IF(E88&gt;120,3,IF(E88&gt;60,2,IF(E88&gt;30,1,0))))),Trial!$E$8:$H$13,4)</f>
        <v>-844.2</v>
      </c>
      <c r="T88" s="16">
        <f>VLOOKUP(IF(F88&gt;240,5,IF(F88&gt;180,4,IF(F88&gt;120,3,IF(F88&gt;60,2,IF(F88&gt;30,1,0))))),Trial!$E$8:$H$13,4)</f>
        <v>0</v>
      </c>
      <c r="U88" s="16">
        <f>VLOOKUP(IF(G88&gt;240,5,IF(G88&gt;180,4,IF(G88&gt;120,3,IF(G88&gt;60,2,IF(G88&gt;30,1,0))))),Trial!$E$8:$H$13,4)</f>
        <v>0</v>
      </c>
      <c r="V88" s="16">
        <f>VLOOKUP(IF(H88&gt;240,5,IF(H88&gt;180,4,IF(H88&gt;120,3,IF(H88&gt;60,2,IF(H88&gt;30,1,0))))),Trial!$E$8:$H$13,4)</f>
        <v>0</v>
      </c>
      <c r="W88" s="16">
        <f>VLOOKUP(IF(I88&gt;240,5,IF(I88&gt;180,4,IF(I88&gt;120,3,IF(I88&gt;60,2,IF(I88&gt;30,1,0))))),Trial!$E$8:$H$13,4)</f>
        <v>0</v>
      </c>
      <c r="X88" s="16">
        <f>VLOOKUP(IF(J88&gt;240,5,IF(J88&gt;180,4,IF(J88&gt;120,3,IF(J88&gt;60,2,IF(J88&gt;30,1,0))))),Trial!$E$8:$H$13,4)</f>
        <v>0</v>
      </c>
      <c r="Y88" s="16">
        <f>VLOOKUP(IF(K88&gt;240,5,IF(K88&gt;180,4,IF(K88&gt;120,3,IF(K88&gt;60,2,IF(K88&gt;30,1,0))))),Trial!$E$8:$H$13,4)</f>
        <v>0</v>
      </c>
      <c r="Z88" s="16">
        <f>VLOOKUP(IF(L88&gt;240,5,IF(L88&gt;180,4,IF(L88&gt;120,3,IF(L88&gt;60,2,IF(L88&gt;30,1,0))))),Trial!$E$8:$H$13,4)</f>
        <v>0</v>
      </c>
      <c r="AA88" s="16">
        <f>VLOOKUP(IF(M88&gt;240,5,IF(M88&gt;180,4,IF(M88&gt;120,3,IF(M88&gt;60,2,IF(M88&gt;30,1,0))))),Trial!$E$8:$H$13,4)</f>
        <v>0</v>
      </c>
      <c r="AB88" s="16">
        <f>VLOOKUP(IF(N88&gt;240,5,IF(N88&gt;180,4,IF(N88&gt;120,3,IF(N88&gt;60,2,IF(N88&gt;30,1,0))))),Trial!$E$8:$H$13,4)</f>
        <v>0</v>
      </c>
    </row>
    <row r="89" ht="15.75" customHeight="1">
      <c r="B89" s="13">
        <v>86.0</v>
      </c>
      <c r="C89" s="35">
        <v>4.18385002161376</v>
      </c>
      <c r="D89" s="35">
        <v>2.26117664845566</v>
      </c>
      <c r="E89" s="35">
        <v>8.41516334251501</v>
      </c>
      <c r="F89" s="35">
        <v>3.97371899248101</v>
      </c>
      <c r="G89" s="35">
        <v>10.0499845103445</v>
      </c>
      <c r="H89" s="35">
        <v>3.94729617418714</v>
      </c>
      <c r="I89" s="35">
        <v>1.50807760565121</v>
      </c>
      <c r="J89" s="35">
        <v>2.9312954301205</v>
      </c>
      <c r="K89" s="35">
        <v>4.31614574309236</v>
      </c>
      <c r="L89" s="35">
        <v>0.639307663059879</v>
      </c>
      <c r="M89" s="35">
        <v>23.2595963966066</v>
      </c>
      <c r="N89" s="35">
        <v>16.0749695281583</v>
      </c>
      <c r="O89" s="30"/>
      <c r="P89" s="13">
        <v>86.0</v>
      </c>
      <c r="Q89" s="16">
        <f>VLOOKUP(IF(C89&gt;240,5,IF(C89&gt;180,4,IF(C89&gt;120,3,IF(C89&gt;60,2,IF(C89&gt;30,1,0))))),Trial!$E$8:$H$13,4)</f>
        <v>0</v>
      </c>
      <c r="R89" s="16">
        <f>VLOOKUP(IF(D89&gt;240,5,IF(D89&gt;180,4,IF(D89&gt;120,3,IF(D89&gt;60,2,IF(D89&gt;30,1,0))))),Trial!$E$8:$H$13,4)</f>
        <v>0</v>
      </c>
      <c r="S89" s="16">
        <f>VLOOKUP(IF(E89&gt;240,5,IF(E89&gt;180,4,IF(E89&gt;120,3,IF(E89&gt;60,2,IF(E89&gt;30,1,0))))),Trial!$E$8:$H$13,4)</f>
        <v>0</v>
      </c>
      <c r="T89" s="16">
        <f>VLOOKUP(IF(F89&gt;240,5,IF(F89&gt;180,4,IF(F89&gt;120,3,IF(F89&gt;60,2,IF(F89&gt;30,1,0))))),Trial!$E$8:$H$13,4)</f>
        <v>0</v>
      </c>
      <c r="U89" s="16">
        <f>VLOOKUP(IF(G89&gt;240,5,IF(G89&gt;180,4,IF(G89&gt;120,3,IF(G89&gt;60,2,IF(G89&gt;30,1,0))))),Trial!$E$8:$H$13,4)</f>
        <v>0</v>
      </c>
      <c r="V89" s="16">
        <f>VLOOKUP(IF(H89&gt;240,5,IF(H89&gt;180,4,IF(H89&gt;120,3,IF(H89&gt;60,2,IF(H89&gt;30,1,0))))),Trial!$E$8:$H$13,4)</f>
        <v>0</v>
      </c>
      <c r="W89" s="16">
        <f>VLOOKUP(IF(I89&gt;240,5,IF(I89&gt;180,4,IF(I89&gt;120,3,IF(I89&gt;60,2,IF(I89&gt;30,1,0))))),Trial!$E$8:$H$13,4)</f>
        <v>0</v>
      </c>
      <c r="X89" s="16">
        <f>VLOOKUP(IF(J89&gt;240,5,IF(J89&gt;180,4,IF(J89&gt;120,3,IF(J89&gt;60,2,IF(J89&gt;30,1,0))))),Trial!$E$8:$H$13,4)</f>
        <v>0</v>
      </c>
      <c r="Y89" s="16">
        <f>VLOOKUP(IF(K89&gt;240,5,IF(K89&gt;180,4,IF(K89&gt;120,3,IF(K89&gt;60,2,IF(K89&gt;30,1,0))))),Trial!$E$8:$H$13,4)</f>
        <v>0</v>
      </c>
      <c r="Z89" s="16">
        <f>VLOOKUP(IF(L89&gt;240,5,IF(L89&gt;180,4,IF(L89&gt;120,3,IF(L89&gt;60,2,IF(L89&gt;30,1,0))))),Trial!$E$8:$H$13,4)</f>
        <v>0</v>
      </c>
      <c r="AA89" s="16">
        <f>VLOOKUP(IF(M89&gt;240,5,IF(M89&gt;180,4,IF(M89&gt;120,3,IF(M89&gt;60,2,IF(M89&gt;30,1,0))))),Trial!$E$8:$H$13,4)</f>
        <v>0</v>
      </c>
      <c r="AB89" s="16">
        <f>VLOOKUP(IF(N89&gt;240,5,IF(N89&gt;180,4,IF(N89&gt;120,3,IF(N89&gt;60,2,IF(N89&gt;30,1,0))))),Trial!$E$8:$H$13,4)</f>
        <v>0</v>
      </c>
    </row>
    <row r="90" ht="15.75" customHeight="1">
      <c r="B90" s="13">
        <v>87.0</v>
      </c>
      <c r="C90" s="35">
        <v>3.39721270026639</v>
      </c>
      <c r="D90" s="35">
        <v>11.1200839983384</v>
      </c>
      <c r="E90" s="35">
        <v>30.8908123448745</v>
      </c>
      <c r="F90" s="35">
        <v>13.302963691027</v>
      </c>
      <c r="G90" s="35">
        <v>19.4502186890861</v>
      </c>
      <c r="H90" s="35">
        <v>15.6654314952056</v>
      </c>
      <c r="I90" s="35">
        <v>12.0369605715471</v>
      </c>
      <c r="J90" s="35">
        <v>12.1751043107445</v>
      </c>
      <c r="K90" s="35">
        <v>29.350949550818</v>
      </c>
      <c r="L90" s="35">
        <v>0.891719147749245</v>
      </c>
      <c r="M90" s="35">
        <v>1.47335815359838</v>
      </c>
      <c r="N90" s="35">
        <v>6.18982131285593</v>
      </c>
      <c r="O90" s="30"/>
      <c r="P90" s="13">
        <v>87.0</v>
      </c>
      <c r="Q90" s="16">
        <f>VLOOKUP(IF(C90&gt;240,5,IF(C90&gt;180,4,IF(C90&gt;120,3,IF(C90&gt;60,2,IF(C90&gt;30,1,0))))),Trial!$E$8:$H$13,4)</f>
        <v>0</v>
      </c>
      <c r="R90" s="16">
        <f>VLOOKUP(IF(D90&gt;240,5,IF(D90&gt;180,4,IF(D90&gt;120,3,IF(D90&gt;60,2,IF(D90&gt;30,1,0))))),Trial!$E$8:$H$13,4)</f>
        <v>0</v>
      </c>
      <c r="S90" s="16">
        <f>VLOOKUP(IF(E90&gt;240,5,IF(E90&gt;180,4,IF(E90&gt;120,3,IF(E90&gt;60,2,IF(E90&gt;30,1,0))))),Trial!$E$8:$H$13,4)</f>
        <v>-168.84</v>
      </c>
      <c r="T90" s="16">
        <f>VLOOKUP(IF(F90&gt;240,5,IF(F90&gt;180,4,IF(F90&gt;120,3,IF(F90&gt;60,2,IF(F90&gt;30,1,0))))),Trial!$E$8:$H$13,4)</f>
        <v>0</v>
      </c>
      <c r="U90" s="16">
        <f>VLOOKUP(IF(G90&gt;240,5,IF(G90&gt;180,4,IF(G90&gt;120,3,IF(G90&gt;60,2,IF(G90&gt;30,1,0))))),Trial!$E$8:$H$13,4)</f>
        <v>0</v>
      </c>
      <c r="V90" s="16">
        <f>VLOOKUP(IF(H90&gt;240,5,IF(H90&gt;180,4,IF(H90&gt;120,3,IF(H90&gt;60,2,IF(H90&gt;30,1,0))))),Trial!$E$8:$H$13,4)</f>
        <v>0</v>
      </c>
      <c r="W90" s="16">
        <f>VLOOKUP(IF(I90&gt;240,5,IF(I90&gt;180,4,IF(I90&gt;120,3,IF(I90&gt;60,2,IF(I90&gt;30,1,0))))),Trial!$E$8:$H$13,4)</f>
        <v>0</v>
      </c>
      <c r="X90" s="16">
        <f>VLOOKUP(IF(J90&gt;240,5,IF(J90&gt;180,4,IF(J90&gt;120,3,IF(J90&gt;60,2,IF(J90&gt;30,1,0))))),Trial!$E$8:$H$13,4)</f>
        <v>0</v>
      </c>
      <c r="Y90" s="16">
        <f>VLOOKUP(IF(K90&gt;240,5,IF(K90&gt;180,4,IF(K90&gt;120,3,IF(K90&gt;60,2,IF(K90&gt;30,1,0))))),Trial!$E$8:$H$13,4)</f>
        <v>0</v>
      </c>
      <c r="Z90" s="16">
        <f>VLOOKUP(IF(L90&gt;240,5,IF(L90&gt;180,4,IF(L90&gt;120,3,IF(L90&gt;60,2,IF(L90&gt;30,1,0))))),Trial!$E$8:$H$13,4)</f>
        <v>0</v>
      </c>
      <c r="AA90" s="16">
        <f>VLOOKUP(IF(M90&gt;240,5,IF(M90&gt;180,4,IF(M90&gt;120,3,IF(M90&gt;60,2,IF(M90&gt;30,1,0))))),Trial!$E$8:$H$13,4)</f>
        <v>0</v>
      </c>
      <c r="AB90" s="16">
        <f>VLOOKUP(IF(N90&gt;240,5,IF(N90&gt;180,4,IF(N90&gt;120,3,IF(N90&gt;60,2,IF(N90&gt;30,1,0))))),Trial!$E$8:$H$13,4)</f>
        <v>0</v>
      </c>
    </row>
    <row r="91" ht="15.75" customHeight="1">
      <c r="B91" s="13">
        <v>88.0</v>
      </c>
      <c r="C91" s="35">
        <v>10.3996648833993</v>
      </c>
      <c r="D91" s="35">
        <v>11.7705900059166</v>
      </c>
      <c r="E91" s="35">
        <v>7.00558685697615</v>
      </c>
      <c r="F91" s="35">
        <v>22.6088526411151</v>
      </c>
      <c r="G91" s="35">
        <v>32.6751415081576</v>
      </c>
      <c r="H91" s="35">
        <v>47.8561241939029</v>
      </c>
      <c r="I91" s="35">
        <v>9.07088293358684</v>
      </c>
      <c r="J91" s="35">
        <v>4.52785063763149</v>
      </c>
      <c r="K91" s="35">
        <v>13.412714441781</v>
      </c>
      <c r="L91" s="35">
        <v>4.02400257396512</v>
      </c>
      <c r="M91" s="35">
        <v>8.80995445745066</v>
      </c>
      <c r="N91" s="35">
        <v>24.4139806586874</v>
      </c>
      <c r="O91" s="30"/>
      <c r="P91" s="13">
        <v>88.0</v>
      </c>
      <c r="Q91" s="16">
        <f>VLOOKUP(IF(C91&gt;240,5,IF(C91&gt;180,4,IF(C91&gt;120,3,IF(C91&gt;60,2,IF(C91&gt;30,1,0))))),Trial!$E$8:$H$13,4)</f>
        <v>0</v>
      </c>
      <c r="R91" s="16">
        <f>VLOOKUP(IF(D91&gt;240,5,IF(D91&gt;180,4,IF(D91&gt;120,3,IF(D91&gt;60,2,IF(D91&gt;30,1,0))))),Trial!$E$8:$H$13,4)</f>
        <v>0</v>
      </c>
      <c r="S91" s="16">
        <f>VLOOKUP(IF(E91&gt;240,5,IF(E91&gt;180,4,IF(E91&gt;120,3,IF(E91&gt;60,2,IF(E91&gt;30,1,0))))),Trial!$E$8:$H$13,4)</f>
        <v>0</v>
      </c>
      <c r="T91" s="16">
        <f>VLOOKUP(IF(F91&gt;240,5,IF(F91&gt;180,4,IF(F91&gt;120,3,IF(F91&gt;60,2,IF(F91&gt;30,1,0))))),Trial!$E$8:$H$13,4)</f>
        <v>0</v>
      </c>
      <c r="U91" s="16">
        <f>VLOOKUP(IF(G91&gt;240,5,IF(G91&gt;180,4,IF(G91&gt;120,3,IF(G91&gt;60,2,IF(G91&gt;30,1,0))))),Trial!$E$8:$H$13,4)</f>
        <v>-168.84</v>
      </c>
      <c r="V91" s="16">
        <f>VLOOKUP(IF(H91&gt;240,5,IF(H91&gt;180,4,IF(H91&gt;120,3,IF(H91&gt;60,2,IF(H91&gt;30,1,0))))),Trial!$E$8:$H$13,4)</f>
        <v>-168.84</v>
      </c>
      <c r="W91" s="16">
        <f>VLOOKUP(IF(I91&gt;240,5,IF(I91&gt;180,4,IF(I91&gt;120,3,IF(I91&gt;60,2,IF(I91&gt;30,1,0))))),Trial!$E$8:$H$13,4)</f>
        <v>0</v>
      </c>
      <c r="X91" s="16">
        <f>VLOOKUP(IF(J91&gt;240,5,IF(J91&gt;180,4,IF(J91&gt;120,3,IF(J91&gt;60,2,IF(J91&gt;30,1,0))))),Trial!$E$8:$H$13,4)</f>
        <v>0</v>
      </c>
      <c r="Y91" s="16">
        <f>VLOOKUP(IF(K91&gt;240,5,IF(K91&gt;180,4,IF(K91&gt;120,3,IF(K91&gt;60,2,IF(K91&gt;30,1,0))))),Trial!$E$8:$H$13,4)</f>
        <v>0</v>
      </c>
      <c r="Z91" s="16">
        <f>VLOOKUP(IF(L91&gt;240,5,IF(L91&gt;180,4,IF(L91&gt;120,3,IF(L91&gt;60,2,IF(L91&gt;30,1,0))))),Trial!$E$8:$H$13,4)</f>
        <v>0</v>
      </c>
      <c r="AA91" s="16">
        <f>VLOOKUP(IF(M91&gt;240,5,IF(M91&gt;180,4,IF(M91&gt;120,3,IF(M91&gt;60,2,IF(M91&gt;30,1,0))))),Trial!$E$8:$H$13,4)</f>
        <v>0</v>
      </c>
      <c r="AB91" s="16">
        <f>VLOOKUP(IF(N91&gt;240,5,IF(N91&gt;180,4,IF(N91&gt;120,3,IF(N91&gt;60,2,IF(N91&gt;30,1,0))))),Trial!$E$8:$H$13,4)</f>
        <v>0</v>
      </c>
    </row>
    <row r="92" ht="15.75" customHeight="1">
      <c r="B92" s="13">
        <v>89.0</v>
      </c>
      <c r="C92" s="35">
        <v>11.1622845468196</v>
      </c>
      <c r="D92" s="35">
        <v>5.12252938211896</v>
      </c>
      <c r="E92" s="35">
        <v>53.7014024432111</v>
      </c>
      <c r="F92" s="35">
        <v>8.10991682326421</v>
      </c>
      <c r="G92" s="35">
        <v>8.85104883289896</v>
      </c>
      <c r="H92" s="35">
        <v>29.4628990819514</v>
      </c>
      <c r="I92" s="35">
        <v>7.34828672916628</v>
      </c>
      <c r="J92" s="35">
        <v>21.6243954502216</v>
      </c>
      <c r="K92" s="35">
        <v>10.2117840101096</v>
      </c>
      <c r="L92" s="35">
        <v>6.55575152025558</v>
      </c>
      <c r="M92" s="35">
        <v>2.44109953180887</v>
      </c>
      <c r="N92" s="35">
        <v>15.8413081545004</v>
      </c>
      <c r="O92" s="30"/>
      <c r="P92" s="13">
        <v>89.0</v>
      </c>
      <c r="Q92" s="16">
        <f>VLOOKUP(IF(C92&gt;240,5,IF(C92&gt;180,4,IF(C92&gt;120,3,IF(C92&gt;60,2,IF(C92&gt;30,1,0))))),Trial!$E$8:$H$13,4)</f>
        <v>0</v>
      </c>
      <c r="R92" s="16">
        <f>VLOOKUP(IF(D92&gt;240,5,IF(D92&gt;180,4,IF(D92&gt;120,3,IF(D92&gt;60,2,IF(D92&gt;30,1,0))))),Trial!$E$8:$H$13,4)</f>
        <v>0</v>
      </c>
      <c r="S92" s="16">
        <f>VLOOKUP(IF(E92&gt;240,5,IF(E92&gt;180,4,IF(E92&gt;120,3,IF(E92&gt;60,2,IF(E92&gt;30,1,0))))),Trial!$E$8:$H$13,4)</f>
        <v>-168.84</v>
      </c>
      <c r="T92" s="16">
        <f>VLOOKUP(IF(F92&gt;240,5,IF(F92&gt;180,4,IF(F92&gt;120,3,IF(F92&gt;60,2,IF(F92&gt;30,1,0))))),Trial!$E$8:$H$13,4)</f>
        <v>0</v>
      </c>
      <c r="U92" s="16">
        <f>VLOOKUP(IF(G92&gt;240,5,IF(G92&gt;180,4,IF(G92&gt;120,3,IF(G92&gt;60,2,IF(G92&gt;30,1,0))))),Trial!$E$8:$H$13,4)</f>
        <v>0</v>
      </c>
      <c r="V92" s="16">
        <f>VLOOKUP(IF(H92&gt;240,5,IF(H92&gt;180,4,IF(H92&gt;120,3,IF(H92&gt;60,2,IF(H92&gt;30,1,0))))),Trial!$E$8:$H$13,4)</f>
        <v>0</v>
      </c>
      <c r="W92" s="16">
        <f>VLOOKUP(IF(I92&gt;240,5,IF(I92&gt;180,4,IF(I92&gt;120,3,IF(I92&gt;60,2,IF(I92&gt;30,1,0))))),Trial!$E$8:$H$13,4)</f>
        <v>0</v>
      </c>
      <c r="X92" s="16">
        <f>VLOOKUP(IF(J92&gt;240,5,IF(J92&gt;180,4,IF(J92&gt;120,3,IF(J92&gt;60,2,IF(J92&gt;30,1,0))))),Trial!$E$8:$H$13,4)</f>
        <v>0</v>
      </c>
      <c r="Y92" s="16">
        <f>VLOOKUP(IF(K92&gt;240,5,IF(K92&gt;180,4,IF(K92&gt;120,3,IF(K92&gt;60,2,IF(K92&gt;30,1,0))))),Trial!$E$8:$H$13,4)</f>
        <v>0</v>
      </c>
      <c r="Z92" s="16">
        <f>VLOOKUP(IF(L92&gt;240,5,IF(L92&gt;180,4,IF(L92&gt;120,3,IF(L92&gt;60,2,IF(L92&gt;30,1,0))))),Trial!$E$8:$H$13,4)</f>
        <v>0</v>
      </c>
      <c r="AA92" s="16">
        <f>VLOOKUP(IF(M92&gt;240,5,IF(M92&gt;180,4,IF(M92&gt;120,3,IF(M92&gt;60,2,IF(M92&gt;30,1,0))))),Trial!$E$8:$H$13,4)</f>
        <v>0</v>
      </c>
      <c r="AB92" s="16">
        <f>VLOOKUP(IF(N92&gt;240,5,IF(N92&gt;180,4,IF(N92&gt;120,3,IF(N92&gt;60,2,IF(N92&gt;30,1,0))))),Trial!$E$8:$H$13,4)</f>
        <v>0</v>
      </c>
    </row>
    <row r="93" ht="15.75" customHeight="1">
      <c r="B93" s="13">
        <v>90.0</v>
      </c>
      <c r="C93" s="35">
        <v>22.3289065479611</v>
      </c>
      <c r="D93" s="35">
        <v>12.728621083879</v>
      </c>
      <c r="E93" s="35">
        <v>18.3490863427689</v>
      </c>
      <c r="F93" s="35">
        <v>7.66707470715046</v>
      </c>
      <c r="G93" s="35">
        <v>0.366911705303937</v>
      </c>
      <c r="H93" s="35">
        <v>23.6442480707711</v>
      </c>
      <c r="I93" s="35">
        <v>15.4252975470471</v>
      </c>
      <c r="J93" s="35">
        <v>41.0873741671782</v>
      </c>
      <c r="K93" s="35">
        <v>26.4309958420863</v>
      </c>
      <c r="L93" s="35">
        <v>5.33218631879426</v>
      </c>
      <c r="M93" s="35">
        <v>14.6043204995888</v>
      </c>
      <c r="N93" s="35">
        <v>8.77996536139399</v>
      </c>
      <c r="O93" s="30"/>
      <c r="P93" s="13">
        <v>90.0</v>
      </c>
      <c r="Q93" s="16">
        <f>VLOOKUP(IF(C93&gt;240,5,IF(C93&gt;180,4,IF(C93&gt;120,3,IF(C93&gt;60,2,IF(C93&gt;30,1,0))))),Trial!$E$8:$H$13,4)</f>
        <v>0</v>
      </c>
      <c r="R93" s="16">
        <f>VLOOKUP(IF(D93&gt;240,5,IF(D93&gt;180,4,IF(D93&gt;120,3,IF(D93&gt;60,2,IF(D93&gt;30,1,0))))),Trial!$E$8:$H$13,4)</f>
        <v>0</v>
      </c>
      <c r="S93" s="16">
        <f>VLOOKUP(IF(E93&gt;240,5,IF(E93&gt;180,4,IF(E93&gt;120,3,IF(E93&gt;60,2,IF(E93&gt;30,1,0))))),Trial!$E$8:$H$13,4)</f>
        <v>0</v>
      </c>
      <c r="T93" s="16">
        <f>VLOOKUP(IF(F93&gt;240,5,IF(F93&gt;180,4,IF(F93&gt;120,3,IF(F93&gt;60,2,IF(F93&gt;30,1,0))))),Trial!$E$8:$H$13,4)</f>
        <v>0</v>
      </c>
      <c r="U93" s="16">
        <f>VLOOKUP(IF(G93&gt;240,5,IF(G93&gt;180,4,IF(G93&gt;120,3,IF(G93&gt;60,2,IF(G93&gt;30,1,0))))),Trial!$E$8:$H$13,4)</f>
        <v>0</v>
      </c>
      <c r="V93" s="16">
        <f>VLOOKUP(IF(H93&gt;240,5,IF(H93&gt;180,4,IF(H93&gt;120,3,IF(H93&gt;60,2,IF(H93&gt;30,1,0))))),Trial!$E$8:$H$13,4)</f>
        <v>0</v>
      </c>
      <c r="W93" s="16">
        <f>VLOOKUP(IF(I93&gt;240,5,IF(I93&gt;180,4,IF(I93&gt;120,3,IF(I93&gt;60,2,IF(I93&gt;30,1,0))))),Trial!$E$8:$H$13,4)</f>
        <v>0</v>
      </c>
      <c r="X93" s="16">
        <f>VLOOKUP(IF(J93&gt;240,5,IF(J93&gt;180,4,IF(J93&gt;120,3,IF(J93&gt;60,2,IF(J93&gt;30,1,0))))),Trial!$E$8:$H$13,4)</f>
        <v>-168.84</v>
      </c>
      <c r="Y93" s="16">
        <f>VLOOKUP(IF(K93&gt;240,5,IF(K93&gt;180,4,IF(K93&gt;120,3,IF(K93&gt;60,2,IF(K93&gt;30,1,0))))),Trial!$E$8:$H$13,4)</f>
        <v>0</v>
      </c>
      <c r="Z93" s="16">
        <f>VLOOKUP(IF(L93&gt;240,5,IF(L93&gt;180,4,IF(L93&gt;120,3,IF(L93&gt;60,2,IF(L93&gt;30,1,0))))),Trial!$E$8:$H$13,4)</f>
        <v>0</v>
      </c>
      <c r="AA93" s="16">
        <f>VLOOKUP(IF(M93&gt;240,5,IF(M93&gt;180,4,IF(M93&gt;120,3,IF(M93&gt;60,2,IF(M93&gt;30,1,0))))),Trial!$E$8:$H$13,4)</f>
        <v>0</v>
      </c>
      <c r="AB93" s="16">
        <f>VLOOKUP(IF(N93&gt;240,5,IF(N93&gt;180,4,IF(N93&gt;120,3,IF(N93&gt;60,2,IF(N93&gt;30,1,0))))),Trial!$E$8:$H$13,4)</f>
        <v>0</v>
      </c>
    </row>
    <row r="94" ht="15.75" customHeight="1">
      <c r="B94" s="13">
        <v>91.0</v>
      </c>
      <c r="C94" s="35">
        <v>13.8429987317757</v>
      </c>
      <c r="D94" s="35">
        <v>2.08127724668011</v>
      </c>
      <c r="E94" s="35">
        <v>5.03663333928043</v>
      </c>
      <c r="F94" s="35">
        <v>26.3057475421747</v>
      </c>
      <c r="G94" s="35">
        <v>10.0023808158088</v>
      </c>
      <c r="H94" s="35">
        <v>63.6042269981934</v>
      </c>
      <c r="I94" s="35">
        <v>0.265037948451936</v>
      </c>
      <c r="J94" s="35">
        <v>5.5209961257875</v>
      </c>
      <c r="K94" s="35">
        <v>5.16301713297144</v>
      </c>
      <c r="L94" s="35">
        <v>7.48507309672423</v>
      </c>
      <c r="M94" s="35">
        <v>9.49744665474547</v>
      </c>
      <c r="N94" s="35">
        <v>0.871382870106027</v>
      </c>
      <c r="O94" s="30"/>
      <c r="P94" s="13">
        <v>91.0</v>
      </c>
      <c r="Q94" s="16">
        <f>VLOOKUP(IF(C94&gt;240,5,IF(C94&gt;180,4,IF(C94&gt;120,3,IF(C94&gt;60,2,IF(C94&gt;30,1,0))))),Trial!$E$8:$H$13,4)</f>
        <v>0</v>
      </c>
      <c r="R94" s="16">
        <f>VLOOKUP(IF(D94&gt;240,5,IF(D94&gt;180,4,IF(D94&gt;120,3,IF(D94&gt;60,2,IF(D94&gt;30,1,0))))),Trial!$E$8:$H$13,4)</f>
        <v>0</v>
      </c>
      <c r="S94" s="16">
        <f>VLOOKUP(IF(E94&gt;240,5,IF(E94&gt;180,4,IF(E94&gt;120,3,IF(E94&gt;60,2,IF(E94&gt;30,1,0))))),Trial!$E$8:$H$13,4)</f>
        <v>0</v>
      </c>
      <c r="T94" s="16">
        <f>VLOOKUP(IF(F94&gt;240,5,IF(F94&gt;180,4,IF(F94&gt;120,3,IF(F94&gt;60,2,IF(F94&gt;30,1,0))))),Trial!$E$8:$H$13,4)</f>
        <v>0</v>
      </c>
      <c r="U94" s="16">
        <f>VLOOKUP(IF(G94&gt;240,5,IF(G94&gt;180,4,IF(G94&gt;120,3,IF(G94&gt;60,2,IF(G94&gt;30,1,0))))),Trial!$E$8:$H$13,4)</f>
        <v>0</v>
      </c>
      <c r="V94" s="16">
        <f>VLOOKUP(IF(H94&gt;240,5,IF(H94&gt;180,4,IF(H94&gt;120,3,IF(H94&gt;60,2,IF(H94&gt;30,1,0))))),Trial!$E$8:$H$13,4)</f>
        <v>-844.2</v>
      </c>
      <c r="W94" s="16">
        <f>VLOOKUP(IF(I94&gt;240,5,IF(I94&gt;180,4,IF(I94&gt;120,3,IF(I94&gt;60,2,IF(I94&gt;30,1,0))))),Trial!$E$8:$H$13,4)</f>
        <v>0</v>
      </c>
      <c r="X94" s="16">
        <f>VLOOKUP(IF(J94&gt;240,5,IF(J94&gt;180,4,IF(J94&gt;120,3,IF(J94&gt;60,2,IF(J94&gt;30,1,0))))),Trial!$E$8:$H$13,4)</f>
        <v>0</v>
      </c>
      <c r="Y94" s="16">
        <f>VLOOKUP(IF(K94&gt;240,5,IF(K94&gt;180,4,IF(K94&gt;120,3,IF(K94&gt;60,2,IF(K94&gt;30,1,0))))),Trial!$E$8:$H$13,4)</f>
        <v>0</v>
      </c>
      <c r="Z94" s="16">
        <f>VLOOKUP(IF(L94&gt;240,5,IF(L94&gt;180,4,IF(L94&gt;120,3,IF(L94&gt;60,2,IF(L94&gt;30,1,0))))),Trial!$E$8:$H$13,4)</f>
        <v>0</v>
      </c>
      <c r="AA94" s="16">
        <f>VLOOKUP(IF(M94&gt;240,5,IF(M94&gt;180,4,IF(M94&gt;120,3,IF(M94&gt;60,2,IF(M94&gt;30,1,0))))),Trial!$E$8:$H$13,4)</f>
        <v>0</v>
      </c>
      <c r="AB94" s="16">
        <f>VLOOKUP(IF(N94&gt;240,5,IF(N94&gt;180,4,IF(N94&gt;120,3,IF(N94&gt;60,2,IF(N94&gt;30,1,0))))),Trial!$E$8:$H$13,4)</f>
        <v>0</v>
      </c>
    </row>
    <row r="95" ht="15.75" customHeight="1">
      <c r="B95" s="13">
        <v>92.0</v>
      </c>
      <c r="C95" s="35">
        <v>55.2639086420681</v>
      </c>
      <c r="D95" s="35">
        <v>50.7039146919227</v>
      </c>
      <c r="E95" s="35">
        <v>3.9449015181046</v>
      </c>
      <c r="F95" s="35">
        <v>5.39238284183666</v>
      </c>
      <c r="G95" s="35">
        <v>7.39202035837807</v>
      </c>
      <c r="H95" s="35">
        <v>20.6644913384623</v>
      </c>
      <c r="I95" s="35">
        <v>12.9238096786748</v>
      </c>
      <c r="J95" s="35">
        <v>2.56586038700153</v>
      </c>
      <c r="K95" s="35">
        <v>22.5119595236062</v>
      </c>
      <c r="L95" s="35">
        <v>7.79216239587404</v>
      </c>
      <c r="M95" s="35">
        <v>11.7406984008465</v>
      </c>
      <c r="N95" s="35">
        <v>12.6213676300116</v>
      </c>
      <c r="O95" s="30"/>
      <c r="P95" s="13">
        <v>92.0</v>
      </c>
      <c r="Q95" s="16">
        <f>VLOOKUP(IF(C95&gt;240,5,IF(C95&gt;180,4,IF(C95&gt;120,3,IF(C95&gt;60,2,IF(C95&gt;30,1,0))))),Trial!$E$8:$H$13,4)</f>
        <v>-168.84</v>
      </c>
      <c r="R95" s="16">
        <f>VLOOKUP(IF(D95&gt;240,5,IF(D95&gt;180,4,IF(D95&gt;120,3,IF(D95&gt;60,2,IF(D95&gt;30,1,0))))),Trial!$E$8:$H$13,4)</f>
        <v>-168.84</v>
      </c>
      <c r="S95" s="16">
        <f>VLOOKUP(IF(E95&gt;240,5,IF(E95&gt;180,4,IF(E95&gt;120,3,IF(E95&gt;60,2,IF(E95&gt;30,1,0))))),Trial!$E$8:$H$13,4)</f>
        <v>0</v>
      </c>
      <c r="T95" s="16">
        <f>VLOOKUP(IF(F95&gt;240,5,IF(F95&gt;180,4,IF(F95&gt;120,3,IF(F95&gt;60,2,IF(F95&gt;30,1,0))))),Trial!$E$8:$H$13,4)</f>
        <v>0</v>
      </c>
      <c r="U95" s="16">
        <f>VLOOKUP(IF(G95&gt;240,5,IF(G95&gt;180,4,IF(G95&gt;120,3,IF(G95&gt;60,2,IF(G95&gt;30,1,0))))),Trial!$E$8:$H$13,4)</f>
        <v>0</v>
      </c>
      <c r="V95" s="16">
        <f>VLOOKUP(IF(H95&gt;240,5,IF(H95&gt;180,4,IF(H95&gt;120,3,IF(H95&gt;60,2,IF(H95&gt;30,1,0))))),Trial!$E$8:$H$13,4)</f>
        <v>0</v>
      </c>
      <c r="W95" s="16">
        <f>VLOOKUP(IF(I95&gt;240,5,IF(I95&gt;180,4,IF(I95&gt;120,3,IF(I95&gt;60,2,IF(I95&gt;30,1,0))))),Trial!$E$8:$H$13,4)</f>
        <v>0</v>
      </c>
      <c r="X95" s="16">
        <f>VLOOKUP(IF(J95&gt;240,5,IF(J95&gt;180,4,IF(J95&gt;120,3,IF(J95&gt;60,2,IF(J95&gt;30,1,0))))),Trial!$E$8:$H$13,4)</f>
        <v>0</v>
      </c>
      <c r="Y95" s="16">
        <f>VLOOKUP(IF(K95&gt;240,5,IF(K95&gt;180,4,IF(K95&gt;120,3,IF(K95&gt;60,2,IF(K95&gt;30,1,0))))),Trial!$E$8:$H$13,4)</f>
        <v>0</v>
      </c>
      <c r="Z95" s="16">
        <f>VLOOKUP(IF(L95&gt;240,5,IF(L95&gt;180,4,IF(L95&gt;120,3,IF(L95&gt;60,2,IF(L95&gt;30,1,0))))),Trial!$E$8:$H$13,4)</f>
        <v>0</v>
      </c>
      <c r="AA95" s="16">
        <f>VLOOKUP(IF(M95&gt;240,5,IF(M95&gt;180,4,IF(M95&gt;120,3,IF(M95&gt;60,2,IF(M95&gt;30,1,0))))),Trial!$E$8:$H$13,4)</f>
        <v>0</v>
      </c>
      <c r="AB95" s="16">
        <f>VLOOKUP(IF(N95&gt;240,5,IF(N95&gt;180,4,IF(N95&gt;120,3,IF(N95&gt;60,2,IF(N95&gt;30,1,0))))),Trial!$E$8:$H$13,4)</f>
        <v>0</v>
      </c>
    </row>
    <row r="96" ht="15.75" customHeight="1">
      <c r="B96" s="13">
        <v>93.0</v>
      </c>
      <c r="C96" s="35">
        <v>11.2623941243711</v>
      </c>
      <c r="D96" s="35">
        <v>3.60591856985283</v>
      </c>
      <c r="E96" s="35">
        <v>4.21548344707116</v>
      </c>
      <c r="F96" s="35">
        <v>25.4041689207947</v>
      </c>
      <c r="G96" s="35">
        <v>5.47415919172235</v>
      </c>
      <c r="H96" s="35">
        <v>15.2513167662631</v>
      </c>
      <c r="I96" s="35">
        <v>8.00366561394185</v>
      </c>
      <c r="J96" s="35">
        <v>30.6813410184324</v>
      </c>
      <c r="K96" s="35">
        <v>10.2653077171574</v>
      </c>
      <c r="L96" s="35">
        <v>4.17416976563567</v>
      </c>
      <c r="M96" s="35">
        <v>15.3989934739741</v>
      </c>
      <c r="N96" s="35">
        <v>17.5050287562507</v>
      </c>
      <c r="O96" s="30"/>
      <c r="P96" s="13">
        <v>93.0</v>
      </c>
      <c r="Q96" s="16">
        <f>VLOOKUP(IF(C96&gt;240,5,IF(C96&gt;180,4,IF(C96&gt;120,3,IF(C96&gt;60,2,IF(C96&gt;30,1,0))))),Trial!$E$8:$H$13,4)</f>
        <v>0</v>
      </c>
      <c r="R96" s="16">
        <f>VLOOKUP(IF(D96&gt;240,5,IF(D96&gt;180,4,IF(D96&gt;120,3,IF(D96&gt;60,2,IF(D96&gt;30,1,0))))),Trial!$E$8:$H$13,4)</f>
        <v>0</v>
      </c>
      <c r="S96" s="16">
        <f>VLOOKUP(IF(E96&gt;240,5,IF(E96&gt;180,4,IF(E96&gt;120,3,IF(E96&gt;60,2,IF(E96&gt;30,1,0))))),Trial!$E$8:$H$13,4)</f>
        <v>0</v>
      </c>
      <c r="T96" s="16">
        <f>VLOOKUP(IF(F96&gt;240,5,IF(F96&gt;180,4,IF(F96&gt;120,3,IF(F96&gt;60,2,IF(F96&gt;30,1,0))))),Trial!$E$8:$H$13,4)</f>
        <v>0</v>
      </c>
      <c r="U96" s="16">
        <f>VLOOKUP(IF(G96&gt;240,5,IF(G96&gt;180,4,IF(G96&gt;120,3,IF(G96&gt;60,2,IF(G96&gt;30,1,0))))),Trial!$E$8:$H$13,4)</f>
        <v>0</v>
      </c>
      <c r="V96" s="16">
        <f>VLOOKUP(IF(H96&gt;240,5,IF(H96&gt;180,4,IF(H96&gt;120,3,IF(H96&gt;60,2,IF(H96&gt;30,1,0))))),Trial!$E$8:$H$13,4)</f>
        <v>0</v>
      </c>
      <c r="W96" s="16">
        <f>VLOOKUP(IF(I96&gt;240,5,IF(I96&gt;180,4,IF(I96&gt;120,3,IF(I96&gt;60,2,IF(I96&gt;30,1,0))))),Trial!$E$8:$H$13,4)</f>
        <v>0</v>
      </c>
      <c r="X96" s="16">
        <f>VLOOKUP(IF(J96&gt;240,5,IF(J96&gt;180,4,IF(J96&gt;120,3,IF(J96&gt;60,2,IF(J96&gt;30,1,0))))),Trial!$E$8:$H$13,4)</f>
        <v>-168.84</v>
      </c>
      <c r="Y96" s="16">
        <f>VLOOKUP(IF(K96&gt;240,5,IF(K96&gt;180,4,IF(K96&gt;120,3,IF(K96&gt;60,2,IF(K96&gt;30,1,0))))),Trial!$E$8:$H$13,4)</f>
        <v>0</v>
      </c>
      <c r="Z96" s="16">
        <f>VLOOKUP(IF(L96&gt;240,5,IF(L96&gt;180,4,IF(L96&gt;120,3,IF(L96&gt;60,2,IF(L96&gt;30,1,0))))),Trial!$E$8:$H$13,4)</f>
        <v>0</v>
      </c>
      <c r="AA96" s="16">
        <f>VLOOKUP(IF(M96&gt;240,5,IF(M96&gt;180,4,IF(M96&gt;120,3,IF(M96&gt;60,2,IF(M96&gt;30,1,0))))),Trial!$E$8:$H$13,4)</f>
        <v>0</v>
      </c>
      <c r="AB96" s="16">
        <f>VLOOKUP(IF(N96&gt;240,5,IF(N96&gt;180,4,IF(N96&gt;120,3,IF(N96&gt;60,2,IF(N96&gt;30,1,0))))),Trial!$E$8:$H$13,4)</f>
        <v>0</v>
      </c>
    </row>
    <row r="97" ht="15.75" customHeight="1">
      <c r="B97" s="13">
        <v>94.0</v>
      </c>
      <c r="C97" s="35">
        <v>2.25067044860579</v>
      </c>
      <c r="D97" s="35">
        <v>2.52052388587517</v>
      </c>
      <c r="E97" s="35">
        <v>9.9915290652859</v>
      </c>
      <c r="F97" s="35">
        <v>4.68790101329796</v>
      </c>
      <c r="G97" s="35">
        <v>6.63114967669051</v>
      </c>
      <c r="H97" s="35">
        <v>11.8648507062564</v>
      </c>
      <c r="I97" s="35">
        <v>11.4156167951497</v>
      </c>
      <c r="J97" s="35">
        <v>14.0522580075246</v>
      </c>
      <c r="K97" s="35">
        <v>20.8897071829235</v>
      </c>
      <c r="L97" s="35">
        <v>0.549791467415571</v>
      </c>
      <c r="M97" s="35">
        <v>4.11247849913958</v>
      </c>
      <c r="N97" s="35">
        <v>1.90822357849343</v>
      </c>
      <c r="O97" s="30"/>
      <c r="P97" s="13">
        <v>94.0</v>
      </c>
      <c r="Q97" s="16">
        <f>VLOOKUP(IF(C97&gt;240,5,IF(C97&gt;180,4,IF(C97&gt;120,3,IF(C97&gt;60,2,IF(C97&gt;30,1,0))))),Trial!$E$8:$H$13,4)</f>
        <v>0</v>
      </c>
      <c r="R97" s="16">
        <f>VLOOKUP(IF(D97&gt;240,5,IF(D97&gt;180,4,IF(D97&gt;120,3,IF(D97&gt;60,2,IF(D97&gt;30,1,0))))),Trial!$E$8:$H$13,4)</f>
        <v>0</v>
      </c>
      <c r="S97" s="16">
        <f>VLOOKUP(IF(E97&gt;240,5,IF(E97&gt;180,4,IF(E97&gt;120,3,IF(E97&gt;60,2,IF(E97&gt;30,1,0))))),Trial!$E$8:$H$13,4)</f>
        <v>0</v>
      </c>
      <c r="T97" s="16">
        <f>VLOOKUP(IF(F97&gt;240,5,IF(F97&gt;180,4,IF(F97&gt;120,3,IF(F97&gt;60,2,IF(F97&gt;30,1,0))))),Trial!$E$8:$H$13,4)</f>
        <v>0</v>
      </c>
      <c r="U97" s="16">
        <f>VLOOKUP(IF(G97&gt;240,5,IF(G97&gt;180,4,IF(G97&gt;120,3,IF(G97&gt;60,2,IF(G97&gt;30,1,0))))),Trial!$E$8:$H$13,4)</f>
        <v>0</v>
      </c>
      <c r="V97" s="16">
        <f>VLOOKUP(IF(H97&gt;240,5,IF(H97&gt;180,4,IF(H97&gt;120,3,IF(H97&gt;60,2,IF(H97&gt;30,1,0))))),Trial!$E$8:$H$13,4)</f>
        <v>0</v>
      </c>
      <c r="W97" s="16">
        <f>VLOOKUP(IF(I97&gt;240,5,IF(I97&gt;180,4,IF(I97&gt;120,3,IF(I97&gt;60,2,IF(I97&gt;30,1,0))))),Trial!$E$8:$H$13,4)</f>
        <v>0</v>
      </c>
      <c r="X97" s="16">
        <f>VLOOKUP(IF(J97&gt;240,5,IF(J97&gt;180,4,IF(J97&gt;120,3,IF(J97&gt;60,2,IF(J97&gt;30,1,0))))),Trial!$E$8:$H$13,4)</f>
        <v>0</v>
      </c>
      <c r="Y97" s="16">
        <f>VLOOKUP(IF(K97&gt;240,5,IF(K97&gt;180,4,IF(K97&gt;120,3,IF(K97&gt;60,2,IF(K97&gt;30,1,0))))),Trial!$E$8:$H$13,4)</f>
        <v>0</v>
      </c>
      <c r="Z97" s="16">
        <f>VLOOKUP(IF(L97&gt;240,5,IF(L97&gt;180,4,IF(L97&gt;120,3,IF(L97&gt;60,2,IF(L97&gt;30,1,0))))),Trial!$E$8:$H$13,4)</f>
        <v>0</v>
      </c>
      <c r="AA97" s="16">
        <f>VLOOKUP(IF(M97&gt;240,5,IF(M97&gt;180,4,IF(M97&gt;120,3,IF(M97&gt;60,2,IF(M97&gt;30,1,0))))),Trial!$E$8:$H$13,4)</f>
        <v>0</v>
      </c>
      <c r="AB97" s="16">
        <f>VLOOKUP(IF(N97&gt;240,5,IF(N97&gt;180,4,IF(N97&gt;120,3,IF(N97&gt;60,2,IF(N97&gt;30,1,0))))),Trial!$E$8:$H$13,4)</f>
        <v>0</v>
      </c>
    </row>
    <row r="98" ht="15.75" customHeight="1">
      <c r="B98" s="13">
        <v>95.0</v>
      </c>
      <c r="C98" s="35">
        <v>10.16632937855</v>
      </c>
      <c r="D98" s="35">
        <v>21.8586514644494</v>
      </c>
      <c r="E98" s="35">
        <v>35.3617937547763</v>
      </c>
      <c r="F98" s="35">
        <v>16.4397677588361</v>
      </c>
      <c r="G98" s="35">
        <v>8.10087419804186</v>
      </c>
      <c r="H98" s="35">
        <v>12.6802301511253</v>
      </c>
      <c r="I98" s="35">
        <v>12.8196751038629</v>
      </c>
      <c r="J98" s="35">
        <v>22.4791199162772</v>
      </c>
      <c r="K98" s="35">
        <v>18.6799351662567</v>
      </c>
      <c r="L98" s="35">
        <v>4.33314274176955</v>
      </c>
      <c r="M98" s="35">
        <v>16.3876897412437</v>
      </c>
      <c r="N98" s="35">
        <v>18.3933886779642</v>
      </c>
      <c r="O98" s="30"/>
      <c r="P98" s="13">
        <v>95.0</v>
      </c>
      <c r="Q98" s="16">
        <f>VLOOKUP(IF(C98&gt;240,5,IF(C98&gt;180,4,IF(C98&gt;120,3,IF(C98&gt;60,2,IF(C98&gt;30,1,0))))),Trial!$E$8:$H$13,4)</f>
        <v>0</v>
      </c>
      <c r="R98" s="16">
        <f>VLOOKUP(IF(D98&gt;240,5,IF(D98&gt;180,4,IF(D98&gt;120,3,IF(D98&gt;60,2,IF(D98&gt;30,1,0))))),Trial!$E$8:$H$13,4)</f>
        <v>0</v>
      </c>
      <c r="S98" s="16">
        <f>VLOOKUP(IF(E98&gt;240,5,IF(E98&gt;180,4,IF(E98&gt;120,3,IF(E98&gt;60,2,IF(E98&gt;30,1,0))))),Trial!$E$8:$H$13,4)</f>
        <v>-168.84</v>
      </c>
      <c r="T98" s="16">
        <f>VLOOKUP(IF(F98&gt;240,5,IF(F98&gt;180,4,IF(F98&gt;120,3,IF(F98&gt;60,2,IF(F98&gt;30,1,0))))),Trial!$E$8:$H$13,4)</f>
        <v>0</v>
      </c>
      <c r="U98" s="16">
        <f>VLOOKUP(IF(G98&gt;240,5,IF(G98&gt;180,4,IF(G98&gt;120,3,IF(G98&gt;60,2,IF(G98&gt;30,1,0))))),Trial!$E$8:$H$13,4)</f>
        <v>0</v>
      </c>
      <c r="V98" s="16">
        <f>VLOOKUP(IF(H98&gt;240,5,IF(H98&gt;180,4,IF(H98&gt;120,3,IF(H98&gt;60,2,IF(H98&gt;30,1,0))))),Trial!$E$8:$H$13,4)</f>
        <v>0</v>
      </c>
      <c r="W98" s="16">
        <f>VLOOKUP(IF(I98&gt;240,5,IF(I98&gt;180,4,IF(I98&gt;120,3,IF(I98&gt;60,2,IF(I98&gt;30,1,0))))),Trial!$E$8:$H$13,4)</f>
        <v>0</v>
      </c>
      <c r="X98" s="16">
        <f>VLOOKUP(IF(J98&gt;240,5,IF(J98&gt;180,4,IF(J98&gt;120,3,IF(J98&gt;60,2,IF(J98&gt;30,1,0))))),Trial!$E$8:$H$13,4)</f>
        <v>0</v>
      </c>
      <c r="Y98" s="16">
        <f>VLOOKUP(IF(K98&gt;240,5,IF(K98&gt;180,4,IF(K98&gt;120,3,IF(K98&gt;60,2,IF(K98&gt;30,1,0))))),Trial!$E$8:$H$13,4)</f>
        <v>0</v>
      </c>
      <c r="Z98" s="16">
        <f>VLOOKUP(IF(L98&gt;240,5,IF(L98&gt;180,4,IF(L98&gt;120,3,IF(L98&gt;60,2,IF(L98&gt;30,1,0))))),Trial!$E$8:$H$13,4)</f>
        <v>0</v>
      </c>
      <c r="AA98" s="16">
        <f>VLOOKUP(IF(M98&gt;240,5,IF(M98&gt;180,4,IF(M98&gt;120,3,IF(M98&gt;60,2,IF(M98&gt;30,1,0))))),Trial!$E$8:$H$13,4)</f>
        <v>0</v>
      </c>
      <c r="AB98" s="16">
        <f>VLOOKUP(IF(N98&gt;240,5,IF(N98&gt;180,4,IF(N98&gt;120,3,IF(N98&gt;60,2,IF(N98&gt;30,1,0))))),Trial!$E$8:$H$13,4)</f>
        <v>0</v>
      </c>
    </row>
    <row r="99" ht="15.75" customHeight="1">
      <c r="B99" s="13">
        <v>96.0</v>
      </c>
      <c r="C99" s="35">
        <v>7.23574594692327</v>
      </c>
      <c r="D99" s="35">
        <v>25.0797369562259</v>
      </c>
      <c r="E99" s="35">
        <v>19.6945426567684</v>
      </c>
      <c r="F99" s="35">
        <v>20.9078848805801</v>
      </c>
      <c r="G99" s="35">
        <v>8.45895178374237</v>
      </c>
      <c r="H99" s="35">
        <v>7.8881601464469</v>
      </c>
      <c r="I99" s="35">
        <v>8.77596402666532</v>
      </c>
      <c r="J99" s="35">
        <v>3.06765731668418</v>
      </c>
      <c r="K99" s="35">
        <v>9.05130968871526</v>
      </c>
      <c r="L99" s="35">
        <v>10.6087715923871</v>
      </c>
      <c r="M99" s="35">
        <v>14.3344804785299</v>
      </c>
      <c r="N99" s="35">
        <v>19.5193858885468</v>
      </c>
      <c r="O99" s="30"/>
      <c r="P99" s="13">
        <v>96.0</v>
      </c>
      <c r="Q99" s="16">
        <f>VLOOKUP(IF(C99&gt;240,5,IF(C99&gt;180,4,IF(C99&gt;120,3,IF(C99&gt;60,2,IF(C99&gt;30,1,0))))),Trial!$E$8:$H$13,4)</f>
        <v>0</v>
      </c>
      <c r="R99" s="16">
        <f>VLOOKUP(IF(D99&gt;240,5,IF(D99&gt;180,4,IF(D99&gt;120,3,IF(D99&gt;60,2,IF(D99&gt;30,1,0))))),Trial!$E$8:$H$13,4)</f>
        <v>0</v>
      </c>
      <c r="S99" s="16">
        <f>VLOOKUP(IF(E99&gt;240,5,IF(E99&gt;180,4,IF(E99&gt;120,3,IF(E99&gt;60,2,IF(E99&gt;30,1,0))))),Trial!$E$8:$H$13,4)</f>
        <v>0</v>
      </c>
      <c r="T99" s="16">
        <f>VLOOKUP(IF(F99&gt;240,5,IF(F99&gt;180,4,IF(F99&gt;120,3,IF(F99&gt;60,2,IF(F99&gt;30,1,0))))),Trial!$E$8:$H$13,4)</f>
        <v>0</v>
      </c>
      <c r="U99" s="16">
        <f>VLOOKUP(IF(G99&gt;240,5,IF(G99&gt;180,4,IF(G99&gt;120,3,IF(G99&gt;60,2,IF(G99&gt;30,1,0))))),Trial!$E$8:$H$13,4)</f>
        <v>0</v>
      </c>
      <c r="V99" s="16">
        <f>VLOOKUP(IF(H99&gt;240,5,IF(H99&gt;180,4,IF(H99&gt;120,3,IF(H99&gt;60,2,IF(H99&gt;30,1,0))))),Trial!$E$8:$H$13,4)</f>
        <v>0</v>
      </c>
      <c r="W99" s="16">
        <f>VLOOKUP(IF(I99&gt;240,5,IF(I99&gt;180,4,IF(I99&gt;120,3,IF(I99&gt;60,2,IF(I99&gt;30,1,0))))),Trial!$E$8:$H$13,4)</f>
        <v>0</v>
      </c>
      <c r="X99" s="16">
        <f>VLOOKUP(IF(J99&gt;240,5,IF(J99&gt;180,4,IF(J99&gt;120,3,IF(J99&gt;60,2,IF(J99&gt;30,1,0))))),Trial!$E$8:$H$13,4)</f>
        <v>0</v>
      </c>
      <c r="Y99" s="16">
        <f>VLOOKUP(IF(K99&gt;240,5,IF(K99&gt;180,4,IF(K99&gt;120,3,IF(K99&gt;60,2,IF(K99&gt;30,1,0))))),Trial!$E$8:$H$13,4)</f>
        <v>0</v>
      </c>
      <c r="Z99" s="16">
        <f>VLOOKUP(IF(L99&gt;240,5,IF(L99&gt;180,4,IF(L99&gt;120,3,IF(L99&gt;60,2,IF(L99&gt;30,1,0))))),Trial!$E$8:$H$13,4)</f>
        <v>0</v>
      </c>
      <c r="AA99" s="16">
        <f>VLOOKUP(IF(M99&gt;240,5,IF(M99&gt;180,4,IF(M99&gt;120,3,IF(M99&gt;60,2,IF(M99&gt;30,1,0))))),Trial!$E$8:$H$13,4)</f>
        <v>0</v>
      </c>
      <c r="AB99" s="16">
        <f>VLOOKUP(IF(N99&gt;240,5,IF(N99&gt;180,4,IF(N99&gt;120,3,IF(N99&gt;60,2,IF(N99&gt;30,1,0))))),Trial!$E$8:$H$13,4)</f>
        <v>0</v>
      </c>
    </row>
    <row r="100" ht="15.75" customHeight="1">
      <c r="B100" s="13">
        <v>97.0</v>
      </c>
      <c r="C100" s="35">
        <v>44.3789018996399</v>
      </c>
      <c r="D100" s="35">
        <v>5.02649553078227</v>
      </c>
      <c r="E100" s="35">
        <v>3.5615385397803</v>
      </c>
      <c r="F100" s="35">
        <v>10.7970651413845</v>
      </c>
      <c r="G100" s="35">
        <v>10.2359586261298</v>
      </c>
      <c r="H100" s="35">
        <v>14.7859645367685</v>
      </c>
      <c r="I100" s="35">
        <v>3.0309068718704</v>
      </c>
      <c r="J100" s="35">
        <v>18.9174342954701</v>
      </c>
      <c r="K100" s="35">
        <v>9.18196008311995</v>
      </c>
      <c r="L100" s="35">
        <v>12.7859426306645</v>
      </c>
      <c r="M100" s="35">
        <v>3.44786300524138</v>
      </c>
      <c r="N100" s="35">
        <v>0.193836203840644</v>
      </c>
      <c r="O100" s="30"/>
      <c r="P100" s="13">
        <v>97.0</v>
      </c>
      <c r="Q100" s="16">
        <f>VLOOKUP(IF(C100&gt;240,5,IF(C100&gt;180,4,IF(C100&gt;120,3,IF(C100&gt;60,2,IF(C100&gt;30,1,0))))),Trial!$E$8:$H$13,4)</f>
        <v>-168.84</v>
      </c>
      <c r="R100" s="16">
        <f>VLOOKUP(IF(D100&gt;240,5,IF(D100&gt;180,4,IF(D100&gt;120,3,IF(D100&gt;60,2,IF(D100&gt;30,1,0))))),Trial!$E$8:$H$13,4)</f>
        <v>0</v>
      </c>
      <c r="S100" s="16">
        <f>VLOOKUP(IF(E100&gt;240,5,IF(E100&gt;180,4,IF(E100&gt;120,3,IF(E100&gt;60,2,IF(E100&gt;30,1,0))))),Trial!$E$8:$H$13,4)</f>
        <v>0</v>
      </c>
      <c r="T100" s="16">
        <f>VLOOKUP(IF(F100&gt;240,5,IF(F100&gt;180,4,IF(F100&gt;120,3,IF(F100&gt;60,2,IF(F100&gt;30,1,0))))),Trial!$E$8:$H$13,4)</f>
        <v>0</v>
      </c>
      <c r="U100" s="16">
        <f>VLOOKUP(IF(G100&gt;240,5,IF(G100&gt;180,4,IF(G100&gt;120,3,IF(G100&gt;60,2,IF(G100&gt;30,1,0))))),Trial!$E$8:$H$13,4)</f>
        <v>0</v>
      </c>
      <c r="V100" s="16">
        <f>VLOOKUP(IF(H100&gt;240,5,IF(H100&gt;180,4,IF(H100&gt;120,3,IF(H100&gt;60,2,IF(H100&gt;30,1,0))))),Trial!$E$8:$H$13,4)</f>
        <v>0</v>
      </c>
      <c r="W100" s="16">
        <f>VLOOKUP(IF(I100&gt;240,5,IF(I100&gt;180,4,IF(I100&gt;120,3,IF(I100&gt;60,2,IF(I100&gt;30,1,0))))),Trial!$E$8:$H$13,4)</f>
        <v>0</v>
      </c>
      <c r="X100" s="16">
        <f>VLOOKUP(IF(J100&gt;240,5,IF(J100&gt;180,4,IF(J100&gt;120,3,IF(J100&gt;60,2,IF(J100&gt;30,1,0))))),Trial!$E$8:$H$13,4)</f>
        <v>0</v>
      </c>
      <c r="Y100" s="16">
        <f>VLOOKUP(IF(K100&gt;240,5,IF(K100&gt;180,4,IF(K100&gt;120,3,IF(K100&gt;60,2,IF(K100&gt;30,1,0))))),Trial!$E$8:$H$13,4)</f>
        <v>0</v>
      </c>
      <c r="Z100" s="16">
        <f>VLOOKUP(IF(L100&gt;240,5,IF(L100&gt;180,4,IF(L100&gt;120,3,IF(L100&gt;60,2,IF(L100&gt;30,1,0))))),Trial!$E$8:$H$13,4)</f>
        <v>0</v>
      </c>
      <c r="AA100" s="16">
        <f>VLOOKUP(IF(M100&gt;240,5,IF(M100&gt;180,4,IF(M100&gt;120,3,IF(M100&gt;60,2,IF(M100&gt;30,1,0))))),Trial!$E$8:$H$13,4)</f>
        <v>0</v>
      </c>
      <c r="AB100" s="16">
        <f>VLOOKUP(IF(N100&gt;240,5,IF(N100&gt;180,4,IF(N100&gt;120,3,IF(N100&gt;60,2,IF(N100&gt;30,1,0))))),Trial!$E$8:$H$13,4)</f>
        <v>0</v>
      </c>
    </row>
    <row r="101" ht="15.75" customHeight="1">
      <c r="B101" s="13">
        <v>98.0</v>
      </c>
      <c r="C101" s="35">
        <v>28.5749759912745</v>
      </c>
      <c r="D101" s="35">
        <v>15.6506280103783</v>
      </c>
      <c r="E101" s="35">
        <v>4.91639775823158</v>
      </c>
      <c r="F101" s="35">
        <v>38.8633831114004</v>
      </c>
      <c r="G101" s="35">
        <v>4.16115705914943</v>
      </c>
      <c r="H101" s="35">
        <v>3.30328217934304</v>
      </c>
      <c r="I101" s="35">
        <v>5.85844733854756</v>
      </c>
      <c r="J101" s="35">
        <v>23.8499985119497</v>
      </c>
      <c r="K101" s="35">
        <v>1.66213422669098</v>
      </c>
      <c r="L101" s="35">
        <v>7.99182003708556</v>
      </c>
      <c r="M101" s="35">
        <v>6.84435265930369</v>
      </c>
      <c r="N101" s="35">
        <v>17.0230601833287</v>
      </c>
      <c r="O101" s="30"/>
      <c r="P101" s="13">
        <v>98.0</v>
      </c>
      <c r="Q101" s="16">
        <f>VLOOKUP(IF(C101&gt;240,5,IF(C101&gt;180,4,IF(C101&gt;120,3,IF(C101&gt;60,2,IF(C101&gt;30,1,0))))),Trial!$E$8:$H$13,4)</f>
        <v>0</v>
      </c>
      <c r="R101" s="16">
        <f>VLOOKUP(IF(D101&gt;240,5,IF(D101&gt;180,4,IF(D101&gt;120,3,IF(D101&gt;60,2,IF(D101&gt;30,1,0))))),Trial!$E$8:$H$13,4)</f>
        <v>0</v>
      </c>
      <c r="S101" s="16">
        <f>VLOOKUP(IF(E101&gt;240,5,IF(E101&gt;180,4,IF(E101&gt;120,3,IF(E101&gt;60,2,IF(E101&gt;30,1,0))))),Trial!$E$8:$H$13,4)</f>
        <v>0</v>
      </c>
      <c r="T101" s="16">
        <f>VLOOKUP(IF(F101&gt;240,5,IF(F101&gt;180,4,IF(F101&gt;120,3,IF(F101&gt;60,2,IF(F101&gt;30,1,0))))),Trial!$E$8:$H$13,4)</f>
        <v>-168.84</v>
      </c>
      <c r="U101" s="16">
        <f>VLOOKUP(IF(G101&gt;240,5,IF(G101&gt;180,4,IF(G101&gt;120,3,IF(G101&gt;60,2,IF(G101&gt;30,1,0))))),Trial!$E$8:$H$13,4)</f>
        <v>0</v>
      </c>
      <c r="V101" s="16">
        <f>VLOOKUP(IF(H101&gt;240,5,IF(H101&gt;180,4,IF(H101&gt;120,3,IF(H101&gt;60,2,IF(H101&gt;30,1,0))))),Trial!$E$8:$H$13,4)</f>
        <v>0</v>
      </c>
      <c r="W101" s="16">
        <f>VLOOKUP(IF(I101&gt;240,5,IF(I101&gt;180,4,IF(I101&gt;120,3,IF(I101&gt;60,2,IF(I101&gt;30,1,0))))),Trial!$E$8:$H$13,4)</f>
        <v>0</v>
      </c>
      <c r="X101" s="16">
        <f>VLOOKUP(IF(J101&gt;240,5,IF(J101&gt;180,4,IF(J101&gt;120,3,IF(J101&gt;60,2,IF(J101&gt;30,1,0))))),Trial!$E$8:$H$13,4)</f>
        <v>0</v>
      </c>
      <c r="Y101" s="16">
        <f>VLOOKUP(IF(K101&gt;240,5,IF(K101&gt;180,4,IF(K101&gt;120,3,IF(K101&gt;60,2,IF(K101&gt;30,1,0))))),Trial!$E$8:$H$13,4)</f>
        <v>0</v>
      </c>
      <c r="Z101" s="16">
        <f>VLOOKUP(IF(L101&gt;240,5,IF(L101&gt;180,4,IF(L101&gt;120,3,IF(L101&gt;60,2,IF(L101&gt;30,1,0))))),Trial!$E$8:$H$13,4)</f>
        <v>0</v>
      </c>
      <c r="AA101" s="16">
        <f>VLOOKUP(IF(M101&gt;240,5,IF(M101&gt;180,4,IF(M101&gt;120,3,IF(M101&gt;60,2,IF(M101&gt;30,1,0))))),Trial!$E$8:$H$13,4)</f>
        <v>0</v>
      </c>
      <c r="AB101" s="16">
        <f>VLOOKUP(IF(N101&gt;240,5,IF(N101&gt;180,4,IF(N101&gt;120,3,IF(N101&gt;60,2,IF(N101&gt;30,1,0))))),Trial!$E$8:$H$13,4)</f>
        <v>0</v>
      </c>
    </row>
    <row r="102" ht="15.75" customHeight="1">
      <c r="B102" s="13">
        <v>99.0</v>
      </c>
      <c r="C102" s="35">
        <v>5.55611861604039</v>
      </c>
      <c r="D102" s="35">
        <v>13.2928296002644</v>
      </c>
      <c r="E102" s="35">
        <v>5.88313262970187</v>
      </c>
      <c r="F102" s="35">
        <v>14.4479152274403</v>
      </c>
      <c r="G102" s="35">
        <v>35.3826846137994</v>
      </c>
      <c r="H102" s="35">
        <v>6.28686676625465</v>
      </c>
      <c r="I102" s="35">
        <v>7.39827490416355</v>
      </c>
      <c r="J102" s="35">
        <v>0.293051671469584</v>
      </c>
      <c r="K102" s="35">
        <v>3.24881582562812</v>
      </c>
      <c r="L102" s="35">
        <v>16.512741798916</v>
      </c>
      <c r="M102" s="35">
        <v>2.25911875953898</v>
      </c>
      <c r="N102" s="35">
        <v>8.57082522441633</v>
      </c>
      <c r="O102" s="30"/>
      <c r="P102" s="13">
        <v>99.0</v>
      </c>
      <c r="Q102" s="16">
        <f>VLOOKUP(IF(C102&gt;240,5,IF(C102&gt;180,4,IF(C102&gt;120,3,IF(C102&gt;60,2,IF(C102&gt;30,1,0))))),Trial!$E$8:$H$13,4)</f>
        <v>0</v>
      </c>
      <c r="R102" s="16">
        <f>VLOOKUP(IF(D102&gt;240,5,IF(D102&gt;180,4,IF(D102&gt;120,3,IF(D102&gt;60,2,IF(D102&gt;30,1,0))))),Trial!$E$8:$H$13,4)</f>
        <v>0</v>
      </c>
      <c r="S102" s="16">
        <f>VLOOKUP(IF(E102&gt;240,5,IF(E102&gt;180,4,IF(E102&gt;120,3,IF(E102&gt;60,2,IF(E102&gt;30,1,0))))),Trial!$E$8:$H$13,4)</f>
        <v>0</v>
      </c>
      <c r="T102" s="16">
        <f>VLOOKUP(IF(F102&gt;240,5,IF(F102&gt;180,4,IF(F102&gt;120,3,IF(F102&gt;60,2,IF(F102&gt;30,1,0))))),Trial!$E$8:$H$13,4)</f>
        <v>0</v>
      </c>
      <c r="U102" s="16">
        <f>VLOOKUP(IF(G102&gt;240,5,IF(G102&gt;180,4,IF(G102&gt;120,3,IF(G102&gt;60,2,IF(G102&gt;30,1,0))))),Trial!$E$8:$H$13,4)</f>
        <v>-168.84</v>
      </c>
      <c r="V102" s="16">
        <f>VLOOKUP(IF(H102&gt;240,5,IF(H102&gt;180,4,IF(H102&gt;120,3,IF(H102&gt;60,2,IF(H102&gt;30,1,0))))),Trial!$E$8:$H$13,4)</f>
        <v>0</v>
      </c>
      <c r="W102" s="16">
        <f>VLOOKUP(IF(I102&gt;240,5,IF(I102&gt;180,4,IF(I102&gt;120,3,IF(I102&gt;60,2,IF(I102&gt;30,1,0))))),Trial!$E$8:$H$13,4)</f>
        <v>0</v>
      </c>
      <c r="X102" s="16">
        <f>VLOOKUP(IF(J102&gt;240,5,IF(J102&gt;180,4,IF(J102&gt;120,3,IF(J102&gt;60,2,IF(J102&gt;30,1,0))))),Trial!$E$8:$H$13,4)</f>
        <v>0</v>
      </c>
      <c r="Y102" s="16">
        <f>VLOOKUP(IF(K102&gt;240,5,IF(K102&gt;180,4,IF(K102&gt;120,3,IF(K102&gt;60,2,IF(K102&gt;30,1,0))))),Trial!$E$8:$H$13,4)</f>
        <v>0</v>
      </c>
      <c r="Z102" s="16">
        <f>VLOOKUP(IF(L102&gt;240,5,IF(L102&gt;180,4,IF(L102&gt;120,3,IF(L102&gt;60,2,IF(L102&gt;30,1,0))))),Trial!$E$8:$H$13,4)</f>
        <v>0</v>
      </c>
      <c r="AA102" s="16">
        <f>VLOOKUP(IF(M102&gt;240,5,IF(M102&gt;180,4,IF(M102&gt;120,3,IF(M102&gt;60,2,IF(M102&gt;30,1,0))))),Trial!$E$8:$H$13,4)</f>
        <v>0</v>
      </c>
      <c r="AB102" s="16">
        <f>VLOOKUP(IF(N102&gt;240,5,IF(N102&gt;180,4,IF(N102&gt;120,3,IF(N102&gt;60,2,IF(N102&gt;30,1,0))))),Trial!$E$8:$H$13,4)</f>
        <v>0</v>
      </c>
    </row>
    <row r="103" ht="15.75" customHeight="1">
      <c r="B103" s="13">
        <v>100.0</v>
      </c>
      <c r="C103" s="35">
        <v>3.21989577091299</v>
      </c>
      <c r="D103" s="35">
        <v>2.1210790493974</v>
      </c>
      <c r="E103" s="35">
        <v>0.84238620777192</v>
      </c>
      <c r="F103" s="35">
        <v>11.3973513381873</v>
      </c>
      <c r="G103" s="35">
        <v>42.2047718413513</v>
      </c>
      <c r="H103" s="35">
        <v>30.643261245291</v>
      </c>
      <c r="I103" s="35">
        <v>13.3747693987199</v>
      </c>
      <c r="J103" s="35">
        <v>17.3965698125857</v>
      </c>
      <c r="K103" s="35">
        <v>47.1248661775566</v>
      </c>
      <c r="L103" s="35">
        <v>23.9622634692287</v>
      </c>
      <c r="M103" s="35">
        <v>10.2959598646584</v>
      </c>
      <c r="N103" s="35">
        <v>2.49641875503585</v>
      </c>
      <c r="O103" s="30"/>
      <c r="P103" s="13">
        <v>100.0</v>
      </c>
      <c r="Q103" s="16">
        <f>VLOOKUP(IF(C103&gt;240,5,IF(C103&gt;180,4,IF(C103&gt;120,3,IF(C103&gt;60,2,IF(C103&gt;30,1,0))))),Trial!$E$8:$H$13,4)</f>
        <v>0</v>
      </c>
      <c r="R103" s="16">
        <f>VLOOKUP(IF(D103&gt;240,5,IF(D103&gt;180,4,IF(D103&gt;120,3,IF(D103&gt;60,2,IF(D103&gt;30,1,0))))),Trial!$E$8:$H$13,4)</f>
        <v>0</v>
      </c>
      <c r="S103" s="16">
        <f>VLOOKUP(IF(E103&gt;240,5,IF(E103&gt;180,4,IF(E103&gt;120,3,IF(E103&gt;60,2,IF(E103&gt;30,1,0))))),Trial!$E$8:$H$13,4)</f>
        <v>0</v>
      </c>
      <c r="T103" s="16">
        <f>VLOOKUP(IF(F103&gt;240,5,IF(F103&gt;180,4,IF(F103&gt;120,3,IF(F103&gt;60,2,IF(F103&gt;30,1,0))))),Trial!$E$8:$H$13,4)</f>
        <v>0</v>
      </c>
      <c r="U103" s="16">
        <f>VLOOKUP(IF(G103&gt;240,5,IF(G103&gt;180,4,IF(G103&gt;120,3,IF(G103&gt;60,2,IF(G103&gt;30,1,0))))),Trial!$E$8:$H$13,4)</f>
        <v>-168.84</v>
      </c>
      <c r="V103" s="16">
        <f>VLOOKUP(IF(H103&gt;240,5,IF(H103&gt;180,4,IF(H103&gt;120,3,IF(H103&gt;60,2,IF(H103&gt;30,1,0))))),Trial!$E$8:$H$13,4)</f>
        <v>-168.84</v>
      </c>
      <c r="W103" s="16">
        <f>VLOOKUP(IF(I103&gt;240,5,IF(I103&gt;180,4,IF(I103&gt;120,3,IF(I103&gt;60,2,IF(I103&gt;30,1,0))))),Trial!$E$8:$H$13,4)</f>
        <v>0</v>
      </c>
      <c r="X103" s="16">
        <f>VLOOKUP(IF(J103&gt;240,5,IF(J103&gt;180,4,IF(J103&gt;120,3,IF(J103&gt;60,2,IF(J103&gt;30,1,0))))),Trial!$E$8:$H$13,4)</f>
        <v>0</v>
      </c>
      <c r="Y103" s="16">
        <f>VLOOKUP(IF(K103&gt;240,5,IF(K103&gt;180,4,IF(K103&gt;120,3,IF(K103&gt;60,2,IF(K103&gt;30,1,0))))),Trial!$E$8:$H$13,4)</f>
        <v>-168.84</v>
      </c>
      <c r="Z103" s="16">
        <f>VLOOKUP(IF(L103&gt;240,5,IF(L103&gt;180,4,IF(L103&gt;120,3,IF(L103&gt;60,2,IF(L103&gt;30,1,0))))),Trial!$E$8:$H$13,4)</f>
        <v>0</v>
      </c>
      <c r="AA103" s="16">
        <f>VLOOKUP(IF(M103&gt;240,5,IF(M103&gt;180,4,IF(M103&gt;120,3,IF(M103&gt;60,2,IF(M103&gt;30,1,0))))),Trial!$E$8:$H$13,4)</f>
        <v>0</v>
      </c>
      <c r="AB103" s="16">
        <f>VLOOKUP(IF(N103&gt;240,5,IF(N103&gt;180,4,IF(N103&gt;120,3,IF(N103&gt;60,2,IF(N103&gt;30,1,0))))),Trial!$E$8:$H$13,4)</f>
        <v>0</v>
      </c>
    </row>
    <row r="104" ht="15.75" customHeight="1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2" t="s">
        <v>48</v>
      </c>
      <c r="Q104" s="33">
        <f t="shared" ref="Q104:AB104" si="1">SUM(Q4:Q103)</f>
        <v>-2701.44</v>
      </c>
      <c r="R104" s="33">
        <f t="shared" si="1"/>
        <v>-1013.04</v>
      </c>
      <c r="S104" s="33">
        <f t="shared" si="1"/>
        <v>-3714.48</v>
      </c>
      <c r="T104" s="33">
        <f t="shared" si="1"/>
        <v>-1350.72</v>
      </c>
      <c r="U104" s="33">
        <f t="shared" si="1"/>
        <v>-2194.92</v>
      </c>
      <c r="V104" s="33">
        <f t="shared" si="1"/>
        <v>-2870.28</v>
      </c>
      <c r="W104" s="33">
        <f t="shared" si="1"/>
        <v>-2701.44</v>
      </c>
      <c r="X104" s="33">
        <f t="shared" si="1"/>
        <v>-4052.16</v>
      </c>
      <c r="Y104" s="33">
        <f t="shared" si="1"/>
        <v>-2532.6</v>
      </c>
      <c r="Z104" s="33">
        <f t="shared" si="1"/>
        <v>-2532.6</v>
      </c>
      <c r="AA104" s="33">
        <f t="shared" si="1"/>
        <v>-1013.04</v>
      </c>
      <c r="AB104" s="33">
        <f t="shared" si="1"/>
        <v>-3039.12</v>
      </c>
    </row>
    <row r="105" ht="15.75" customHeight="1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ht="15.75" customHeight="1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ht="15.75" customHeight="1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ht="15.75" customHeight="1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ht="15.75" customHeight="1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ht="15.75" customHeight="1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ht="15.75" customHeight="1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ht="15.75" customHeight="1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ht="15.75" customHeight="1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ht="15.75" customHeight="1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ht="15.75" customHeight="1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ht="15.75" customHeight="1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ht="15.75" customHeight="1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ht="15.75" customHeight="1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ht="15.75" customHeight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ht="15.75" customHeight="1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ht="15.75" customHeight="1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ht="15.75" customHeight="1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ht="15.75" customHeight="1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ht="15.75" customHeight="1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ht="15.75" customHeight="1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ht="15.75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ht="15.75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ht="15.75" customHeight="1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ht="15.75" customHeight="1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ht="15.75" customHeight="1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ht="15.75" customHeight="1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ht="15.75" customHeight="1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ht="15.75" customHeight="1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ht="15.75" customHeight="1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ht="15.75" customHeight="1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ht="15.75" customHeight="1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ht="15.75" customHeight="1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ht="15.75" customHeight="1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ht="15.75" customHeight="1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ht="15.75" customHeight="1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ht="15.75" customHeight="1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ht="15.75" customHeight="1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ht="15.75" customHeight="1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ht="15.75" customHeight="1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ht="15.75" customHeight="1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ht="15.75" customHeight="1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ht="15.75" customHeight="1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ht="15.75" customHeight="1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ht="15.75" customHeight="1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ht="15.75" customHeight="1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ht="15.75" customHeight="1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ht="15.75" customHeight="1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ht="15.75" customHeight="1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ht="15.75" customHeight="1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ht="15.75" customHeight="1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ht="15.75" customHeight="1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ht="15.75" customHeight="1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ht="15.75" customHeight="1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ht="15.75" customHeight="1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ht="15.75" customHeight="1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ht="15.75" customHeight="1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ht="15.75" customHeight="1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ht="15.75" customHeight="1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ht="15.75" customHeight="1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ht="15.75" customHeight="1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ht="15.75" customHeight="1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ht="15.75" customHeight="1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ht="15.75" customHeight="1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ht="15.75" customHeight="1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ht="15.75" customHeight="1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ht="15.75" customHeight="1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ht="15.75" customHeight="1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ht="15.75" customHeight="1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ht="15.75" customHeight="1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ht="15.75" customHeight="1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ht="15.75" customHeight="1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ht="15.75" customHeight="1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ht="15.75" customHeight="1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ht="15.75" customHeight="1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mergeCells count="6">
    <mergeCell ref="B1:N1"/>
    <mergeCell ref="P1:AB1"/>
    <mergeCell ref="B2:B3"/>
    <mergeCell ref="C2:N2"/>
    <mergeCell ref="P2:P3"/>
    <mergeCell ref="Q2:A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2020-11-14T07:48:10Z</dcterms:created>
  <dc:creator>Jason Hadinata Putra</dc:creator>
</cp:coreProperties>
</file>