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ocuments\airplane\"/>
    </mc:Choice>
  </mc:AlternateContent>
  <bookViews>
    <workbookView minimized="1" xWindow="120" yWindow="135" windowWidth="20880" windowHeight="8010" activeTab="1"/>
  </bookViews>
  <sheets>
    <sheet name="Budgeting" sheetId="2" r:id="rId1"/>
    <sheet name="Tracking" sheetId="1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21" i="1" l="1"/>
  <c r="E32" i="1" l="1"/>
  <c r="F32" i="1" s="1"/>
  <c r="E31" i="1"/>
  <c r="F31" i="1" s="1"/>
  <c r="E30" i="1"/>
  <c r="E29" i="1"/>
  <c r="E28" i="1"/>
  <c r="F28" i="1" s="1"/>
  <c r="E27" i="1"/>
  <c r="F27" i="1" s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F32" i="2"/>
  <c r="F31" i="2"/>
  <c r="B31" i="1" s="1"/>
  <c r="F30" i="2"/>
  <c r="B30" i="1" s="1"/>
  <c r="F30" i="1" s="1"/>
  <c r="F29" i="2"/>
  <c r="B29" i="1" s="1"/>
  <c r="F29" i="1" s="1"/>
  <c r="F28" i="2"/>
  <c r="F27" i="2"/>
  <c r="B27" i="1" s="1"/>
  <c r="F26" i="2"/>
  <c r="F25" i="2"/>
  <c r="B25" i="1" s="1"/>
  <c r="F25" i="1" s="1"/>
  <c r="F24" i="2"/>
  <c r="B24" i="1" s="1"/>
  <c r="F23" i="2"/>
  <c r="B23" i="1" s="1"/>
  <c r="F22" i="2"/>
  <c r="B22" i="1" s="1"/>
  <c r="F22" i="1" s="1"/>
  <c r="F21" i="2"/>
  <c r="F20" i="2"/>
  <c r="B20" i="1" s="1"/>
  <c r="F19" i="2"/>
  <c r="B19" i="1" s="1"/>
  <c r="F18" i="2"/>
  <c r="F17" i="2"/>
  <c r="B17" i="1" s="1"/>
  <c r="F16" i="2"/>
  <c r="F15" i="2"/>
  <c r="B15" i="1" s="1"/>
  <c r="F14" i="2"/>
  <c r="B14" i="1" s="1"/>
  <c r="F14" i="1" s="1"/>
  <c r="F13" i="2"/>
  <c r="B13" i="1" s="1"/>
  <c r="F12" i="2"/>
  <c r="F11" i="2"/>
  <c r="B11" i="1" s="1"/>
  <c r="F10" i="2"/>
  <c r="B10" i="1" s="1"/>
  <c r="F10" i="1" s="1"/>
  <c r="F9" i="2"/>
  <c r="B9" i="1" s="1"/>
  <c r="F9" i="1" s="1"/>
  <c r="F8" i="2"/>
  <c r="G8" i="2" s="1"/>
  <c r="C8" i="2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B32" i="1"/>
  <c r="A32" i="1"/>
  <c r="A31" i="1"/>
  <c r="A30" i="1"/>
  <c r="A29" i="1"/>
  <c r="B28" i="1"/>
  <c r="A28" i="1"/>
  <c r="A27" i="1"/>
  <c r="B26" i="1"/>
  <c r="F26" i="1" s="1"/>
  <c r="A26" i="1"/>
  <c r="A25" i="1"/>
  <c r="A24" i="1"/>
  <c r="A23" i="1"/>
  <c r="A22" i="1"/>
  <c r="A21" i="1"/>
  <c r="A20" i="1"/>
  <c r="A19" i="1"/>
  <c r="B18" i="1"/>
  <c r="A18" i="1"/>
  <c r="A17" i="1"/>
  <c r="B16" i="1"/>
  <c r="A16" i="1"/>
  <c r="A15" i="1"/>
  <c r="A14" i="1"/>
  <c r="A13" i="1"/>
  <c r="B12" i="1"/>
  <c r="A12" i="1"/>
  <c r="A11" i="1"/>
  <c r="A10" i="1"/>
  <c r="A9" i="1"/>
  <c r="A8" i="1"/>
  <c r="G4" i="1"/>
  <c r="F21" i="1" l="1"/>
  <c r="F18" i="1"/>
  <c r="F17" i="1"/>
  <c r="F13" i="1"/>
  <c r="F16" i="1"/>
  <c r="F23" i="1"/>
  <c r="F24" i="1"/>
  <c r="F15" i="1"/>
  <c r="F12" i="1"/>
  <c r="F11" i="1"/>
  <c r="F20" i="1"/>
  <c r="F19" i="1"/>
  <c r="B8" i="1"/>
  <c r="F8" i="1" s="1"/>
  <c r="G8" i="1" s="1"/>
  <c r="G9" i="1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l="1"/>
  <c r="G24" i="2" s="1"/>
  <c r="G25" i="2" s="1"/>
  <c r="G26" i="2" s="1"/>
  <c r="G27" i="2" s="1"/>
  <c r="G28" i="2" s="1"/>
  <c r="G29" i="2" s="1"/>
  <c r="G30" i="2" s="1"/>
  <c r="G31" i="2" s="1"/>
  <c r="G32" i="2" s="1"/>
  <c r="G34" i="2" s="1"/>
  <c r="G10" i="1"/>
  <c r="H8" i="1" l="1"/>
  <c r="H9" i="1"/>
  <c r="H10" i="1"/>
  <c r="G11" i="1"/>
  <c r="H11" i="1" s="1"/>
  <c r="G12" i="1" l="1"/>
  <c r="H12" i="1" s="1"/>
  <c r="G13" i="1" l="1"/>
  <c r="H13" i="1" s="1"/>
  <c r="G14" i="1" l="1"/>
  <c r="H14" i="1" s="1"/>
  <c r="G15" i="1" l="1"/>
  <c r="H15" i="1" s="1"/>
  <c r="G16" i="1" l="1"/>
  <c r="H16" i="1" s="1"/>
  <c r="G17" i="1" l="1"/>
  <c r="H17" i="1" s="1"/>
  <c r="G18" i="1" l="1"/>
  <c r="H18" i="1" s="1"/>
  <c r="G19" i="1" l="1"/>
  <c r="H19" i="1" s="1"/>
  <c r="G20" i="1" l="1"/>
  <c r="H20" i="1" s="1"/>
  <c r="G21" i="1" l="1"/>
  <c r="H21" i="1" s="1"/>
  <c r="G22" i="1" l="1"/>
  <c r="H22" i="1" s="1"/>
  <c r="G23" i="1" l="1"/>
  <c r="H23" i="1" s="1"/>
  <c r="G24" i="1" l="1"/>
  <c r="H24" i="1" s="1"/>
  <c r="G25" i="1" l="1"/>
  <c r="H25" i="1" s="1"/>
  <c r="G26" i="1" l="1"/>
  <c r="H26" i="1" s="1"/>
  <c r="G27" i="1" l="1"/>
  <c r="H27" i="1" s="1"/>
  <c r="G28" i="1" l="1"/>
  <c r="H28" i="1" s="1"/>
  <c r="G29" i="1" l="1"/>
  <c r="H29" i="1" s="1"/>
  <c r="G30" i="1" l="1"/>
  <c r="H30" i="1" s="1"/>
  <c r="G31" i="1" l="1"/>
  <c r="H31" i="1" s="1"/>
  <c r="G32" i="1" l="1"/>
  <c r="H32" i="1" s="1"/>
</calcChain>
</file>

<file path=xl/sharedStrings.xml><?xml version="1.0" encoding="utf-8"?>
<sst xmlns="http://schemas.openxmlformats.org/spreadsheetml/2006/main" count="50" uniqueCount="49">
  <si>
    <t>Company:</t>
  </si>
  <si>
    <t>&lt;Your Company Name&gt;</t>
  </si>
  <si>
    <t xml:space="preserve">PROJECT TITLE:  </t>
  </si>
  <si>
    <t xml:space="preserve">PROJECT MANAGER:  </t>
  </si>
  <si>
    <t>Project Budget Officer:</t>
  </si>
  <si>
    <t>Report Date:</t>
  </si>
  <si>
    <t>PROJECT BUDGET TRACKING GRAPH</t>
  </si>
  <si>
    <t>Original Plan Date:</t>
  </si>
  <si>
    <t>BUDGET PLANNING &amp; TRACKING SHEET</t>
  </si>
  <si>
    <t xml:space="preserve">PROJECT SPONSOR:  </t>
  </si>
  <si>
    <t>Time (days)</t>
  </si>
  <si>
    <t>Budget (000's)</t>
  </si>
  <si>
    <t>Cumulative Budget</t>
  </si>
  <si>
    <t>Variance</t>
  </si>
  <si>
    <t>Cumulative Variance</t>
  </si>
  <si>
    <t>Total Budget:</t>
  </si>
  <si>
    <t>Variance to Full Budget</t>
  </si>
  <si>
    <t>Task / Activity / Time</t>
  </si>
  <si>
    <t>Cumulative Time</t>
  </si>
  <si>
    <t>HR Budget</t>
  </si>
  <si>
    <t>Materials Budget</t>
  </si>
  <si>
    <t xml:space="preserve">Total Actual </t>
  </si>
  <si>
    <t xml:space="preserve">Materials Actual </t>
  </si>
  <si>
    <t xml:space="preserve">HR Actual </t>
  </si>
  <si>
    <t xml:space="preserve">Estimated </t>
  </si>
  <si>
    <t>All amounts in 000's of CAD dollars</t>
  </si>
  <si>
    <t>Create Project Charter</t>
  </si>
  <si>
    <t>QA meeting</t>
  </si>
  <si>
    <t>Paper Airlines</t>
  </si>
  <si>
    <t>Jason</t>
  </si>
  <si>
    <t xml:space="preserve">Russell </t>
  </si>
  <si>
    <t>PROJECT MANAGER:  Jason Lee</t>
  </si>
  <si>
    <t>Report Date: 3/22/2017</t>
  </si>
  <si>
    <t>Work Breakdown structure</t>
  </si>
  <si>
    <t>Project Plan</t>
  </si>
  <si>
    <t>Document for budget and tracking</t>
  </si>
  <si>
    <t>Build and test prototype</t>
  </si>
  <si>
    <t>Testing runs</t>
  </si>
  <si>
    <t>Complete work in QA memo</t>
  </si>
  <si>
    <t>Powerpoint presentation</t>
  </si>
  <si>
    <t>Payloads</t>
  </si>
  <si>
    <t>Colour Markers (3)</t>
  </si>
  <si>
    <t>Grey Construction paper (1)</t>
  </si>
  <si>
    <t>Black Construction paper (1)</t>
  </si>
  <si>
    <t>PROJECT TITLE:  Paper Airplane</t>
  </si>
  <si>
    <t>White paper (1)</t>
  </si>
  <si>
    <t>Scotch tape (4 inch)</t>
  </si>
  <si>
    <t>Small paper clip</t>
  </si>
  <si>
    <t>Airfield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</si>
</sst>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* #,##0.00_-;\-&quot;$&quot;* #,##0.00_-;_-&quot;$&quot;* &quot;-&quot;??_-;_-@_-"/>
    <numFmt numFmtId="165" formatCode="[$-C09]d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 applyBorder="1" applyAlignment="1" applyProtection="1"/>
    <xf numFmtId="0" fontId="4" fillId="0" borderId="0" xfId="0" applyFont="1" applyBorder="1" applyAlignment="1" applyProtection="1">
      <alignment horizontal="right"/>
    </xf>
    <xf numFmtId="0" fontId="0" fillId="0" borderId="0" xfId="0" applyAlignment="1"/>
    <xf numFmtId="0" fontId="4" fillId="0" borderId="2" xfId="0" applyFont="1" applyBorder="1" applyAlignment="1" applyProtection="1">
      <alignment horizontal="left"/>
    </xf>
    <xf numFmtId="0" fontId="4" fillId="0" borderId="1" xfId="0" applyFont="1" applyBorder="1" applyAlignment="1" applyProtection="1"/>
    <xf numFmtId="0" fontId="0" fillId="2" borderId="2" xfId="0" applyFill="1" applyBorder="1" applyAlignment="1" applyProtection="1">
      <protection locked="0"/>
    </xf>
    <xf numFmtId="165" fontId="0" fillId="2" borderId="2" xfId="0" applyNumberFormat="1" applyFill="1" applyBorder="1" applyAlignment="1" applyProtection="1">
      <protection locked="0"/>
    </xf>
    <xf numFmtId="0" fontId="0" fillId="0" borderId="2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164" fontId="7" fillId="0" borderId="0" xfId="1" applyFont="1"/>
    <xf numFmtId="164" fontId="0" fillId="0" borderId="2" xfId="1" applyFont="1" applyBorder="1"/>
    <xf numFmtId="164" fontId="3" fillId="0" borderId="2" xfId="1" applyFont="1" applyBorder="1" applyAlignment="1" applyProtection="1">
      <alignment horizontal="left"/>
    </xf>
    <xf numFmtId="164" fontId="0" fillId="0" borderId="2" xfId="1" applyFont="1" applyFill="1" applyBorder="1" applyAlignment="1" applyProtection="1">
      <alignment horizontal="left"/>
    </xf>
    <xf numFmtId="164" fontId="0" fillId="0" borderId="0" xfId="1" applyFont="1" applyAlignment="1"/>
    <xf numFmtId="164" fontId="0" fillId="0" borderId="2" xfId="1" applyFont="1" applyBorder="1" applyAlignment="1"/>
    <xf numFmtId="164" fontId="0" fillId="0" borderId="4" xfId="1" applyFont="1" applyBorder="1" applyAlignment="1" applyProtection="1"/>
    <xf numFmtId="164" fontId="0" fillId="0" borderId="2" xfId="1" applyFont="1" applyBorder="1" applyAlignment="1" applyProtection="1">
      <alignment horizontal="left"/>
    </xf>
    <xf numFmtId="164" fontId="0" fillId="0" borderId="0" xfId="1" applyFont="1" applyBorder="1" applyAlignment="1" applyProtection="1"/>
    <xf numFmtId="164" fontId="0" fillId="0" borderId="5" xfId="1" applyFont="1" applyBorder="1" applyAlignment="1" applyProtection="1"/>
    <xf numFmtId="164" fontId="0" fillId="0" borderId="0" xfId="1" applyFont="1" applyBorder="1" applyAlignment="1" applyProtection="1">
      <alignment horizontal="center"/>
    </xf>
    <xf numFmtId="164" fontId="0" fillId="0" borderId="0" xfId="1" applyFont="1" applyAlignment="1" applyProtection="1"/>
    <xf numFmtId="164" fontId="0" fillId="0" borderId="7" xfId="1" applyFont="1" applyBorder="1" applyAlignment="1">
      <alignment horizontal="center" wrapText="1"/>
    </xf>
    <xf numFmtId="9" fontId="0" fillId="0" borderId="0" xfId="2" applyFont="1" applyAlignment="1"/>
    <xf numFmtId="0" fontId="0" fillId="0" borderId="0" xfId="0" applyFill="1" applyBorder="1" applyAlignment="1" applyProtection="1">
      <protection locked="0"/>
    </xf>
    <xf numFmtId="165" fontId="0" fillId="0" borderId="0" xfId="0" applyNumberFormat="1" applyFill="1" applyBorder="1" applyAlignment="1" applyProtection="1">
      <protection locked="0"/>
    </xf>
    <xf numFmtId="0" fontId="5" fillId="0" borderId="6" xfId="0" applyFont="1" applyFill="1" applyBorder="1" applyAlignment="1" applyProtection="1">
      <alignment horizontal="center" wrapText="1"/>
    </xf>
    <xf numFmtId="0" fontId="6" fillId="0" borderId="7" xfId="0" applyFont="1" applyBorder="1" applyAlignment="1">
      <alignment horizontal="center" wrapText="1"/>
    </xf>
    <xf numFmtId="164" fontId="2" fillId="0" borderId="0" xfId="1" applyFont="1" applyBorder="1" applyAlignment="1" applyProtection="1"/>
    <xf numFmtId="164" fontId="0" fillId="0" borderId="0" xfId="1" applyFont="1" applyFill="1" applyBorder="1" applyAlignment="1" applyProtection="1">
      <protection locked="0"/>
    </xf>
    <xf numFmtId="164" fontId="0" fillId="0" borderId="0" xfId="1" applyFont="1"/>
    <xf numFmtId="164" fontId="6" fillId="0" borderId="7" xfId="1" applyFont="1" applyBorder="1" applyAlignment="1">
      <alignment horizontal="center" wrapText="1"/>
    </xf>
    <xf numFmtId="164" fontId="0" fillId="0" borderId="3" xfId="1" applyFont="1" applyBorder="1"/>
    <xf numFmtId="164" fontId="0" fillId="0" borderId="4" xfId="1" applyFont="1" applyFill="1" applyBorder="1" applyAlignment="1" applyProtection="1">
      <alignment horizontal="left"/>
    </xf>
    <xf numFmtId="164" fontId="0" fillId="0" borderId="0" xfId="1" applyFont="1" applyFill="1" applyBorder="1" applyAlignment="1" applyProtection="1">
      <alignment horizontal="left"/>
    </xf>
    <xf numFmtId="164" fontId="0" fillId="0" borderId="5" xfId="1" applyFont="1" applyFill="1" applyBorder="1" applyAlignment="1" applyProtection="1">
      <alignment horizontal="left"/>
    </xf>
    <xf numFmtId="164" fontId="0" fillId="0" borderId="3" xfId="1" applyFont="1" applyBorder="1" applyAlignment="1"/>
    <xf numFmtId="0" fontId="4" fillId="3" borderId="6" xfId="0" applyFont="1" applyFill="1" applyBorder="1" applyAlignment="1" applyProtection="1">
      <alignment horizontal="center" wrapText="1"/>
    </xf>
    <xf numFmtId="0" fontId="0" fillId="3" borderId="9" xfId="0" applyFill="1" applyBorder="1" applyAlignment="1"/>
    <xf numFmtId="164" fontId="0" fillId="3" borderId="7" xfId="1" applyFont="1" applyFill="1" applyBorder="1" applyAlignment="1">
      <alignment horizontal="center" wrapText="1"/>
    </xf>
    <xf numFmtId="164" fontId="0" fillId="3" borderId="2" xfId="1" applyFont="1" applyFill="1" applyBorder="1" applyAlignment="1"/>
    <xf numFmtId="164" fontId="0" fillId="4" borderId="7" xfId="1" applyFont="1" applyFill="1" applyBorder="1" applyAlignment="1" applyProtection="1">
      <alignment horizontal="center" wrapText="1"/>
    </xf>
    <xf numFmtId="164" fontId="0" fillId="4" borderId="14" xfId="1" applyFont="1" applyFill="1" applyBorder="1" applyAlignment="1" applyProtection="1">
      <alignment horizontal="center" wrapText="1"/>
    </xf>
    <xf numFmtId="9" fontId="0" fillId="4" borderId="7" xfId="2" applyFont="1" applyFill="1" applyBorder="1" applyAlignment="1" applyProtection="1">
      <alignment horizontal="center" wrapText="1"/>
    </xf>
    <xf numFmtId="164" fontId="0" fillId="4" borderId="2" xfId="1" applyFont="1" applyFill="1" applyBorder="1" applyAlignment="1" applyProtection="1"/>
    <xf numFmtId="164" fontId="0" fillId="4" borderId="2" xfId="1" applyFont="1" applyFill="1" applyBorder="1" applyAlignment="1"/>
    <xf numFmtId="9" fontId="0" fillId="4" borderId="10" xfId="2" applyFont="1" applyFill="1" applyBorder="1" applyAlignment="1"/>
    <xf numFmtId="0" fontId="6" fillId="4" borderId="7" xfId="0" applyFont="1" applyFill="1" applyBorder="1" applyAlignment="1">
      <alignment horizontal="center" wrapText="1"/>
    </xf>
    <xf numFmtId="0" fontId="0" fillId="4" borderId="2" xfId="0" applyFill="1" applyBorder="1"/>
    <xf numFmtId="0" fontId="6" fillId="4" borderId="8" xfId="0" applyFont="1" applyFill="1" applyBorder="1" applyAlignment="1">
      <alignment horizontal="center" wrapText="1"/>
    </xf>
    <xf numFmtId="164" fontId="0" fillId="4" borderId="2" xfId="1" applyFont="1" applyFill="1" applyBorder="1"/>
    <xf numFmtId="164" fontId="0" fillId="4" borderId="10" xfId="1" applyFont="1" applyFill="1" applyBorder="1"/>
    <xf numFmtId="164" fontId="0" fillId="4" borderId="13" xfId="1" applyFont="1" applyFill="1" applyBorder="1"/>
    <xf numFmtId="0" fontId="2" fillId="0" borderId="0" xfId="0" applyFont="1" applyBorder="1" applyAlignment="1" applyProtection="1">
      <alignment horizontal="center"/>
    </xf>
    <xf numFmtId="0" fontId="0" fillId="0" borderId="0" xfId="0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Budgeting!$G$7</c:f>
              <c:strCache>
                <c:ptCount val="1"/>
                <c:pt idx="0">
                  <c:v>Cumulative Budget</c:v>
                </c:pt>
              </c:strCache>
            </c:strRef>
          </c:tx>
          <c:cat>
            <c:strRef>
              <c:f>Budgeting!$A$8:$A$32</c:f>
              <c:strCache>
                <c:ptCount val="18"/>
                <c:pt idx="0">
                  <c:v>Create Project Charter</c:v>
                </c:pt>
                <c:pt idx="1">
                  <c:v>QA meeting</c:v>
                </c:pt>
                <c:pt idx="2">
                  <c:v>Work Breakdown structure</c:v>
                </c:pt>
                <c:pt idx="3">
                  <c:v>Project Plan</c:v>
                </c:pt>
                <c:pt idx="4">
                  <c:v>Document for budget and tracking</c:v>
                </c:pt>
                <c:pt idx="5">
                  <c:v>Build and test prototype</c:v>
                </c:pt>
                <c:pt idx="6">
                  <c:v>Testing runs</c:v>
                </c:pt>
                <c:pt idx="7">
                  <c:v>Complete work in QA memo</c:v>
                </c:pt>
                <c:pt idx="9">
                  <c:v>Powerpoint presentation</c:v>
                </c:pt>
                <c:pt idx="10">
                  <c:v>Payloads</c:v>
                </c:pt>
                <c:pt idx="11">
                  <c:v>White paper (1)</c:v>
                </c:pt>
                <c:pt idx="12">
                  <c:v>Grey Construction paper (1)</c:v>
                </c:pt>
                <c:pt idx="13">
                  <c:v>Scotch tape (4 inch)</c:v>
                </c:pt>
                <c:pt idx="14">
                  <c:v>Colour Markers (3)</c:v>
                </c:pt>
                <c:pt idx="15">
                  <c:v>Black Construction paper (1)</c:v>
                </c:pt>
                <c:pt idx="16">
                  <c:v>Small paper clip</c:v>
                </c:pt>
                <c:pt idx="17">
                  <c:v>Airfield fee</c:v>
                </c:pt>
              </c:strCache>
            </c:strRef>
          </c:cat>
          <c:val>
            <c:numRef>
              <c:f>Budgeting!$G$8:$G$32</c:f>
              <c:numCache>
                <c:formatCode>_-"$"* #,##0.00_-;\-"$"* #,##0.00_-;_-"$"* "-"??_-;_-@_-</c:formatCode>
                <c:ptCount val="25"/>
                <c:pt idx="0">
                  <c:v>500</c:v>
                </c:pt>
                <c:pt idx="1">
                  <c:v>2000</c:v>
                </c:pt>
                <c:pt idx="2">
                  <c:v>2018</c:v>
                </c:pt>
                <c:pt idx="3">
                  <c:v>2108</c:v>
                </c:pt>
                <c:pt idx="4">
                  <c:v>2324</c:v>
                </c:pt>
                <c:pt idx="5">
                  <c:v>4904</c:v>
                </c:pt>
                <c:pt idx="6">
                  <c:v>5234</c:v>
                </c:pt>
                <c:pt idx="7">
                  <c:v>5729</c:v>
                </c:pt>
                <c:pt idx="8">
                  <c:v>5729</c:v>
                </c:pt>
                <c:pt idx="9">
                  <c:v>6154</c:v>
                </c:pt>
                <c:pt idx="10">
                  <c:v>6354</c:v>
                </c:pt>
                <c:pt idx="11">
                  <c:v>7154</c:v>
                </c:pt>
                <c:pt idx="12">
                  <c:v>8554</c:v>
                </c:pt>
                <c:pt idx="13">
                  <c:v>8586</c:v>
                </c:pt>
                <c:pt idx="14">
                  <c:v>8598</c:v>
                </c:pt>
                <c:pt idx="15">
                  <c:v>10598</c:v>
                </c:pt>
                <c:pt idx="16">
                  <c:v>10698</c:v>
                </c:pt>
                <c:pt idx="17">
                  <c:v>11498</c:v>
                </c:pt>
                <c:pt idx="18">
                  <c:v>11498</c:v>
                </c:pt>
                <c:pt idx="19">
                  <c:v>11498</c:v>
                </c:pt>
                <c:pt idx="20">
                  <c:v>11498</c:v>
                </c:pt>
                <c:pt idx="21">
                  <c:v>11498</c:v>
                </c:pt>
                <c:pt idx="22">
                  <c:v>11498</c:v>
                </c:pt>
                <c:pt idx="23">
                  <c:v>11498</c:v>
                </c:pt>
                <c:pt idx="24">
                  <c:v>11498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69488"/>
        <c:axId val="199169880"/>
      </c:lineChart>
      <c:catAx>
        <c:axId val="199169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9169880"/>
        <c:crosses val="autoZero"/>
        <c:auto val="1"/>
        <c:lblAlgn val="ctr"/>
        <c:lblOffset val="100"/>
        <c:tickLblSkip val="1"/>
        <c:noMultiLvlLbl val="0"/>
      </c:catAx>
      <c:valAx>
        <c:axId val="199169880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199169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 orientation="landscape" horizontalDpi="120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CumulativeTime (days)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054199475065621"/>
          <c:y val="0.16239610673665789"/>
          <c:w val="0.60105796150481194"/>
          <c:h val="0.48277777777777792"/>
        </c:manualLayout>
      </c:layout>
      <c:lineChart>
        <c:grouping val="standard"/>
        <c:varyColors val="0"/>
        <c:ser>
          <c:idx val="1"/>
          <c:order val="0"/>
          <c:tx>
            <c:strRef>
              <c:f>Budgeting!$B$7</c:f>
              <c:strCache>
                <c:ptCount val="1"/>
                <c:pt idx="0">
                  <c:v>Time (days)</c:v>
                </c:pt>
              </c:strCache>
            </c:strRef>
          </c:tx>
          <c:cat>
            <c:strRef>
              <c:f>Budgeting!$A$8:$A$32</c:f>
              <c:strCache>
                <c:ptCount val="18"/>
                <c:pt idx="0">
                  <c:v>Create Project Charter</c:v>
                </c:pt>
                <c:pt idx="1">
                  <c:v>QA meeting</c:v>
                </c:pt>
                <c:pt idx="2">
                  <c:v>Work Breakdown structure</c:v>
                </c:pt>
                <c:pt idx="3">
                  <c:v>Project Plan</c:v>
                </c:pt>
                <c:pt idx="4">
                  <c:v>Document for budget and tracking</c:v>
                </c:pt>
                <c:pt idx="5">
                  <c:v>Build and test prototype</c:v>
                </c:pt>
                <c:pt idx="6">
                  <c:v>Testing runs</c:v>
                </c:pt>
                <c:pt idx="7">
                  <c:v>Complete work in QA memo</c:v>
                </c:pt>
                <c:pt idx="9">
                  <c:v>Powerpoint presentation</c:v>
                </c:pt>
                <c:pt idx="10">
                  <c:v>Payloads</c:v>
                </c:pt>
                <c:pt idx="11">
                  <c:v>White paper (1)</c:v>
                </c:pt>
                <c:pt idx="12">
                  <c:v>Grey Construction paper (1)</c:v>
                </c:pt>
                <c:pt idx="13">
                  <c:v>Scotch tape (4 inch)</c:v>
                </c:pt>
                <c:pt idx="14">
                  <c:v>Colour Markers (3)</c:v>
                </c:pt>
                <c:pt idx="15">
                  <c:v>Black Construction paper (1)</c:v>
                </c:pt>
                <c:pt idx="16">
                  <c:v>Small paper clip</c:v>
                </c:pt>
                <c:pt idx="17">
                  <c:v>Airfield fee</c:v>
                </c:pt>
              </c:strCache>
            </c:strRef>
          </c:cat>
          <c:val>
            <c:numRef>
              <c:f>Budgeting!$C$8:$C$32</c:f>
              <c:numCache>
                <c:formatCode>General</c:formatCode>
                <c:ptCount val="2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45</c:v>
                </c:pt>
                <c:pt idx="4">
                  <c:v>105</c:v>
                </c:pt>
                <c:pt idx="5">
                  <c:v>165</c:v>
                </c:pt>
                <c:pt idx="6">
                  <c:v>195</c:v>
                </c:pt>
                <c:pt idx="7">
                  <c:v>240</c:v>
                </c:pt>
                <c:pt idx="8">
                  <c:v>240</c:v>
                </c:pt>
                <c:pt idx="9">
                  <c:v>265</c:v>
                </c:pt>
                <c:pt idx="10">
                  <c:v>265</c:v>
                </c:pt>
                <c:pt idx="11">
                  <c:v>265</c:v>
                </c:pt>
                <c:pt idx="12">
                  <c:v>265</c:v>
                </c:pt>
                <c:pt idx="13">
                  <c:v>265</c:v>
                </c:pt>
                <c:pt idx="14">
                  <c:v>265</c:v>
                </c:pt>
                <c:pt idx="15">
                  <c:v>265</c:v>
                </c:pt>
                <c:pt idx="16">
                  <c:v>265</c:v>
                </c:pt>
                <c:pt idx="17">
                  <c:v>270</c:v>
                </c:pt>
                <c:pt idx="18">
                  <c:v>270</c:v>
                </c:pt>
                <c:pt idx="19">
                  <c:v>270</c:v>
                </c:pt>
                <c:pt idx="20">
                  <c:v>270</c:v>
                </c:pt>
                <c:pt idx="21">
                  <c:v>270</c:v>
                </c:pt>
                <c:pt idx="22">
                  <c:v>270</c:v>
                </c:pt>
                <c:pt idx="23">
                  <c:v>270</c:v>
                </c:pt>
                <c:pt idx="24">
                  <c:v>270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70664"/>
        <c:axId val="199171056"/>
      </c:lineChart>
      <c:catAx>
        <c:axId val="19917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9171056"/>
        <c:crosses val="autoZero"/>
        <c:auto val="1"/>
        <c:lblAlgn val="ctr"/>
        <c:lblOffset val="100"/>
        <c:tickLblSkip val="1"/>
        <c:noMultiLvlLbl val="0"/>
      </c:catAx>
      <c:valAx>
        <c:axId val="19917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17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Estimate vs. Actual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cat>
            <c:strRef>
              <c:f>Tracking!$A$8:$A$32</c:f>
              <c:strCache>
                <c:ptCount val="25"/>
                <c:pt idx="0">
                  <c:v>Create Project Charter</c:v>
                </c:pt>
                <c:pt idx="1">
                  <c:v>QA meeting</c:v>
                </c:pt>
                <c:pt idx="2">
                  <c:v>Work Breakdown structure</c:v>
                </c:pt>
                <c:pt idx="3">
                  <c:v>Project Plan</c:v>
                </c:pt>
                <c:pt idx="4">
                  <c:v>Document for budget and tracking</c:v>
                </c:pt>
                <c:pt idx="5">
                  <c:v>Build and test prototype</c:v>
                </c:pt>
                <c:pt idx="6">
                  <c:v>Testing runs</c:v>
                </c:pt>
                <c:pt idx="7">
                  <c:v>Complete work in QA memo</c:v>
                </c:pt>
                <c:pt idx="8">
                  <c:v>0</c:v>
                </c:pt>
                <c:pt idx="9">
                  <c:v>Powerpoint presentation</c:v>
                </c:pt>
                <c:pt idx="10">
                  <c:v>Payloads</c:v>
                </c:pt>
                <c:pt idx="11">
                  <c:v>White paper (1)</c:v>
                </c:pt>
                <c:pt idx="12">
                  <c:v>Grey Construction paper (1)</c:v>
                </c:pt>
                <c:pt idx="13">
                  <c:v>Scotch tape (4 inch)</c:v>
                </c:pt>
                <c:pt idx="14">
                  <c:v>Colour Markers (3)</c:v>
                </c:pt>
                <c:pt idx="15">
                  <c:v>Black Construction paper (1)</c:v>
                </c:pt>
                <c:pt idx="16">
                  <c:v>Small paper clip</c:v>
                </c:pt>
                <c:pt idx="17">
                  <c:v>Airfield fee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strCache>
            </c:strRef>
          </c:cat>
          <c:val>
            <c:numRef>
              <c:f>Tracking!$B$8:$B$32</c:f>
              <c:numCache>
                <c:formatCode>_-"$"* #,##0.00_-;\-"$"* #,##0.00_-;_-"$"* "-"??_-;_-@_-</c:formatCode>
                <c:ptCount val="25"/>
                <c:pt idx="0">
                  <c:v>500</c:v>
                </c:pt>
                <c:pt idx="1">
                  <c:v>1500</c:v>
                </c:pt>
                <c:pt idx="2">
                  <c:v>18</c:v>
                </c:pt>
                <c:pt idx="3">
                  <c:v>90</c:v>
                </c:pt>
                <c:pt idx="4">
                  <c:v>216</c:v>
                </c:pt>
                <c:pt idx="5">
                  <c:v>2580</c:v>
                </c:pt>
                <c:pt idx="6">
                  <c:v>330</c:v>
                </c:pt>
                <c:pt idx="7">
                  <c:v>495</c:v>
                </c:pt>
                <c:pt idx="8">
                  <c:v>0</c:v>
                </c:pt>
                <c:pt idx="9">
                  <c:v>425</c:v>
                </c:pt>
                <c:pt idx="10">
                  <c:v>200</c:v>
                </c:pt>
                <c:pt idx="11">
                  <c:v>800</c:v>
                </c:pt>
                <c:pt idx="12">
                  <c:v>1400</c:v>
                </c:pt>
                <c:pt idx="13">
                  <c:v>32</c:v>
                </c:pt>
                <c:pt idx="14">
                  <c:v>12</c:v>
                </c:pt>
                <c:pt idx="15">
                  <c:v>2000</c:v>
                </c:pt>
                <c:pt idx="16">
                  <c:v>100</c:v>
                </c:pt>
                <c:pt idx="17">
                  <c:v>800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v>Actual</c:v>
          </c:tx>
          <c:cat>
            <c:strRef>
              <c:f>Tracking!$A$8:$A$32</c:f>
              <c:strCache>
                <c:ptCount val="25"/>
                <c:pt idx="0">
                  <c:v>Create Project Charter</c:v>
                </c:pt>
                <c:pt idx="1">
                  <c:v>QA meeting</c:v>
                </c:pt>
                <c:pt idx="2">
                  <c:v>Work Breakdown structure</c:v>
                </c:pt>
                <c:pt idx="3">
                  <c:v>Project Plan</c:v>
                </c:pt>
                <c:pt idx="4">
                  <c:v>Document for budget and tracking</c:v>
                </c:pt>
                <c:pt idx="5">
                  <c:v>Build and test prototype</c:v>
                </c:pt>
                <c:pt idx="6">
                  <c:v>Testing runs</c:v>
                </c:pt>
                <c:pt idx="7">
                  <c:v>Complete work in QA memo</c:v>
                </c:pt>
                <c:pt idx="8">
                  <c:v>0</c:v>
                </c:pt>
                <c:pt idx="9">
                  <c:v>Powerpoint presentation</c:v>
                </c:pt>
                <c:pt idx="10">
                  <c:v>Payloads</c:v>
                </c:pt>
                <c:pt idx="11">
                  <c:v>White paper (1)</c:v>
                </c:pt>
                <c:pt idx="12">
                  <c:v>Grey Construction paper (1)</c:v>
                </c:pt>
                <c:pt idx="13">
                  <c:v>Scotch tape (4 inch)</c:v>
                </c:pt>
                <c:pt idx="14">
                  <c:v>Colour Markers (3)</c:v>
                </c:pt>
                <c:pt idx="15">
                  <c:v>Black Construction paper (1)</c:v>
                </c:pt>
                <c:pt idx="16">
                  <c:v>Small paper clip</c:v>
                </c:pt>
                <c:pt idx="17">
                  <c:v>Airfield fee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strCache>
            </c:strRef>
          </c:cat>
          <c:val>
            <c:numRef>
              <c:f>Tracking!$E$8:$E$32</c:f>
              <c:numCache>
                <c:formatCode>_-"$"* #,##0.00_-;\-"$"* #,##0.00_-;_-"$"* "-"??_-;_-@_-</c:formatCode>
                <c:ptCount val="25"/>
                <c:pt idx="0">
                  <c:v>2000</c:v>
                </c:pt>
                <c:pt idx="1">
                  <c:v>3000</c:v>
                </c:pt>
                <c:pt idx="2">
                  <c:v>20</c:v>
                </c:pt>
                <c:pt idx="3">
                  <c:v>120</c:v>
                </c:pt>
                <c:pt idx="4">
                  <c:v>230</c:v>
                </c:pt>
                <c:pt idx="5">
                  <c:v>2100</c:v>
                </c:pt>
                <c:pt idx="6">
                  <c:v>335</c:v>
                </c:pt>
                <c:pt idx="7">
                  <c:v>495</c:v>
                </c:pt>
                <c:pt idx="8">
                  <c:v>0</c:v>
                </c:pt>
                <c:pt idx="9">
                  <c:v>400</c:v>
                </c:pt>
                <c:pt idx="10">
                  <c:v>200</c:v>
                </c:pt>
                <c:pt idx="11">
                  <c:v>800</c:v>
                </c:pt>
                <c:pt idx="12">
                  <c:v>1400</c:v>
                </c:pt>
                <c:pt idx="13">
                  <c:v>40</c:v>
                </c:pt>
                <c:pt idx="14">
                  <c:v>12</c:v>
                </c:pt>
                <c:pt idx="15">
                  <c:v>2000</c:v>
                </c:pt>
                <c:pt idx="16">
                  <c:v>100</c:v>
                </c:pt>
                <c:pt idx="17">
                  <c:v>800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41896"/>
        <c:axId val="199242288"/>
      </c:lineChart>
      <c:catAx>
        <c:axId val="199241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9242288"/>
        <c:crosses val="autoZero"/>
        <c:auto val="1"/>
        <c:lblAlgn val="ctr"/>
        <c:lblOffset val="100"/>
        <c:noMultiLvlLbl val="0"/>
      </c:catAx>
      <c:valAx>
        <c:axId val="199242288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199241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Cumulative Variance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Tracking!$G$7</c:f>
              <c:strCache>
                <c:ptCount val="1"/>
                <c:pt idx="0">
                  <c:v>Cumulative Variance</c:v>
                </c:pt>
              </c:strCache>
            </c:strRef>
          </c:tx>
          <c:invertIfNegative val="0"/>
          <c:cat>
            <c:strRef>
              <c:f>Tracking!$A$8:$A$32</c:f>
              <c:strCache>
                <c:ptCount val="25"/>
                <c:pt idx="0">
                  <c:v>Create Project Charter</c:v>
                </c:pt>
                <c:pt idx="1">
                  <c:v>QA meeting</c:v>
                </c:pt>
                <c:pt idx="2">
                  <c:v>Work Breakdown structure</c:v>
                </c:pt>
                <c:pt idx="3">
                  <c:v>Project Plan</c:v>
                </c:pt>
                <c:pt idx="4">
                  <c:v>Document for budget and tracking</c:v>
                </c:pt>
                <c:pt idx="5">
                  <c:v>Build and test prototype</c:v>
                </c:pt>
                <c:pt idx="6">
                  <c:v>Testing runs</c:v>
                </c:pt>
                <c:pt idx="7">
                  <c:v>Complete work in QA memo</c:v>
                </c:pt>
                <c:pt idx="8">
                  <c:v>0</c:v>
                </c:pt>
                <c:pt idx="9">
                  <c:v>Powerpoint presentation</c:v>
                </c:pt>
                <c:pt idx="10">
                  <c:v>Payloads</c:v>
                </c:pt>
                <c:pt idx="11">
                  <c:v>White paper (1)</c:v>
                </c:pt>
                <c:pt idx="12">
                  <c:v>Grey Construction paper (1)</c:v>
                </c:pt>
                <c:pt idx="13">
                  <c:v>Scotch tape (4 inch)</c:v>
                </c:pt>
                <c:pt idx="14">
                  <c:v>Colour Markers (3)</c:v>
                </c:pt>
                <c:pt idx="15">
                  <c:v>Black Construction paper (1)</c:v>
                </c:pt>
                <c:pt idx="16">
                  <c:v>Small paper clip</c:v>
                </c:pt>
                <c:pt idx="17">
                  <c:v>Airfield fee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strCache>
            </c:strRef>
          </c:cat>
          <c:val>
            <c:numRef>
              <c:f>Tracking!$G$8:$G$32</c:f>
              <c:numCache>
                <c:formatCode>_-"$"* #,##0.00_-;\-"$"* #,##0.00_-;_-"$"* "-"??_-;_-@_-</c:formatCode>
                <c:ptCount val="25"/>
                <c:pt idx="0">
                  <c:v>1500</c:v>
                </c:pt>
                <c:pt idx="1">
                  <c:v>3000</c:v>
                </c:pt>
                <c:pt idx="2">
                  <c:v>3002</c:v>
                </c:pt>
                <c:pt idx="3">
                  <c:v>3032</c:v>
                </c:pt>
                <c:pt idx="4">
                  <c:v>3046</c:v>
                </c:pt>
                <c:pt idx="5">
                  <c:v>2566</c:v>
                </c:pt>
                <c:pt idx="6">
                  <c:v>2571</c:v>
                </c:pt>
                <c:pt idx="7">
                  <c:v>2571</c:v>
                </c:pt>
                <c:pt idx="8">
                  <c:v>2571</c:v>
                </c:pt>
                <c:pt idx="9">
                  <c:v>2546</c:v>
                </c:pt>
                <c:pt idx="10">
                  <c:v>2546</c:v>
                </c:pt>
                <c:pt idx="11">
                  <c:v>2546</c:v>
                </c:pt>
                <c:pt idx="12">
                  <c:v>2546</c:v>
                </c:pt>
                <c:pt idx="13">
                  <c:v>2554</c:v>
                </c:pt>
                <c:pt idx="14">
                  <c:v>2554</c:v>
                </c:pt>
                <c:pt idx="15">
                  <c:v>2554</c:v>
                </c:pt>
                <c:pt idx="16">
                  <c:v>2554</c:v>
                </c:pt>
                <c:pt idx="17">
                  <c:v>2554</c:v>
                </c:pt>
                <c:pt idx="18">
                  <c:v>2554</c:v>
                </c:pt>
                <c:pt idx="19">
                  <c:v>2554</c:v>
                </c:pt>
                <c:pt idx="20">
                  <c:v>2554</c:v>
                </c:pt>
                <c:pt idx="21">
                  <c:v>2554</c:v>
                </c:pt>
                <c:pt idx="22">
                  <c:v>2554</c:v>
                </c:pt>
                <c:pt idx="23">
                  <c:v>2554</c:v>
                </c:pt>
                <c:pt idx="24">
                  <c:v>2554</c:v>
                </c:pt>
              </c:numCache>
            </c:numRef>
          </c:val>
        </c:ser>
        <c:ser>
          <c:idx val="1"/>
          <c:order val="1"/>
          <c:tx>
            <c:strRef>
              <c:f>Budgeting!$G$7</c:f>
              <c:strCache>
                <c:ptCount val="1"/>
                <c:pt idx="0">
                  <c:v>Cumulative Budget</c:v>
                </c:pt>
              </c:strCache>
            </c:strRef>
          </c:tx>
          <c:invertIfNegative val="0"/>
          <c:cat>
            <c:strRef>
              <c:f>Tracking!$A$8:$A$32</c:f>
              <c:strCache>
                <c:ptCount val="25"/>
                <c:pt idx="0">
                  <c:v>Create Project Charter</c:v>
                </c:pt>
                <c:pt idx="1">
                  <c:v>QA meeting</c:v>
                </c:pt>
                <c:pt idx="2">
                  <c:v>Work Breakdown structure</c:v>
                </c:pt>
                <c:pt idx="3">
                  <c:v>Project Plan</c:v>
                </c:pt>
                <c:pt idx="4">
                  <c:v>Document for budget and tracking</c:v>
                </c:pt>
                <c:pt idx="5">
                  <c:v>Build and test prototype</c:v>
                </c:pt>
                <c:pt idx="6">
                  <c:v>Testing runs</c:v>
                </c:pt>
                <c:pt idx="7">
                  <c:v>Complete work in QA memo</c:v>
                </c:pt>
                <c:pt idx="8">
                  <c:v>0</c:v>
                </c:pt>
                <c:pt idx="9">
                  <c:v>Powerpoint presentation</c:v>
                </c:pt>
                <c:pt idx="10">
                  <c:v>Payloads</c:v>
                </c:pt>
                <c:pt idx="11">
                  <c:v>White paper (1)</c:v>
                </c:pt>
                <c:pt idx="12">
                  <c:v>Grey Construction paper (1)</c:v>
                </c:pt>
                <c:pt idx="13">
                  <c:v>Scotch tape (4 inch)</c:v>
                </c:pt>
                <c:pt idx="14">
                  <c:v>Colour Markers (3)</c:v>
                </c:pt>
                <c:pt idx="15">
                  <c:v>Black Construction paper (1)</c:v>
                </c:pt>
                <c:pt idx="16">
                  <c:v>Small paper clip</c:v>
                </c:pt>
                <c:pt idx="17">
                  <c:v>Airfield fee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strCache>
            </c:strRef>
          </c:cat>
          <c:val>
            <c:numRef>
              <c:f>Budgeting!$G$8:$G$32</c:f>
              <c:numCache>
                <c:formatCode>_-"$"* #,##0.00_-;\-"$"* #,##0.00_-;_-"$"* "-"??_-;_-@_-</c:formatCode>
                <c:ptCount val="25"/>
                <c:pt idx="0">
                  <c:v>500</c:v>
                </c:pt>
                <c:pt idx="1">
                  <c:v>2000</c:v>
                </c:pt>
                <c:pt idx="2">
                  <c:v>2018</c:v>
                </c:pt>
                <c:pt idx="3">
                  <c:v>2108</c:v>
                </c:pt>
                <c:pt idx="4">
                  <c:v>2324</c:v>
                </c:pt>
                <c:pt idx="5">
                  <c:v>4904</c:v>
                </c:pt>
                <c:pt idx="6">
                  <c:v>5234</c:v>
                </c:pt>
                <c:pt idx="7">
                  <c:v>5729</c:v>
                </c:pt>
                <c:pt idx="8">
                  <c:v>5729</c:v>
                </c:pt>
                <c:pt idx="9">
                  <c:v>6154</c:v>
                </c:pt>
                <c:pt idx="10">
                  <c:v>6354</c:v>
                </c:pt>
                <c:pt idx="11">
                  <c:v>7154</c:v>
                </c:pt>
                <c:pt idx="12">
                  <c:v>8554</c:v>
                </c:pt>
                <c:pt idx="13">
                  <c:v>8586</c:v>
                </c:pt>
                <c:pt idx="14">
                  <c:v>8598</c:v>
                </c:pt>
                <c:pt idx="15">
                  <c:v>10598</c:v>
                </c:pt>
                <c:pt idx="16">
                  <c:v>10698</c:v>
                </c:pt>
                <c:pt idx="17">
                  <c:v>11498</c:v>
                </c:pt>
                <c:pt idx="18">
                  <c:v>11498</c:v>
                </c:pt>
                <c:pt idx="19">
                  <c:v>11498</c:v>
                </c:pt>
                <c:pt idx="20">
                  <c:v>11498</c:v>
                </c:pt>
                <c:pt idx="21">
                  <c:v>11498</c:v>
                </c:pt>
                <c:pt idx="22">
                  <c:v>11498</c:v>
                </c:pt>
                <c:pt idx="23">
                  <c:v>11498</c:v>
                </c:pt>
                <c:pt idx="24">
                  <c:v>11498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7133848"/>
        <c:axId val="297134240"/>
      </c:barChart>
      <c:catAx>
        <c:axId val="297133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7134240"/>
        <c:crosses val="autoZero"/>
        <c:auto val="1"/>
        <c:lblAlgn val="ctr"/>
        <c:lblOffset val="100"/>
        <c:noMultiLvlLbl val="0"/>
      </c:catAx>
      <c:valAx>
        <c:axId val="297134240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out"/>
        <c:minorTickMark val="none"/>
        <c:tickLblPos val="nextTo"/>
        <c:crossAx val="297133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600076</xdr:colOff>
      <xdr:row>34</xdr:row>
      <xdr:rowOff>133349</xdr:rowOff>
    </xdr:from>
    <xdr:to>
      <xdr:col>4</xdr:col>
      <xdr:colOff>704850</xdr:colOff>
      <xdr:row>50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2247899</xdr:colOff>
      <xdr:row>50</xdr:row>
      <xdr:rowOff>142874</xdr:rowOff>
    </xdr:from>
    <xdr:to>
      <xdr:col>7</xdr:col>
      <xdr:colOff>495300</xdr:colOff>
      <xdr:row>69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33</xdr:row>
      <xdr:rowOff>47624</xdr:rowOff>
    </xdr:from>
    <xdr:to>
      <xdr:col>6</xdr:col>
      <xdr:colOff>800100</xdr:colOff>
      <xdr:row>54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447675</xdr:colOff>
      <xdr:row>67</xdr:row>
      <xdr:rowOff>152399</xdr:rowOff>
    </xdr:from>
    <xdr:to>
      <xdr:col>7</xdr:col>
      <xdr:colOff>771525</xdr:colOff>
      <xdr:row>91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My%20Documents\downloads\project-budget-trac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cast"/>
      <sheetName val="Tracking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view="pageLayout" topLeftCell="A4" zoomScaleNormal="100" workbookViewId="0">
      <selection activeCell="B13" sqref="B13"/>
    </sheetView>
  </sheetViews>
  <sheetFormatPr defaultRowHeight="15" x14ac:dyDescent="0.25"/>
  <cols>
    <col min="1" max="1" width="36.85546875" customWidth="1"/>
    <col min="2" max="2" width="12.85546875" customWidth="1"/>
    <col min="3" max="3" width="11.5703125" customWidth="1"/>
    <col min="4" max="5" width="11.5703125" style="32" customWidth="1"/>
    <col min="6" max="6" width="15" customWidth="1"/>
    <col min="7" max="7" width="16.5703125" customWidth="1"/>
  </cols>
  <sheetData>
    <row r="1" spans="1:7" ht="15.75" x14ac:dyDescent="0.25">
      <c r="A1" s="1" t="s">
        <v>8</v>
      </c>
      <c r="B1" s="1"/>
      <c r="C1" s="1"/>
      <c r="D1" s="30"/>
      <c r="E1" s="30"/>
    </row>
    <row r="2" spans="1:7" x14ac:dyDescent="0.25">
      <c r="A2" s="5" t="s">
        <v>44</v>
      </c>
      <c r="B2" s="6"/>
      <c r="C2" s="26"/>
      <c r="D2" s="31"/>
      <c r="E2" s="31"/>
    </row>
    <row r="3" spans="1:7" x14ac:dyDescent="0.25">
      <c r="A3" s="5" t="s">
        <v>9</v>
      </c>
      <c r="B3" s="6"/>
      <c r="C3" s="26"/>
      <c r="D3" s="31"/>
      <c r="E3" s="31"/>
    </row>
    <row r="4" spans="1:7" x14ac:dyDescent="0.25">
      <c r="A4" s="5" t="s">
        <v>31</v>
      </c>
      <c r="B4" s="6"/>
      <c r="C4" s="26"/>
      <c r="D4" s="31"/>
      <c r="E4" s="31"/>
    </row>
    <row r="5" spans="1:7" x14ac:dyDescent="0.25">
      <c r="A5" s="5" t="s">
        <v>32</v>
      </c>
      <c r="B5" s="7"/>
      <c r="C5" s="27"/>
      <c r="D5" s="31"/>
      <c r="E5" s="31"/>
    </row>
    <row r="6" spans="1:7" ht="15.75" thickBot="1" x14ac:dyDescent="0.3"/>
    <row r="7" spans="1:7" ht="30" x14ac:dyDescent="0.25">
      <c r="A7" s="28" t="s">
        <v>17</v>
      </c>
      <c r="B7" s="29" t="s">
        <v>10</v>
      </c>
      <c r="C7" s="49" t="s">
        <v>18</v>
      </c>
      <c r="D7" s="33" t="s">
        <v>19</v>
      </c>
      <c r="E7" s="33" t="s">
        <v>20</v>
      </c>
      <c r="F7" s="49" t="s">
        <v>11</v>
      </c>
      <c r="G7" s="51" t="s">
        <v>12</v>
      </c>
    </row>
    <row r="8" spans="1:7" x14ac:dyDescent="0.25">
      <c r="A8" s="9" t="s">
        <v>26</v>
      </c>
      <c r="B8" s="8">
        <v>10</v>
      </c>
      <c r="C8" s="50">
        <f>B8</f>
        <v>10</v>
      </c>
      <c r="D8" s="13">
        <v>500</v>
      </c>
      <c r="E8" s="13">
        <v>0</v>
      </c>
      <c r="F8" s="52">
        <f>D8+E8</f>
        <v>500</v>
      </c>
      <c r="G8" s="53">
        <f>F8</f>
        <v>500</v>
      </c>
    </row>
    <row r="9" spans="1:7" x14ac:dyDescent="0.25">
      <c r="A9" s="9" t="s">
        <v>27</v>
      </c>
      <c r="B9" s="8">
        <v>5</v>
      </c>
      <c r="C9" s="50">
        <f>C8+B9</f>
        <v>15</v>
      </c>
      <c r="D9" s="13">
        <v>1500</v>
      </c>
      <c r="E9" s="13">
        <v>0</v>
      </c>
      <c r="F9" s="52">
        <f t="shared" ref="F9:F32" si="0">D9+E9</f>
        <v>1500</v>
      </c>
      <c r="G9" s="53">
        <f>G8+F9</f>
        <v>2000</v>
      </c>
    </row>
    <row r="10" spans="1:7" x14ac:dyDescent="0.25">
      <c r="A10" s="9" t="s">
        <v>33</v>
      </c>
      <c r="B10" s="8">
        <v>5</v>
      </c>
      <c r="C10" s="50">
        <f t="shared" ref="C10:C32" si="1">C9+B10</f>
        <v>20</v>
      </c>
      <c r="D10" s="13">
        <v>18</v>
      </c>
      <c r="E10" s="13"/>
      <c r="F10" s="52">
        <f t="shared" si="0"/>
        <v>18</v>
      </c>
      <c r="G10" s="53">
        <f t="shared" ref="G10:G32" si="2">G9+F10</f>
        <v>2018</v>
      </c>
    </row>
    <row r="11" spans="1:7" x14ac:dyDescent="0.25">
      <c r="A11" s="9" t="s">
        <v>34</v>
      </c>
      <c r="B11" s="8">
        <v>25</v>
      </c>
      <c r="C11" s="50">
        <f t="shared" si="1"/>
        <v>45</v>
      </c>
      <c r="D11" s="13">
        <v>90</v>
      </c>
      <c r="E11" s="13"/>
      <c r="F11" s="52">
        <f t="shared" si="0"/>
        <v>90</v>
      </c>
      <c r="G11" s="53">
        <f t="shared" si="2"/>
        <v>2108</v>
      </c>
    </row>
    <row r="12" spans="1:7" x14ac:dyDescent="0.25">
      <c r="A12" s="9" t="s">
        <v>35</v>
      </c>
      <c r="B12" s="8">
        <v>60</v>
      </c>
      <c r="C12" s="50">
        <f t="shared" si="1"/>
        <v>105</v>
      </c>
      <c r="D12" s="13">
        <v>216</v>
      </c>
      <c r="E12" s="13"/>
      <c r="F12" s="52">
        <f t="shared" si="0"/>
        <v>216</v>
      </c>
      <c r="G12" s="53">
        <f t="shared" si="2"/>
        <v>2324</v>
      </c>
    </row>
    <row r="13" spans="1:7" x14ac:dyDescent="0.25">
      <c r="A13" s="9" t="s">
        <v>36</v>
      </c>
      <c r="B13" s="8">
        <v>60</v>
      </c>
      <c r="C13" s="50">
        <f t="shared" si="1"/>
        <v>165</v>
      </c>
      <c r="D13" s="13">
        <v>2580</v>
      </c>
      <c r="E13" s="13"/>
      <c r="F13" s="52">
        <f t="shared" si="0"/>
        <v>2580</v>
      </c>
      <c r="G13" s="53">
        <f t="shared" si="2"/>
        <v>4904</v>
      </c>
    </row>
    <row r="14" spans="1:7" x14ac:dyDescent="0.25">
      <c r="A14" s="9" t="s">
        <v>37</v>
      </c>
      <c r="B14" s="8">
        <v>30</v>
      </c>
      <c r="C14" s="50">
        <f t="shared" si="1"/>
        <v>195</v>
      </c>
      <c r="D14" s="13">
        <v>330</v>
      </c>
      <c r="E14" s="13"/>
      <c r="F14" s="52">
        <f t="shared" si="0"/>
        <v>330</v>
      </c>
      <c r="G14" s="53">
        <f t="shared" si="2"/>
        <v>5234</v>
      </c>
    </row>
    <row r="15" spans="1:7" x14ac:dyDescent="0.25">
      <c r="A15" s="9" t="s">
        <v>38</v>
      </c>
      <c r="B15" s="8">
        <v>45</v>
      </c>
      <c r="C15" s="50">
        <f t="shared" si="1"/>
        <v>240</v>
      </c>
      <c r="D15" s="13">
        <v>495</v>
      </c>
      <c r="E15" s="13"/>
      <c r="F15" s="52">
        <f t="shared" si="0"/>
        <v>495</v>
      </c>
      <c r="G15" s="53">
        <f t="shared" si="2"/>
        <v>5729</v>
      </c>
    </row>
    <row r="16" spans="1:7" x14ac:dyDescent="0.25">
      <c r="A16" s="9"/>
      <c r="B16" s="8"/>
      <c r="C16" s="50">
        <f t="shared" si="1"/>
        <v>240</v>
      </c>
      <c r="D16" s="13"/>
      <c r="E16" s="13"/>
      <c r="F16" s="52">
        <f t="shared" si="0"/>
        <v>0</v>
      </c>
      <c r="G16" s="53">
        <f t="shared" si="2"/>
        <v>5729</v>
      </c>
    </row>
    <row r="17" spans="1:7" x14ac:dyDescent="0.25">
      <c r="A17" s="9" t="s">
        <v>39</v>
      </c>
      <c r="B17" s="8">
        <v>25</v>
      </c>
      <c r="C17" s="50">
        <f t="shared" si="1"/>
        <v>265</v>
      </c>
      <c r="D17" s="13">
        <v>425</v>
      </c>
      <c r="E17" s="13"/>
      <c r="F17" s="52">
        <f t="shared" si="0"/>
        <v>425</v>
      </c>
      <c r="G17" s="53">
        <f t="shared" si="2"/>
        <v>6154</v>
      </c>
    </row>
    <row r="18" spans="1:7" x14ac:dyDescent="0.25">
      <c r="A18" s="9" t="s">
        <v>40</v>
      </c>
      <c r="B18" s="8"/>
      <c r="C18" s="50">
        <f t="shared" si="1"/>
        <v>265</v>
      </c>
      <c r="D18" s="13"/>
      <c r="E18" s="13">
        <v>200</v>
      </c>
      <c r="F18" s="52">
        <f t="shared" si="0"/>
        <v>200</v>
      </c>
      <c r="G18" s="53">
        <f t="shared" si="2"/>
        <v>6354</v>
      </c>
    </row>
    <row r="19" spans="1:7" x14ac:dyDescent="0.25">
      <c r="A19" s="9" t="s">
        <v>45</v>
      </c>
      <c r="B19" s="8"/>
      <c r="C19" s="50">
        <f t="shared" si="1"/>
        <v>265</v>
      </c>
      <c r="D19" s="13"/>
      <c r="E19" s="13">
        <v>800</v>
      </c>
      <c r="F19" s="52">
        <f t="shared" si="0"/>
        <v>800</v>
      </c>
      <c r="G19" s="53">
        <f t="shared" si="2"/>
        <v>7154</v>
      </c>
    </row>
    <row r="20" spans="1:7" x14ac:dyDescent="0.25">
      <c r="A20" s="9" t="s">
        <v>42</v>
      </c>
      <c r="B20" s="8"/>
      <c r="C20" s="50">
        <f t="shared" si="1"/>
        <v>265</v>
      </c>
      <c r="D20" s="13"/>
      <c r="E20" s="13">
        <v>1400</v>
      </c>
      <c r="F20" s="52">
        <f t="shared" si="0"/>
        <v>1400</v>
      </c>
      <c r="G20" s="53">
        <f t="shared" si="2"/>
        <v>8554</v>
      </c>
    </row>
    <row r="21" spans="1:7" x14ac:dyDescent="0.25">
      <c r="A21" s="9" t="s">
        <v>46</v>
      </c>
      <c r="B21" s="8"/>
      <c r="C21" s="50">
        <f t="shared" si="1"/>
        <v>265</v>
      </c>
      <c r="D21" s="13"/>
      <c r="E21" s="13">
        <v>32</v>
      </c>
      <c r="F21" s="52">
        <f t="shared" si="0"/>
        <v>32</v>
      </c>
      <c r="G21" s="53">
        <f t="shared" si="2"/>
        <v>8586</v>
      </c>
    </row>
    <row r="22" spans="1:7" x14ac:dyDescent="0.25">
      <c r="A22" s="9" t="s">
        <v>41</v>
      </c>
      <c r="B22" s="8"/>
      <c r="C22" s="50">
        <f t="shared" si="1"/>
        <v>265</v>
      </c>
      <c r="D22" s="13"/>
      <c r="E22" s="13">
        <v>12</v>
      </c>
      <c r="F22" s="52">
        <f t="shared" si="0"/>
        <v>12</v>
      </c>
      <c r="G22" s="53">
        <f t="shared" si="2"/>
        <v>8598</v>
      </c>
    </row>
    <row r="23" spans="1:7" x14ac:dyDescent="0.25">
      <c r="A23" s="9" t="s">
        <v>43</v>
      </c>
      <c r="B23" s="8"/>
      <c r="C23" s="50">
        <f t="shared" si="1"/>
        <v>265</v>
      </c>
      <c r="D23" s="13"/>
      <c r="E23" s="13">
        <v>2000</v>
      </c>
      <c r="F23" s="52">
        <f t="shared" si="0"/>
        <v>2000</v>
      </c>
      <c r="G23" s="53">
        <f t="shared" ref="G23:G28" si="3">G22+F23</f>
        <v>10598</v>
      </c>
    </row>
    <row r="24" spans="1:7" x14ac:dyDescent="0.25">
      <c r="A24" s="9" t="s">
        <v>47</v>
      </c>
      <c r="B24" s="8"/>
      <c r="C24" s="50">
        <f t="shared" si="1"/>
        <v>265</v>
      </c>
      <c r="D24" s="13"/>
      <c r="E24" s="13">
        <v>100</v>
      </c>
      <c r="F24" s="52">
        <f t="shared" si="0"/>
        <v>100</v>
      </c>
      <c r="G24" s="53">
        <f t="shared" si="3"/>
        <v>10698</v>
      </c>
    </row>
    <row r="25" spans="1:7" x14ac:dyDescent="0.25">
      <c r="A25" s="9" t="s">
        <v>48</v>
      </c>
      <c r="B25" s="8">
        <v>5</v>
      </c>
      <c r="C25" s="50">
        <f t="shared" si="1"/>
        <v>270</v>
      </c>
      <c r="D25" s="13">
        <v>800</v>
      </c>
      <c r="E25" s="13"/>
      <c r="F25" s="52">
        <f t="shared" si="0"/>
        <v>800</v>
      </c>
      <c r="G25" s="53">
        <f t="shared" si="3"/>
        <v>11498</v>
      </c>
    </row>
    <row r="26" spans="1:7" x14ac:dyDescent="0.25">
      <c r="A26" s="9"/>
      <c r="B26" s="8"/>
      <c r="C26" s="50">
        <f t="shared" si="1"/>
        <v>270</v>
      </c>
      <c r="D26" s="13"/>
      <c r="E26" s="13"/>
      <c r="F26" s="52">
        <f t="shared" si="0"/>
        <v>0</v>
      </c>
      <c r="G26" s="53">
        <f t="shared" si="3"/>
        <v>11498</v>
      </c>
    </row>
    <row r="27" spans="1:7" x14ac:dyDescent="0.25">
      <c r="A27" s="9"/>
      <c r="B27" s="8"/>
      <c r="C27" s="50">
        <f t="shared" si="1"/>
        <v>270</v>
      </c>
      <c r="D27" s="13"/>
      <c r="E27" s="13"/>
      <c r="F27" s="52">
        <f t="shared" si="0"/>
        <v>0</v>
      </c>
      <c r="G27" s="53">
        <f t="shared" si="3"/>
        <v>11498</v>
      </c>
    </row>
    <row r="28" spans="1:7" x14ac:dyDescent="0.25">
      <c r="A28" s="9"/>
      <c r="B28" s="8"/>
      <c r="C28" s="50">
        <f t="shared" si="1"/>
        <v>270</v>
      </c>
      <c r="D28" s="13"/>
      <c r="E28" s="13"/>
      <c r="F28" s="52">
        <f t="shared" si="0"/>
        <v>0</v>
      </c>
      <c r="G28" s="53">
        <f t="shared" si="3"/>
        <v>11498</v>
      </c>
    </row>
    <row r="29" spans="1:7" x14ac:dyDescent="0.25">
      <c r="A29" s="9"/>
      <c r="B29" s="8"/>
      <c r="C29" s="50">
        <f t="shared" si="1"/>
        <v>270</v>
      </c>
      <c r="D29" s="13"/>
      <c r="E29" s="13"/>
      <c r="F29" s="52">
        <f t="shared" si="0"/>
        <v>0</v>
      </c>
      <c r="G29" s="53">
        <f>G28+F29</f>
        <v>11498</v>
      </c>
    </row>
    <row r="30" spans="1:7" x14ac:dyDescent="0.25">
      <c r="A30" s="9"/>
      <c r="B30" s="8"/>
      <c r="C30" s="50">
        <f t="shared" si="1"/>
        <v>270</v>
      </c>
      <c r="D30" s="13"/>
      <c r="E30" s="13"/>
      <c r="F30" s="52">
        <f t="shared" si="0"/>
        <v>0</v>
      </c>
      <c r="G30" s="53">
        <f t="shared" si="2"/>
        <v>11498</v>
      </c>
    </row>
    <row r="31" spans="1:7" x14ac:dyDescent="0.25">
      <c r="A31" s="9"/>
      <c r="B31" s="8"/>
      <c r="C31" s="50">
        <f t="shared" si="1"/>
        <v>270</v>
      </c>
      <c r="D31" s="13"/>
      <c r="E31" s="13"/>
      <c r="F31" s="52">
        <f t="shared" si="0"/>
        <v>0</v>
      </c>
      <c r="G31" s="53">
        <f t="shared" si="2"/>
        <v>11498</v>
      </c>
    </row>
    <row r="32" spans="1:7" ht="15.75" thickBot="1" x14ac:dyDescent="0.3">
      <c r="A32" s="10"/>
      <c r="B32" s="11"/>
      <c r="C32" s="50">
        <f t="shared" si="1"/>
        <v>270</v>
      </c>
      <c r="D32" s="34"/>
      <c r="E32" s="34"/>
      <c r="F32" s="52">
        <f t="shared" si="0"/>
        <v>0</v>
      </c>
      <c r="G32" s="54">
        <f t="shared" si="2"/>
        <v>11498</v>
      </c>
    </row>
    <row r="34" spans="6:7" ht="18.75" x14ac:dyDescent="0.3">
      <c r="F34" t="s">
        <v>15</v>
      </c>
      <c r="G34" s="12">
        <f>G32</f>
        <v>11498</v>
      </c>
    </row>
  </sheetData>
  <pageMargins left="0.51181102362204722" right="0.47244094488188981" top="0.59055118110236227" bottom="0.62992125984251968" header="0.31496062992125984" footer="0.31496062992125984"/>
  <pageSetup orientation="landscape" horizont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C10" sqref="C10"/>
    </sheetView>
  </sheetViews>
  <sheetFormatPr defaultRowHeight="15" x14ac:dyDescent="0.25"/>
  <cols>
    <col min="1" max="1" width="31.140625" style="3" customWidth="1"/>
    <col min="2" max="2" width="16.85546875" style="16" customWidth="1"/>
    <col min="3" max="3" width="14.140625" style="16" customWidth="1"/>
    <col min="4" max="4" width="13.85546875" style="16" customWidth="1"/>
    <col min="5" max="5" width="13.42578125" style="16" customWidth="1"/>
    <col min="6" max="6" width="13.85546875" style="16" customWidth="1"/>
    <col min="7" max="7" width="13.7109375" style="16" customWidth="1"/>
    <col min="8" max="8" width="13.7109375" style="25" customWidth="1"/>
    <col min="9" max="16384" width="9.140625" style="3"/>
  </cols>
  <sheetData>
    <row r="1" spans="1:8" ht="15.75" x14ac:dyDescent="0.25">
      <c r="A1" s="55" t="s">
        <v>6</v>
      </c>
      <c r="B1" s="56"/>
      <c r="C1" s="56"/>
      <c r="D1" s="56"/>
      <c r="E1" s="56"/>
      <c r="F1" s="56"/>
      <c r="G1" s="56"/>
    </row>
    <row r="2" spans="1:8" x14ac:dyDescent="0.25">
      <c r="A2" s="4" t="s">
        <v>2</v>
      </c>
      <c r="B2" s="15" t="s">
        <v>28</v>
      </c>
      <c r="C2" s="35"/>
      <c r="D2" s="35"/>
      <c r="E2" s="18"/>
      <c r="F2" s="19" t="s">
        <v>0</v>
      </c>
      <c r="G2" s="14" t="s">
        <v>1</v>
      </c>
    </row>
    <row r="3" spans="1:8" x14ac:dyDescent="0.25">
      <c r="A3" s="4" t="s">
        <v>3</v>
      </c>
      <c r="B3" s="15" t="s">
        <v>29</v>
      </c>
      <c r="C3" s="36"/>
      <c r="D3" s="36"/>
      <c r="E3" s="20"/>
      <c r="F3" s="14" t="s">
        <v>5</v>
      </c>
      <c r="G3" s="15"/>
    </row>
    <row r="4" spans="1:8" x14ac:dyDescent="0.25">
      <c r="A4" s="4" t="s">
        <v>4</v>
      </c>
      <c r="B4" s="15" t="s">
        <v>30</v>
      </c>
      <c r="C4" s="37"/>
      <c r="D4" s="37"/>
      <c r="E4" s="21"/>
      <c r="F4" s="14" t="s">
        <v>7</v>
      </c>
      <c r="G4" s="15">
        <f>[1]Forecast!B9</f>
        <v>0</v>
      </c>
    </row>
    <row r="5" spans="1:8" x14ac:dyDescent="0.25">
      <c r="A5" s="2"/>
      <c r="B5" s="22"/>
      <c r="C5" s="22"/>
      <c r="D5" s="22"/>
      <c r="E5" s="23"/>
    </row>
    <row r="6" spans="1:8" ht="15.75" thickBot="1" x14ac:dyDescent="0.3">
      <c r="A6" s="2"/>
      <c r="B6" s="22" t="s">
        <v>25</v>
      </c>
      <c r="C6" s="22"/>
      <c r="D6" s="22"/>
      <c r="E6" s="23"/>
    </row>
    <row r="7" spans="1:8" ht="30" x14ac:dyDescent="0.25">
      <c r="A7" s="39" t="s">
        <v>17</v>
      </c>
      <c r="B7" s="41" t="s">
        <v>24</v>
      </c>
      <c r="C7" s="24" t="s">
        <v>23</v>
      </c>
      <c r="D7" s="24" t="s">
        <v>22</v>
      </c>
      <c r="E7" s="43" t="s">
        <v>21</v>
      </c>
      <c r="F7" s="43" t="s">
        <v>13</v>
      </c>
      <c r="G7" s="44" t="s">
        <v>14</v>
      </c>
      <c r="H7" s="45" t="s">
        <v>16</v>
      </c>
    </row>
    <row r="8" spans="1:8" x14ac:dyDescent="0.25">
      <c r="A8" s="40" t="str">
        <f>Budgeting!A8</f>
        <v>Create Project Charter</v>
      </c>
      <c r="B8" s="42">
        <f>Budgeting!F8</f>
        <v>500</v>
      </c>
      <c r="C8" s="17">
        <v>1000</v>
      </c>
      <c r="D8" s="17">
        <v>1000</v>
      </c>
      <c r="E8" s="46">
        <f>C8+D8</f>
        <v>2000</v>
      </c>
      <c r="F8" s="46">
        <f>E8-B8</f>
        <v>1500</v>
      </c>
      <c r="G8" s="47">
        <f>F8</f>
        <v>1500</v>
      </c>
      <c r="H8" s="48">
        <f>G8/Budgeting!$G$34</f>
        <v>0.13045747086449819</v>
      </c>
    </row>
    <row r="9" spans="1:8" x14ac:dyDescent="0.25">
      <c r="A9" s="40" t="str">
        <f>Budgeting!A9</f>
        <v>QA meeting</v>
      </c>
      <c r="B9" s="42">
        <f>Budgeting!F9</f>
        <v>1500</v>
      </c>
      <c r="C9" s="17">
        <v>1000</v>
      </c>
      <c r="D9" s="17">
        <v>2000</v>
      </c>
      <c r="E9" s="46">
        <f t="shared" ref="E9:E32" si="0">C9+D9</f>
        <v>3000</v>
      </c>
      <c r="F9" s="46">
        <f>E9-B9</f>
        <v>1500</v>
      </c>
      <c r="G9" s="47">
        <f>G8+F9</f>
        <v>3000</v>
      </c>
      <c r="H9" s="48">
        <f>G9/Budgeting!$G$34</f>
        <v>0.26091494172899637</v>
      </c>
    </row>
    <row r="10" spans="1:8" x14ac:dyDescent="0.25">
      <c r="A10" s="40" t="str">
        <f>Budgeting!A10</f>
        <v>Work Breakdown structure</v>
      </c>
      <c r="B10" s="42">
        <f>Budgeting!F10</f>
        <v>18</v>
      </c>
      <c r="C10" s="17">
        <v>20</v>
      </c>
      <c r="D10" s="17"/>
      <c r="E10" s="46">
        <f t="shared" si="0"/>
        <v>20</v>
      </c>
      <c r="F10" s="46">
        <f t="shared" ref="F10:F32" si="1">E10-B10</f>
        <v>2</v>
      </c>
      <c r="G10" s="47">
        <f t="shared" ref="G10:G32" si="2">G9+F10</f>
        <v>3002</v>
      </c>
      <c r="H10" s="48">
        <f>G10/Budgeting!$G$34</f>
        <v>0.26108888502348232</v>
      </c>
    </row>
    <row r="11" spans="1:8" x14ac:dyDescent="0.25">
      <c r="A11" s="40" t="str">
        <f>Budgeting!A11</f>
        <v>Project Plan</v>
      </c>
      <c r="B11" s="42">
        <f>Budgeting!F11</f>
        <v>90</v>
      </c>
      <c r="C11" s="17">
        <v>120</v>
      </c>
      <c r="D11" s="17"/>
      <c r="E11" s="46">
        <f t="shared" si="0"/>
        <v>120</v>
      </c>
      <c r="F11" s="46">
        <f t="shared" si="1"/>
        <v>30</v>
      </c>
      <c r="G11" s="47">
        <f t="shared" si="2"/>
        <v>3032</v>
      </c>
      <c r="H11" s="48">
        <f>G11/Budgeting!$G$34</f>
        <v>0.26369803444077233</v>
      </c>
    </row>
    <row r="12" spans="1:8" x14ac:dyDescent="0.25">
      <c r="A12" s="40" t="str">
        <f>Budgeting!A12</f>
        <v>Document for budget and tracking</v>
      </c>
      <c r="B12" s="42">
        <f>Budgeting!F12</f>
        <v>216</v>
      </c>
      <c r="C12" s="17">
        <v>230</v>
      </c>
      <c r="D12" s="17"/>
      <c r="E12" s="46">
        <f t="shared" si="0"/>
        <v>230</v>
      </c>
      <c r="F12" s="46">
        <f t="shared" si="1"/>
        <v>14</v>
      </c>
      <c r="G12" s="47">
        <f t="shared" si="2"/>
        <v>3046</v>
      </c>
      <c r="H12" s="48">
        <f>G12/Budgeting!$G$34</f>
        <v>0.26491563750217428</v>
      </c>
    </row>
    <row r="13" spans="1:8" x14ac:dyDescent="0.25">
      <c r="A13" s="40" t="str">
        <f>Budgeting!A13</f>
        <v>Build and test prototype</v>
      </c>
      <c r="B13" s="42">
        <f>Budgeting!F13</f>
        <v>2580</v>
      </c>
      <c r="C13" s="17">
        <v>2100</v>
      </c>
      <c r="D13" s="17"/>
      <c r="E13" s="46">
        <f t="shared" si="0"/>
        <v>2100</v>
      </c>
      <c r="F13" s="46">
        <f t="shared" si="1"/>
        <v>-480</v>
      </c>
      <c r="G13" s="47">
        <f t="shared" si="2"/>
        <v>2566</v>
      </c>
      <c r="H13" s="48">
        <f>G13/Budgeting!$G$34</f>
        <v>0.22316924682553488</v>
      </c>
    </row>
    <row r="14" spans="1:8" x14ac:dyDescent="0.25">
      <c r="A14" s="40" t="str">
        <f>Budgeting!A14</f>
        <v>Testing runs</v>
      </c>
      <c r="B14" s="42">
        <f>Budgeting!F14</f>
        <v>330</v>
      </c>
      <c r="C14" s="17">
        <v>335</v>
      </c>
      <c r="D14" s="17"/>
      <c r="E14" s="46">
        <f t="shared" si="0"/>
        <v>335</v>
      </c>
      <c r="F14" s="46">
        <f t="shared" si="1"/>
        <v>5</v>
      </c>
      <c r="G14" s="47">
        <f t="shared" si="2"/>
        <v>2571</v>
      </c>
      <c r="H14" s="48">
        <f>G14/Budgeting!$G$34</f>
        <v>0.22360410506174988</v>
      </c>
    </row>
    <row r="15" spans="1:8" x14ac:dyDescent="0.25">
      <c r="A15" s="40" t="str">
        <f>Budgeting!A15</f>
        <v>Complete work in QA memo</v>
      </c>
      <c r="B15" s="42">
        <f>Budgeting!F15</f>
        <v>495</v>
      </c>
      <c r="C15" s="17">
        <v>495</v>
      </c>
      <c r="D15" s="17"/>
      <c r="E15" s="46">
        <f t="shared" si="0"/>
        <v>495</v>
      </c>
      <c r="F15" s="46">
        <f t="shared" si="1"/>
        <v>0</v>
      </c>
      <c r="G15" s="47">
        <f t="shared" si="2"/>
        <v>2571</v>
      </c>
      <c r="H15" s="48">
        <f>G15/Budgeting!$G$34</f>
        <v>0.22360410506174988</v>
      </c>
    </row>
    <row r="16" spans="1:8" x14ac:dyDescent="0.25">
      <c r="A16" s="40">
        <f>Budgeting!A16</f>
        <v>0</v>
      </c>
      <c r="B16" s="42">
        <f>Budgeting!F16</f>
        <v>0</v>
      </c>
      <c r="C16" s="17"/>
      <c r="D16" s="17"/>
      <c r="E16" s="46">
        <f t="shared" si="0"/>
        <v>0</v>
      </c>
      <c r="F16" s="46">
        <f t="shared" si="1"/>
        <v>0</v>
      </c>
      <c r="G16" s="47">
        <f t="shared" si="2"/>
        <v>2571</v>
      </c>
      <c r="H16" s="48">
        <f>G16/Budgeting!$G$34</f>
        <v>0.22360410506174988</v>
      </c>
    </row>
    <row r="17" spans="1:8" x14ac:dyDescent="0.25">
      <c r="A17" s="40" t="str">
        <f>Budgeting!A17</f>
        <v>Powerpoint presentation</v>
      </c>
      <c r="B17" s="42">
        <f>Budgeting!F17</f>
        <v>425</v>
      </c>
      <c r="C17" s="17">
        <v>400</v>
      </c>
      <c r="D17" s="17"/>
      <c r="E17" s="46">
        <f t="shared" si="0"/>
        <v>400</v>
      </c>
      <c r="F17" s="46">
        <f t="shared" si="1"/>
        <v>-25</v>
      </c>
      <c r="G17" s="47">
        <f t="shared" si="2"/>
        <v>2546</v>
      </c>
      <c r="H17" s="48">
        <f>G17/Budgeting!$G$34</f>
        <v>0.2214298138806749</v>
      </c>
    </row>
    <row r="18" spans="1:8" x14ac:dyDescent="0.25">
      <c r="A18" s="40" t="str">
        <f>Budgeting!A18</f>
        <v>Payloads</v>
      </c>
      <c r="B18" s="42">
        <f>Budgeting!F18</f>
        <v>200</v>
      </c>
      <c r="C18" s="17"/>
      <c r="D18" s="17">
        <v>200</v>
      </c>
      <c r="E18" s="46">
        <f t="shared" si="0"/>
        <v>200</v>
      </c>
      <c r="F18" s="46">
        <f t="shared" si="1"/>
        <v>0</v>
      </c>
      <c r="G18" s="47">
        <f t="shared" si="2"/>
        <v>2546</v>
      </c>
      <c r="H18" s="48">
        <f>G18/Budgeting!$G$34</f>
        <v>0.2214298138806749</v>
      </c>
    </row>
    <row r="19" spans="1:8" x14ac:dyDescent="0.25">
      <c r="A19" s="40" t="str">
        <f>Budgeting!A19</f>
        <v>White paper (1)</v>
      </c>
      <c r="B19" s="42">
        <f>Budgeting!F19</f>
        <v>800</v>
      </c>
      <c r="C19" s="17"/>
      <c r="D19" s="17">
        <v>800</v>
      </c>
      <c r="E19" s="46">
        <f t="shared" si="0"/>
        <v>800</v>
      </c>
      <c r="F19" s="46">
        <f t="shared" si="1"/>
        <v>0</v>
      </c>
      <c r="G19" s="47">
        <f t="shared" si="2"/>
        <v>2546</v>
      </c>
      <c r="H19" s="48">
        <f>G19/Budgeting!$G$34</f>
        <v>0.2214298138806749</v>
      </c>
    </row>
    <row r="20" spans="1:8" x14ac:dyDescent="0.25">
      <c r="A20" s="40" t="str">
        <f>Budgeting!A20</f>
        <v>Grey Construction paper (1)</v>
      </c>
      <c r="B20" s="42">
        <f>Budgeting!F20</f>
        <v>1400</v>
      </c>
      <c r="C20" s="17"/>
      <c r="D20" s="17">
        <v>1400</v>
      </c>
      <c r="E20" s="46">
        <f t="shared" si="0"/>
        <v>1400</v>
      </c>
      <c r="F20" s="46">
        <f t="shared" si="1"/>
        <v>0</v>
      </c>
      <c r="G20" s="47">
        <f t="shared" si="2"/>
        <v>2546</v>
      </c>
      <c r="H20" s="48">
        <f>G20/Budgeting!$G$34</f>
        <v>0.2214298138806749</v>
      </c>
    </row>
    <row r="21" spans="1:8" x14ac:dyDescent="0.25">
      <c r="A21" s="40" t="str">
        <f>Budgeting!A21</f>
        <v>Scotch tape (4 inch)</v>
      </c>
      <c r="B21" s="42">
        <f>Budgeting!F21</f>
        <v>32</v>
      </c>
      <c r="C21" s="17"/>
      <c r="D21" s="17">
        <v>40</v>
      </c>
      <c r="E21" s="46">
        <f t="shared" si="0"/>
        <v>40</v>
      </c>
      <c r="F21" s="46">
        <f t="shared" si="1"/>
        <v>8</v>
      </c>
      <c r="G21" s="47">
        <f t="shared" si="2"/>
        <v>2554</v>
      </c>
      <c r="H21" s="48">
        <f>G21/Budgeting!$G$34</f>
        <v>0.2221255870586189</v>
      </c>
    </row>
    <row r="22" spans="1:8" x14ac:dyDescent="0.25">
      <c r="A22" s="40" t="str">
        <f>Budgeting!A22</f>
        <v>Colour Markers (3)</v>
      </c>
      <c r="B22" s="42">
        <f>Budgeting!F22</f>
        <v>12</v>
      </c>
      <c r="C22" s="17"/>
      <c r="D22" s="17">
        <v>12</v>
      </c>
      <c r="E22" s="46">
        <f t="shared" si="0"/>
        <v>12</v>
      </c>
      <c r="F22" s="46">
        <f t="shared" si="1"/>
        <v>0</v>
      </c>
      <c r="G22" s="47">
        <f t="shared" si="2"/>
        <v>2554</v>
      </c>
      <c r="H22" s="48">
        <f>G22/Budgeting!$G$34</f>
        <v>0.2221255870586189</v>
      </c>
    </row>
    <row r="23" spans="1:8" x14ac:dyDescent="0.25">
      <c r="A23" s="40" t="str">
        <f>Budgeting!A23</f>
        <v>Black Construction paper (1)</v>
      </c>
      <c r="B23" s="42">
        <f>Budgeting!F23</f>
        <v>2000</v>
      </c>
      <c r="C23" s="17"/>
      <c r="D23" s="17">
        <v>2000</v>
      </c>
      <c r="E23" s="46">
        <f t="shared" si="0"/>
        <v>2000</v>
      </c>
      <c r="F23" s="46">
        <f t="shared" si="1"/>
        <v>0</v>
      </c>
      <c r="G23" s="47">
        <f t="shared" si="2"/>
        <v>2554</v>
      </c>
      <c r="H23" s="48">
        <f>G23/Budgeting!$G$34</f>
        <v>0.2221255870586189</v>
      </c>
    </row>
    <row r="24" spans="1:8" x14ac:dyDescent="0.25">
      <c r="A24" s="40" t="str">
        <f>Budgeting!A24</f>
        <v>Small paper clip</v>
      </c>
      <c r="B24" s="42">
        <f>Budgeting!F24</f>
        <v>100</v>
      </c>
      <c r="C24" s="17"/>
      <c r="D24" s="17">
        <v>100</v>
      </c>
      <c r="E24" s="46">
        <f t="shared" si="0"/>
        <v>100</v>
      </c>
      <c r="F24" s="46">
        <f t="shared" si="1"/>
        <v>0</v>
      </c>
      <c r="G24" s="47">
        <f t="shared" si="2"/>
        <v>2554</v>
      </c>
      <c r="H24" s="48">
        <f>G24/Budgeting!$G$34</f>
        <v>0.2221255870586189</v>
      </c>
    </row>
    <row r="25" spans="1:8" x14ac:dyDescent="0.25">
      <c r="A25" s="40" t="str">
        <f>Budgeting!A25</f>
        <v>Airfield fee</v>
      </c>
      <c r="B25" s="42">
        <f>Budgeting!F25</f>
        <v>800</v>
      </c>
      <c r="C25" s="17"/>
      <c r="D25" s="17">
        <v>800</v>
      </c>
      <c r="E25" s="46">
        <f t="shared" si="0"/>
        <v>800</v>
      </c>
      <c r="F25" s="46">
        <f t="shared" si="1"/>
        <v>0</v>
      </c>
      <c r="G25" s="47">
        <f t="shared" si="2"/>
        <v>2554</v>
      </c>
      <c r="H25" s="48">
        <f>G25/Budgeting!$G$34</f>
        <v>0.2221255870586189</v>
      </c>
    </row>
    <row r="26" spans="1:8" x14ac:dyDescent="0.25">
      <c r="A26" s="40">
        <f>Budgeting!A26</f>
        <v>0</v>
      </c>
      <c r="B26" s="42">
        <f>Budgeting!F26</f>
        <v>0</v>
      </c>
      <c r="C26" s="17"/>
      <c r="D26" s="17"/>
      <c r="E26" s="46">
        <f t="shared" si="0"/>
        <v>0</v>
      </c>
      <c r="F26" s="46">
        <f t="shared" si="1"/>
        <v>0</v>
      </c>
      <c r="G26" s="47">
        <f t="shared" si="2"/>
        <v>2554</v>
      </c>
      <c r="H26" s="48">
        <f>G26/Budgeting!$G$34</f>
        <v>0.2221255870586189</v>
      </c>
    </row>
    <row r="27" spans="1:8" x14ac:dyDescent="0.25">
      <c r="A27" s="40">
        <f>Budgeting!A27</f>
        <v>0</v>
      </c>
      <c r="B27" s="42">
        <f>Budgeting!F27</f>
        <v>0</v>
      </c>
      <c r="C27" s="17"/>
      <c r="D27" s="17"/>
      <c r="E27" s="46">
        <f t="shared" si="0"/>
        <v>0</v>
      </c>
      <c r="F27" s="46">
        <f t="shared" si="1"/>
        <v>0</v>
      </c>
      <c r="G27" s="47">
        <f t="shared" si="2"/>
        <v>2554</v>
      </c>
      <c r="H27" s="48">
        <f>G27/Budgeting!$G$34</f>
        <v>0.2221255870586189</v>
      </c>
    </row>
    <row r="28" spans="1:8" x14ac:dyDescent="0.25">
      <c r="A28" s="40">
        <f>Budgeting!A28</f>
        <v>0</v>
      </c>
      <c r="B28" s="42">
        <f>Budgeting!F28</f>
        <v>0</v>
      </c>
      <c r="C28" s="17"/>
      <c r="D28" s="17"/>
      <c r="E28" s="46">
        <f t="shared" si="0"/>
        <v>0</v>
      </c>
      <c r="F28" s="46">
        <f t="shared" si="1"/>
        <v>0</v>
      </c>
      <c r="G28" s="47">
        <f t="shared" si="2"/>
        <v>2554</v>
      </c>
      <c r="H28" s="48">
        <f>G28/Budgeting!$G$34</f>
        <v>0.2221255870586189</v>
      </c>
    </row>
    <row r="29" spans="1:8" x14ac:dyDescent="0.25">
      <c r="A29" s="40">
        <f>Budgeting!A29</f>
        <v>0</v>
      </c>
      <c r="B29" s="42">
        <f>Budgeting!F29</f>
        <v>0</v>
      </c>
      <c r="C29" s="17"/>
      <c r="D29" s="17"/>
      <c r="E29" s="46">
        <f t="shared" si="0"/>
        <v>0</v>
      </c>
      <c r="F29" s="46">
        <f t="shared" si="1"/>
        <v>0</v>
      </c>
      <c r="G29" s="47">
        <f t="shared" si="2"/>
        <v>2554</v>
      </c>
      <c r="H29" s="48">
        <f>G29/Budgeting!$G$34</f>
        <v>0.2221255870586189</v>
      </c>
    </row>
    <row r="30" spans="1:8" x14ac:dyDescent="0.25">
      <c r="A30" s="40">
        <f>Budgeting!A30</f>
        <v>0</v>
      </c>
      <c r="B30" s="42">
        <f>Budgeting!F30</f>
        <v>0</v>
      </c>
      <c r="C30" s="17"/>
      <c r="D30" s="17"/>
      <c r="E30" s="46">
        <f t="shared" si="0"/>
        <v>0</v>
      </c>
      <c r="F30" s="46">
        <f t="shared" si="1"/>
        <v>0</v>
      </c>
      <c r="G30" s="47">
        <f t="shared" si="2"/>
        <v>2554</v>
      </c>
      <c r="H30" s="48">
        <f>G30/Budgeting!$G$34</f>
        <v>0.2221255870586189</v>
      </c>
    </row>
    <row r="31" spans="1:8" x14ac:dyDescent="0.25">
      <c r="A31" s="40">
        <f>Budgeting!A31</f>
        <v>0</v>
      </c>
      <c r="B31" s="42">
        <f>Budgeting!F31</f>
        <v>0</v>
      </c>
      <c r="C31" s="17"/>
      <c r="D31" s="17"/>
      <c r="E31" s="46">
        <f t="shared" si="0"/>
        <v>0</v>
      </c>
      <c r="F31" s="46">
        <f t="shared" si="1"/>
        <v>0</v>
      </c>
      <c r="G31" s="47">
        <f t="shared" si="2"/>
        <v>2554</v>
      </c>
      <c r="H31" s="48">
        <f>G31/Budgeting!$G$34</f>
        <v>0.2221255870586189</v>
      </c>
    </row>
    <row r="32" spans="1:8" x14ac:dyDescent="0.25">
      <c r="A32" s="40">
        <f>Budgeting!A32</f>
        <v>0</v>
      </c>
      <c r="B32" s="42">
        <f>Budgeting!F32</f>
        <v>0</v>
      </c>
      <c r="C32" s="38"/>
      <c r="D32" s="38"/>
      <c r="E32" s="46">
        <f t="shared" si="0"/>
        <v>0</v>
      </c>
      <c r="F32" s="46">
        <f t="shared" si="1"/>
        <v>0</v>
      </c>
      <c r="G32" s="47">
        <f t="shared" si="2"/>
        <v>2554</v>
      </c>
      <c r="H32" s="48">
        <f>G32/Budgeting!$G$34</f>
        <v>0.2221255870586189</v>
      </c>
    </row>
  </sheetData>
  <mergeCells count="1">
    <mergeCell ref="A1:G1"/>
  </mergeCells>
  <pageMargins left="0.25" right="0.25" top="0.75" bottom="0.75" header="0.3" footer="0.3"/>
  <pageSetup orientation="landscape" horizontalDpi="12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Budgeting</vt:lpstr>
      <vt:lpstr>Tracking</vt:lpstr>
      <vt:lpstr>Sheet3</vt:lpstr>
    </vt:vector>
  </TitlesOfParts>
  <Company>AHS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R-D</dc:creator>
  <cp:lastModifiedBy>Peel District School Board</cp:lastModifiedBy>
  <cp:lastPrinted>2009-08-24T13:47:25Z</cp:lastPrinted>
  <dcterms:created xsi:type="dcterms:W3CDTF">2009-08-24T12:54:00Z</dcterms:created>
  <dcterms:modified xsi:type="dcterms:W3CDTF">2017-03-27T14:56:33Z</dcterms:modified>
</cp:coreProperties>
</file>