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A" sheetId="1" r:id="rId4"/>
    <sheet state="visible" name="22M" sheetId="2" r:id="rId5"/>
    <sheet state="visible" name="3A" sheetId="3" r:id="rId6"/>
    <sheet state="visible" name="MM" sheetId="4" r:id="rId7"/>
    <sheet state="visible" name="5M" sheetId="5" r:id="rId8"/>
    <sheet state="visible" name="33M" sheetId="6" r:id="rId9"/>
    <sheet state="visible" name="U1" sheetId="7" r:id="rId10"/>
    <sheet state="visible" name="27M" sheetId="8" r:id="rId11"/>
    <sheet state="visible" name="6A" sheetId="9" r:id="rId12"/>
    <sheet state="visible" name="28M" sheetId="10" r:id="rId13"/>
    <sheet state="visible" name="29M" sheetId="11" r:id="rId14"/>
    <sheet state="visible" name="11M" sheetId="12" r:id="rId15"/>
    <sheet state="visible" name="10M" sheetId="13" r:id="rId16"/>
    <sheet state="visible" name="7M" sheetId="14" r:id="rId17"/>
    <sheet state="visible" name="1A" sheetId="15" r:id="rId18"/>
    <sheet state="visible" name="9M" sheetId="16" r:id="rId19"/>
    <sheet state="visible" name="12M" sheetId="17" r:id="rId20"/>
    <sheet state="visible" name="30M" sheetId="18" r:id="rId21"/>
    <sheet state="visible" name="5A" sheetId="19" r:id="rId22"/>
    <sheet state="visible" name="32M" sheetId="20" r:id="rId23"/>
    <sheet state="visible" name="31M" sheetId="21" r:id="rId24"/>
    <sheet state="visible" name="18M" sheetId="22" r:id="rId25"/>
    <sheet state="visible" name="2A" sheetId="23" r:id="rId26"/>
    <sheet state="visible" name="21M " sheetId="24" r:id="rId27"/>
  </sheets>
  <definedNames>
    <definedName hidden="1" localSheetId="2" name="_xlnm._FilterDatabase">'3A'!$A$1:$G$69</definedName>
  </definedNames>
  <calcPr/>
</workbook>
</file>

<file path=xl/sharedStrings.xml><?xml version="1.0" encoding="utf-8"?>
<sst xmlns="http://schemas.openxmlformats.org/spreadsheetml/2006/main" count="241" uniqueCount="171">
  <si>
    <t>Date</t>
  </si>
  <si>
    <t>7A T</t>
  </si>
  <si>
    <t>7A I (ft)</t>
  </si>
  <si>
    <t>7A I (mm)</t>
  </si>
  <si>
    <t>7A O (ft)</t>
  </si>
  <si>
    <t>7A O (mm)</t>
  </si>
  <si>
    <t>7A E</t>
  </si>
  <si>
    <t>7A E (ft)</t>
  </si>
  <si>
    <t>22M T</t>
  </si>
  <si>
    <t>22M I (ft)</t>
  </si>
  <si>
    <t>22M I (mm)</t>
  </si>
  <si>
    <t>22M O (ft)</t>
  </si>
  <si>
    <t>22M O (mm)</t>
  </si>
  <si>
    <t>22M E</t>
  </si>
  <si>
    <t>22M E (ft)</t>
  </si>
  <si>
    <t>3A T</t>
  </si>
  <si>
    <t>3A I (ft)</t>
  </si>
  <si>
    <t>3A I (mm)</t>
  </si>
  <si>
    <t>3A O (ft)</t>
  </si>
  <si>
    <t>3A O (mm)</t>
  </si>
  <si>
    <t>3A E</t>
  </si>
  <si>
    <t>3A E (ft)</t>
  </si>
  <si>
    <t>MAINT T</t>
  </si>
  <si>
    <t>MAINT I (ft)</t>
  </si>
  <si>
    <t>MAINT I (mm)</t>
  </si>
  <si>
    <t>MAINT O (ft)</t>
  </si>
  <si>
    <t>MAINT O (mm)</t>
  </si>
  <si>
    <t>MAINT E</t>
  </si>
  <si>
    <t>4A E (ft)</t>
  </si>
  <si>
    <t>-</t>
  </si>
  <si>
    <t>5M T</t>
  </si>
  <si>
    <t>5M I (ft)</t>
  </si>
  <si>
    <t>5M I (mm)</t>
  </si>
  <si>
    <t>5M O (ft)</t>
  </si>
  <si>
    <t>5M O (mm)</t>
  </si>
  <si>
    <t>5M E</t>
  </si>
  <si>
    <t>5M E (ft)</t>
  </si>
  <si>
    <t>33M T</t>
  </si>
  <si>
    <t>33M I (ft)</t>
  </si>
  <si>
    <t>33M I (mm)</t>
  </si>
  <si>
    <t>33M O (ft)</t>
  </si>
  <si>
    <t>33M O (mm)</t>
  </si>
  <si>
    <t>33M E</t>
  </si>
  <si>
    <t>33M E (ft)</t>
  </si>
  <si>
    <t>U1 T</t>
  </si>
  <si>
    <t>U1 I (ft)</t>
  </si>
  <si>
    <t>U1 I (mm)</t>
  </si>
  <si>
    <t>U1 O (ft)</t>
  </si>
  <si>
    <t>U1 O (mm)</t>
  </si>
  <si>
    <t>U1 E</t>
  </si>
  <si>
    <t>U1 E (ft)</t>
  </si>
  <si>
    <t>27M T</t>
  </si>
  <si>
    <t>27M I (ft)</t>
  </si>
  <si>
    <t>27M I (mm)</t>
  </si>
  <si>
    <t>27M O (ft)</t>
  </si>
  <si>
    <t>27M O (mm)</t>
  </si>
  <si>
    <t>27M E</t>
  </si>
  <si>
    <t>27M E (ft)</t>
  </si>
  <si>
    <t>6A T</t>
  </si>
  <si>
    <t>6A I (ft)</t>
  </si>
  <si>
    <t>6A I (mm)</t>
  </si>
  <si>
    <t>6A O (ft)</t>
  </si>
  <si>
    <t>6A O (mm)</t>
  </si>
  <si>
    <t>6A E</t>
  </si>
  <si>
    <t>6A E (ft)</t>
  </si>
  <si>
    <t>28M T</t>
  </si>
  <si>
    <t>28M I (ft)</t>
  </si>
  <si>
    <t>28M I (mm)</t>
  </si>
  <si>
    <t>28M O (ft)</t>
  </si>
  <si>
    <t>28M O (mm)</t>
  </si>
  <si>
    <t>28M E</t>
  </si>
  <si>
    <t>28 M E (ft)</t>
  </si>
  <si>
    <t>29M T</t>
  </si>
  <si>
    <t>29M I (ft)</t>
  </si>
  <si>
    <t>29M I (mm)</t>
  </si>
  <si>
    <t>29M O (ft)</t>
  </si>
  <si>
    <t>29M O (mm)</t>
  </si>
  <si>
    <t>29M E</t>
  </si>
  <si>
    <t>29M E (ft)</t>
  </si>
  <si>
    <t>11M T</t>
  </si>
  <si>
    <t>11M I (ft)</t>
  </si>
  <si>
    <t>11M I (mm)</t>
  </si>
  <si>
    <t>11M O (ft)</t>
  </si>
  <si>
    <t>11M O (mm)</t>
  </si>
  <si>
    <t>11M E</t>
  </si>
  <si>
    <t>11M E (ft)</t>
  </si>
  <si>
    <t>10M T</t>
  </si>
  <si>
    <t>10M I (ft)</t>
  </si>
  <si>
    <t>10M I (mm)</t>
  </si>
  <si>
    <t>10M O (ft)</t>
  </si>
  <si>
    <t>10M O (mm)</t>
  </si>
  <si>
    <t>10 M E</t>
  </si>
  <si>
    <t>10M E (ft)</t>
  </si>
  <si>
    <t>7M T</t>
  </si>
  <si>
    <t>7M I (ft)</t>
  </si>
  <si>
    <t>7M I (mm)</t>
  </si>
  <si>
    <t>7M O (ft)</t>
  </si>
  <si>
    <t>7M O (mm)</t>
  </si>
  <si>
    <t>7M E (mm)</t>
  </si>
  <si>
    <t>7M E (ft)</t>
  </si>
  <si>
    <t>1A T</t>
  </si>
  <si>
    <t>1A I (ft)</t>
  </si>
  <si>
    <t>1A I (mm)</t>
  </si>
  <si>
    <t>1A O (ft)</t>
  </si>
  <si>
    <t>1A O (mm)</t>
  </si>
  <si>
    <t>1A E</t>
  </si>
  <si>
    <t>1A E (ft)</t>
  </si>
  <si>
    <t>9M T</t>
  </si>
  <si>
    <t>9M I (ft)</t>
  </si>
  <si>
    <t>9M I (mm)</t>
  </si>
  <si>
    <t>9M O (ft)</t>
  </si>
  <si>
    <t>9M O (mm)</t>
  </si>
  <si>
    <t>9 M E</t>
  </si>
  <si>
    <t>9 M E (ft)</t>
  </si>
  <si>
    <t>12M T</t>
  </si>
  <si>
    <t>12M I (ft)</t>
  </si>
  <si>
    <t>12M I (mm)</t>
  </si>
  <si>
    <t>12M O (ft)</t>
  </si>
  <si>
    <t>12M O (mm)</t>
  </si>
  <si>
    <t>12M E</t>
  </si>
  <si>
    <t>12M E (ft)</t>
  </si>
  <si>
    <t>30M T</t>
  </si>
  <si>
    <t>30M I (ft)</t>
  </si>
  <si>
    <t>30M I (mm)</t>
  </si>
  <si>
    <t>30M O (ft)</t>
  </si>
  <si>
    <t>30M O (mm)</t>
  </si>
  <si>
    <t>30M E</t>
  </si>
  <si>
    <t>30M E (ft)</t>
  </si>
  <si>
    <t>5A T</t>
  </si>
  <si>
    <t>5A I (ft)</t>
  </si>
  <si>
    <t>5A I (mm)</t>
  </si>
  <si>
    <t>5A O (ft)</t>
  </si>
  <si>
    <t>5A O (mm)</t>
  </si>
  <si>
    <t>5A E</t>
  </si>
  <si>
    <t>5A E (ft)</t>
  </si>
  <si>
    <t>32M T</t>
  </si>
  <si>
    <t>32M I (ft)</t>
  </si>
  <si>
    <t>32M I (mm)</t>
  </si>
  <si>
    <t>32M O (ft)</t>
  </si>
  <si>
    <t>32M O (mm)</t>
  </si>
  <si>
    <t>32M E</t>
  </si>
  <si>
    <t>32M E (ft)</t>
  </si>
  <si>
    <t xml:space="preserve">31M T </t>
  </si>
  <si>
    <t>31M  I (ft)</t>
  </si>
  <si>
    <t>31M  I (mm)</t>
  </si>
  <si>
    <t>31M O (ft)</t>
  </si>
  <si>
    <t>31M O (mm)</t>
  </si>
  <si>
    <t>31M E</t>
  </si>
  <si>
    <t>31M E (ft)</t>
  </si>
  <si>
    <t>18M T</t>
  </si>
  <si>
    <t>18M  I (ft)</t>
  </si>
  <si>
    <t>18M  I (mm)</t>
  </si>
  <si>
    <t>18M O (ft)</t>
  </si>
  <si>
    <t>18M O (mm)</t>
  </si>
  <si>
    <t>18M E</t>
  </si>
  <si>
    <t>18M E (ft)</t>
  </si>
  <si>
    <t>2A T</t>
  </si>
  <si>
    <t>2A I (ft)</t>
  </si>
  <si>
    <t>2A I (mm)</t>
  </si>
  <si>
    <t>2A O (ft)</t>
  </si>
  <si>
    <t>2A O (mm)</t>
  </si>
  <si>
    <t>2A E</t>
  </si>
  <si>
    <t>2A E (ft)</t>
  </si>
  <si>
    <t xml:space="preserve"> </t>
  </si>
  <si>
    <t>21M T</t>
  </si>
  <si>
    <t>21M I (ft)</t>
  </si>
  <si>
    <t>21M I (mm)</t>
  </si>
  <si>
    <t>21M O (ft)</t>
  </si>
  <si>
    <t>21M O (mm)</t>
  </si>
  <si>
    <t>21M E</t>
  </si>
  <si>
    <t>21M E (ft)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</si>
</sst>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"/>
    <numFmt numFmtId="165" formatCode="h:mm am/pm"/>
    <numFmt numFmtId="166" formatCode="m/d/yyyy"/>
  </numFmts>
  <fonts count="12">
    <font>
      <sz val="11.0"/>
      <color theme="1"/>
      <name val="Arial"/>
    </font>
    <font>
      <b/>
      <sz val="11.0"/>
      <color rgb="FF000000"/>
      <name val="Calibri"/>
    </font>
    <font>
      <b/>
      <color rgb="FF000000"/>
      <name val="Calibri"/>
    </font>
    <font>
      <sz val="11.0"/>
      <color theme="1"/>
      <name val="Calibri"/>
    </font>
    <font>
      <sz val="11.0"/>
      <color rgb="FF000000"/>
      <name val="Calibri"/>
    </font>
    <font>
      <color theme="1"/>
      <name val="Calibri"/>
    </font>
    <font>
      <color theme="1"/>
      <name val="Arial"/>
    </font>
    <font>
      <b/>
      <color rgb="FF000000"/>
      <name val="Roboto"/>
    </font>
    <font>
      <sz val="11.0"/>
      <color rgb="FF1155CC"/>
      <name val="Inconsolata"/>
    </font>
    <font>
      <color rgb="FF000000"/>
      <name val="Calibri"/>
    </font>
    <font>
      <sz val="11.0"/>
      <color rgb="FF000000"/>
      <name val="Inconsolata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1" numFmtId="2" xfId="0" applyAlignment="1" applyFont="1" applyNumberFormat="1">
      <alignment horizontal="left" readingOrder="0"/>
    </xf>
    <xf borderId="0" fillId="0" fontId="1" numFmtId="1" xfId="0" applyAlignment="1" applyFont="1" applyNumberFormat="1">
      <alignment horizontal="left" readingOrder="0"/>
    </xf>
    <xf borderId="0" fillId="2" fontId="2" numFmtId="2" xfId="0" applyAlignment="1" applyFill="1" applyFont="1" applyNumberFormat="1">
      <alignment readingOrder="0"/>
    </xf>
    <xf borderId="0" fillId="0" fontId="1" numFmtId="1" xfId="0" applyAlignment="1" applyFont="1" applyNumberFormat="1">
      <alignment horizontal="left"/>
    </xf>
    <xf borderId="0" fillId="0" fontId="3" numFmtId="14" xfId="0" applyAlignment="1" applyFont="1" applyNumberFormat="1">
      <alignment horizontal="left"/>
    </xf>
    <xf borderId="0" fillId="0" fontId="3" numFmtId="20" xfId="0" applyAlignment="1" applyFont="1" applyNumberFormat="1">
      <alignment horizontal="left"/>
    </xf>
    <xf borderId="0" fillId="0" fontId="3" numFmtId="2" xfId="0" applyAlignment="1" applyFont="1" applyNumberFormat="1">
      <alignment horizontal="left"/>
    </xf>
    <xf borderId="0" fillId="0" fontId="3" numFmtId="1" xfId="0" applyAlignment="1" applyFont="1" applyNumberFormat="1">
      <alignment horizontal="left"/>
    </xf>
    <xf borderId="0" fillId="0" fontId="3" numFmtId="0" xfId="0" applyAlignment="1" applyFont="1">
      <alignment horizontal="left"/>
    </xf>
    <xf borderId="0" fillId="0" fontId="4" numFmtId="1" xfId="0" applyAlignment="1" applyFont="1" applyNumberFormat="1">
      <alignment horizontal="left"/>
    </xf>
    <xf borderId="0" fillId="0" fontId="5" numFmtId="164" xfId="0" applyAlignment="1" applyFont="1" applyNumberFormat="1">
      <alignment horizontal="left" vertical="bottom"/>
    </xf>
    <xf borderId="0" fillId="0" fontId="5" numFmtId="165" xfId="0" applyAlignment="1" applyFont="1" applyNumberFormat="1">
      <alignment horizontal="left" vertical="bottom"/>
    </xf>
    <xf borderId="0" fillId="0" fontId="5" numFmtId="2" xfId="0" applyAlignment="1" applyFont="1" applyNumberFormat="1">
      <alignment horizontal="left" readingOrder="0" vertical="bottom"/>
    </xf>
    <xf borderId="0" fillId="0" fontId="5" numFmtId="1" xfId="0" applyAlignment="1" applyFont="1" applyNumberFormat="1">
      <alignment horizontal="left" readingOrder="0" vertical="bottom"/>
    </xf>
    <xf borderId="0" fillId="0" fontId="5" numFmtId="2" xfId="0" applyAlignment="1" applyFont="1" applyNumberFormat="1">
      <alignment horizontal="left" vertical="bottom"/>
    </xf>
    <xf borderId="0" fillId="0" fontId="5" numFmtId="1" xfId="0" applyAlignment="1" applyFont="1" applyNumberFormat="1">
      <alignment horizontal="left" vertical="bottom"/>
    </xf>
    <xf borderId="0" fillId="0" fontId="3" numFmtId="164" xfId="0" applyAlignment="1" applyFont="1" applyNumberFormat="1">
      <alignment horizontal="left" readingOrder="0"/>
    </xf>
    <xf borderId="0" fillId="0" fontId="3" numFmtId="20" xfId="0" applyAlignment="1" applyFont="1" applyNumberFormat="1">
      <alignment horizontal="left" readingOrder="0"/>
    </xf>
    <xf borderId="0" fillId="0" fontId="3" numFmtId="2" xfId="0" applyAlignment="1" applyFont="1" applyNumberFormat="1">
      <alignment horizontal="left" readingOrder="0"/>
    </xf>
    <xf borderId="0" fillId="0" fontId="3" numFmtId="1" xfId="0" applyAlignment="1" applyFont="1" applyNumberFormat="1">
      <alignment horizontal="left" readingOrder="0"/>
    </xf>
    <xf borderId="0" fillId="0" fontId="3" numFmtId="165" xfId="0" applyAlignment="1" applyFont="1" applyNumberFormat="1">
      <alignment horizontal="left" readingOrder="0"/>
    </xf>
    <xf borderId="0" fillId="0" fontId="3" numFmtId="166" xfId="0" applyAlignment="1" applyFont="1" applyNumberFormat="1">
      <alignment horizontal="left" readingOrder="0"/>
    </xf>
    <xf borderId="0" fillId="0" fontId="5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3" numFmtId="164" xfId="0" applyAlignment="1" applyFont="1" applyNumberFormat="1">
      <alignment horizontal="left" vertical="bottom"/>
    </xf>
    <xf borderId="0" fillId="0" fontId="3" numFmtId="165" xfId="0" applyAlignment="1" applyFont="1" applyNumberFormat="1">
      <alignment horizontal="left" vertical="bottom"/>
    </xf>
    <xf borderId="0" fillId="0" fontId="3" numFmtId="1" xfId="0" applyAlignment="1" applyFont="1" applyNumberFormat="1">
      <alignment horizontal="left" vertical="bottom"/>
    </xf>
    <xf borderId="0" fillId="0" fontId="3" numFmtId="2" xfId="0" applyAlignment="1" applyFont="1" applyNumberFormat="1">
      <alignment horizontal="left" vertical="bottom"/>
    </xf>
    <xf borderId="0" fillId="0" fontId="3" numFmtId="1" xfId="0" applyAlignment="1" applyFont="1" applyNumberFormat="1">
      <alignment horizontal="left" readingOrder="0" vertical="bottom"/>
    </xf>
    <xf borderId="0" fillId="0" fontId="3" numFmtId="2" xfId="0" applyAlignment="1" applyFont="1" applyNumberFormat="1">
      <alignment horizontal="left" readingOrder="0" vertical="bottom"/>
    </xf>
    <xf borderId="0" fillId="0" fontId="3" numFmtId="164" xfId="0" applyAlignment="1" applyFont="1" applyNumberFormat="1">
      <alignment vertical="bottom"/>
    </xf>
    <xf borderId="0" fillId="0" fontId="3" numFmtId="165" xfId="0" applyAlignment="1" applyFont="1" applyNumberFormat="1">
      <alignment vertical="bottom"/>
    </xf>
    <xf borderId="0" fillId="0" fontId="3" numFmtId="1" xfId="0" applyAlignment="1" applyFont="1" applyNumberFormat="1">
      <alignment vertical="bottom"/>
    </xf>
    <xf borderId="0" fillId="0" fontId="3" numFmtId="2" xfId="0" applyAlignment="1" applyFont="1" applyNumberFormat="1">
      <alignment vertical="bottom"/>
    </xf>
    <xf borderId="0" fillId="0" fontId="3" numFmtId="0" xfId="0" applyAlignment="1" applyFont="1">
      <alignment horizontal="left" readingOrder="0"/>
    </xf>
    <xf borderId="0" fillId="2" fontId="4" numFmtId="164" xfId="0" applyAlignment="1" applyFont="1" applyNumberFormat="1">
      <alignment horizontal="left" vertical="bottom"/>
    </xf>
    <xf borderId="0" fillId="0" fontId="6" numFmtId="164" xfId="0" applyAlignment="1" applyFont="1" applyNumberFormat="1">
      <alignment horizontal="left" readingOrder="0" vertical="bottom"/>
    </xf>
    <xf borderId="0" fillId="0" fontId="6" numFmtId="165" xfId="0" applyAlignment="1" applyFont="1" applyNumberFormat="1">
      <alignment horizontal="left" readingOrder="0" vertical="bottom"/>
    </xf>
    <xf borderId="0" fillId="0" fontId="6" numFmtId="2" xfId="0" applyAlignment="1" applyFont="1" applyNumberFormat="1">
      <alignment horizontal="left" readingOrder="0" vertical="bottom"/>
    </xf>
    <xf borderId="0" fillId="2" fontId="7" numFmtId="0" xfId="0" applyAlignment="1" applyFont="1">
      <alignment readingOrder="0"/>
    </xf>
    <xf borderId="0" fillId="2" fontId="8" numFmtId="0" xfId="0" applyFont="1"/>
    <xf borderId="0" fillId="0" fontId="5" numFmtId="0" xfId="0" applyAlignment="1" applyFont="1">
      <alignment horizontal="left" vertical="bottom"/>
    </xf>
    <xf borderId="0" fillId="0" fontId="4" numFmtId="1" xfId="0" applyAlignment="1" applyFont="1" applyNumberFormat="1">
      <alignment horizontal="left" readingOrder="0"/>
    </xf>
    <xf borderId="0" fillId="2" fontId="9" numFmtId="164" xfId="0" applyAlignment="1" applyFont="1" applyNumberFormat="1">
      <alignment horizontal="left" vertical="bottom"/>
    </xf>
    <xf borderId="0" fillId="0" fontId="5" numFmtId="165" xfId="0" applyAlignment="1" applyFont="1" applyNumberFormat="1">
      <alignment horizontal="left" readingOrder="0" vertical="bottom"/>
    </xf>
    <xf borderId="0" fillId="0" fontId="5" numFmtId="20" xfId="0" applyAlignment="1" applyFont="1" applyNumberFormat="1">
      <alignment horizontal="left" vertical="bottom"/>
    </xf>
    <xf borderId="0" fillId="2" fontId="10" numFmtId="0" xfId="0" applyFont="1"/>
    <xf borderId="0" fillId="0" fontId="4" numFmtId="0" xfId="0" applyAlignment="1" applyFont="1">
      <alignment horizontal="left"/>
    </xf>
    <xf borderId="0" fillId="0" fontId="11" numFmtId="14" xfId="0" applyAlignment="1" applyFont="1" applyNumberFormat="1">
      <alignment horizontal="left"/>
    </xf>
    <xf borderId="0" fillId="0" fontId="11" numFmtId="0" xfId="0" applyAlignment="1" applyFont="1">
      <alignment horizontal="left"/>
    </xf>
    <xf borderId="0" fillId="0" fontId="11" numFmtId="1" xfId="0" applyAlignment="1" applyFont="1" applyNumberFormat="1">
      <alignment horizontal="left" readingOrder="0"/>
    </xf>
    <xf borderId="0" fillId="0" fontId="11" numFmtId="2" xfId="0" applyAlignment="1" applyFont="1" applyNumberFormat="1">
      <alignment horizontal="left" readingOrder="0"/>
    </xf>
    <xf borderId="0" fillId="0" fontId="11" numFmtId="1" xfId="0" applyAlignment="1" applyFont="1" applyNumberFormat="1">
      <alignment horizontal="left"/>
    </xf>
    <xf borderId="0" fillId="0" fontId="11" numFmtId="0" xfId="0" applyAlignment="1" applyFont="1">
      <alignment horizontal="left" readingOrder="0"/>
    </xf>
    <xf borderId="0" fillId="0" fontId="5" numFmtId="165" xfId="0" applyAlignment="1" applyFont="1" applyNumberFormat="1">
      <alignment horizontal="right" readingOrder="0" vertical="bottom"/>
    </xf>
    <xf borderId="0" fillId="0" fontId="10" numFmtId="1" xfId="0" applyAlignment="1" applyFont="1" applyNumberFormat="1">
      <alignment horizontal="left"/>
    </xf>
    <xf borderId="0" fillId="0" fontId="5" numFmtId="165" xfId="0" applyAlignment="1" applyFont="1" applyNumberFormat="1">
      <alignment horizontal="right" vertical="bottom"/>
    </xf>
    <xf borderId="0" fillId="0" fontId="5" numFmtId="0" xfId="0" applyAlignment="1" applyFont="1">
      <alignment vertical="bottom"/>
    </xf>
    <xf borderId="0" fillId="0" fontId="10" numFmtId="1" xfId="0" applyAlignment="1" applyFont="1" applyNumberFormat="1">
      <alignment horizontal="left" readingOrder="0"/>
    </xf>
    <xf borderId="0" fillId="0" fontId="3" numFmtId="14" xfId="0" applyAlignment="1" applyFont="1" applyNumberFormat="1">
      <alignment horizontal="left" readingOrder="0"/>
    </xf>
    <xf borderId="0" fillId="0" fontId="10" numFmtId="2" xfId="0" applyAlignment="1" applyFont="1" applyNumberFormat="1">
      <alignment horizontal="left" readingOrder="0"/>
    </xf>
    <xf borderId="0" fillId="0" fontId="9" numFmtId="164" xfId="0" applyAlignment="1" applyFont="1" applyNumberFormat="1">
      <alignment horizontal="left" vertical="bottom"/>
    </xf>
    <xf borderId="0" fillId="0" fontId="9" numFmtId="165" xfId="0" applyAlignment="1" applyFont="1" applyNumberFormat="1">
      <alignment horizontal="left" vertical="bottom"/>
    </xf>
    <xf borderId="0" fillId="0" fontId="9" numFmtId="1" xfId="0" applyAlignment="1" applyFont="1" applyNumberFormat="1">
      <alignment horizontal="left" vertical="bottom"/>
    </xf>
    <xf borderId="0" fillId="0" fontId="9" numFmtId="2" xfId="0" applyAlignment="1" applyFont="1" applyNumberForma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38"/>
    <col customWidth="1" min="2" max="2" width="10.13"/>
    <col customWidth="1" min="3" max="3" width="7.88"/>
    <col customWidth="1" min="4" max="5" width="8.5"/>
    <col customWidth="1" min="6" max="7" width="7.88"/>
    <col customWidth="1" min="8" max="8" width="10.75"/>
    <col customWidth="1" min="9" max="29" width="9.38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2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0.15416666666666667</v>
      </c>
      <c r="C2" s="8"/>
      <c r="D2" s="9">
        <v>1584.96</v>
      </c>
      <c r="E2" s="8"/>
      <c r="F2" s="9"/>
      <c r="G2" s="9">
        <f t="shared" ref="G2:G68" si="1">((516.8+88.5)*10)-D2</f>
        <v>4468.04</v>
      </c>
      <c r="H2" s="8">
        <f t="shared" ref="H2:H68" si="2">G2*0.00328084</f>
        <v>14.65892435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0.525</v>
      </c>
      <c r="C3" s="8"/>
      <c r="D3" s="9">
        <v>1319.784</v>
      </c>
      <c r="E3" s="8"/>
      <c r="F3" s="9"/>
      <c r="G3" s="9">
        <f t="shared" si="1"/>
        <v>4733.216</v>
      </c>
      <c r="H3" s="8">
        <f t="shared" si="2"/>
        <v>15.52892438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43669.0</v>
      </c>
      <c r="B4" s="7">
        <v>0.4305555555555556</v>
      </c>
      <c r="C4" s="8"/>
      <c r="D4" s="9">
        <v>1377.696</v>
      </c>
      <c r="E4" s="8"/>
      <c r="F4" s="9"/>
      <c r="G4" s="9">
        <f t="shared" si="1"/>
        <v>4675.304</v>
      </c>
      <c r="H4" s="8">
        <f t="shared" si="2"/>
        <v>15.33892438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43676.0</v>
      </c>
      <c r="B5" s="7">
        <v>0.4680555555555555</v>
      </c>
      <c r="C5" s="8"/>
      <c r="D5" s="9">
        <v>816.864</v>
      </c>
      <c r="E5" s="8"/>
      <c r="F5" s="9"/>
      <c r="G5" s="9">
        <f t="shared" si="1"/>
        <v>5236.136</v>
      </c>
      <c r="H5" s="8">
        <f t="shared" si="2"/>
        <v>17.17892443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43759.0</v>
      </c>
      <c r="B6" s="7">
        <v>0.3888888888888889</v>
      </c>
      <c r="C6" s="8"/>
      <c r="D6" s="9">
        <v>905.2560000000001</v>
      </c>
      <c r="E6" s="8"/>
      <c r="F6" s="9"/>
      <c r="G6" s="9">
        <f t="shared" si="1"/>
        <v>5147.744</v>
      </c>
      <c r="H6" s="8">
        <f t="shared" si="2"/>
        <v>16.88892442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43769.0</v>
      </c>
      <c r="B7" s="7">
        <v>0.4909722222222222</v>
      </c>
      <c r="C7" s="8"/>
      <c r="D7" s="9">
        <v>1036.32</v>
      </c>
      <c r="E7" s="8"/>
      <c r="F7" s="9"/>
      <c r="G7" s="9">
        <f t="shared" si="1"/>
        <v>5016.68</v>
      </c>
      <c r="H7" s="8">
        <f t="shared" si="2"/>
        <v>16.45892441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43776.0</v>
      </c>
      <c r="B8" s="7">
        <v>0.46597222222222223</v>
      </c>
      <c r="C8" s="8"/>
      <c r="D8" s="9">
        <v>1188.72</v>
      </c>
      <c r="E8" s="8"/>
      <c r="F8" s="9"/>
      <c r="G8" s="9">
        <f t="shared" si="1"/>
        <v>4864.28</v>
      </c>
      <c r="H8" s="8">
        <f t="shared" si="2"/>
        <v>15.9589244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43854.0</v>
      </c>
      <c r="B9" s="7">
        <v>0.10972222222222222</v>
      </c>
      <c r="C9" s="8"/>
      <c r="D9" s="9">
        <v>1103.376</v>
      </c>
      <c r="E9" s="8"/>
      <c r="F9" s="9"/>
      <c r="G9" s="9">
        <f t="shared" si="1"/>
        <v>4949.624</v>
      </c>
      <c r="H9" s="8">
        <f t="shared" si="2"/>
        <v>16.2389244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43881.0</v>
      </c>
      <c r="B10" s="7">
        <v>0.07013888888888889</v>
      </c>
      <c r="C10" s="8"/>
      <c r="D10" s="9">
        <v>1216.152</v>
      </c>
      <c r="E10" s="8"/>
      <c r="F10" s="9"/>
      <c r="G10" s="9">
        <f t="shared" si="1"/>
        <v>4836.848</v>
      </c>
      <c r="H10" s="8">
        <f t="shared" si="2"/>
        <v>15.86892439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43888.0</v>
      </c>
      <c r="B11" s="7">
        <v>0.07013888888888889</v>
      </c>
      <c r="C11" s="8"/>
      <c r="D11" s="9">
        <v>1216.152</v>
      </c>
      <c r="E11" s="8"/>
      <c r="F11" s="9"/>
      <c r="G11" s="9">
        <f t="shared" si="1"/>
        <v>4836.848</v>
      </c>
      <c r="H11" s="8">
        <f t="shared" si="2"/>
        <v>15.86892439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43993.0</v>
      </c>
      <c r="B12" s="7">
        <v>0.4861111111111111</v>
      </c>
      <c r="C12" s="8"/>
      <c r="D12" s="9">
        <v>883.92</v>
      </c>
      <c r="E12" s="8"/>
      <c r="F12" s="9"/>
      <c r="G12" s="9">
        <f t="shared" si="1"/>
        <v>5169.08</v>
      </c>
      <c r="H12" s="8">
        <f t="shared" si="2"/>
        <v>16.95892443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43996.0</v>
      </c>
      <c r="B13" s="7">
        <v>0.4395833333333334</v>
      </c>
      <c r="C13" s="8"/>
      <c r="D13" s="9">
        <v>862.5840000000001</v>
      </c>
      <c r="E13" s="8"/>
      <c r="F13" s="9"/>
      <c r="G13" s="9">
        <f t="shared" si="1"/>
        <v>5190.416</v>
      </c>
      <c r="H13" s="8">
        <f t="shared" si="2"/>
        <v>17.02892443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44014.0</v>
      </c>
      <c r="B14" s="7">
        <v>0.4298611111111111</v>
      </c>
      <c r="C14" s="8"/>
      <c r="D14" s="9">
        <v>1313.6879999999999</v>
      </c>
      <c r="E14" s="8"/>
      <c r="F14" s="9"/>
      <c r="G14" s="9">
        <f t="shared" si="1"/>
        <v>4739.312</v>
      </c>
      <c r="H14" s="8">
        <f t="shared" si="2"/>
        <v>15.54892438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44022.0</v>
      </c>
      <c r="B15" s="7">
        <v>0.34791666666666665</v>
      </c>
      <c r="C15" s="8"/>
      <c r="D15" s="9">
        <v>1365.5040000000001</v>
      </c>
      <c r="E15" s="8"/>
      <c r="F15" s="9"/>
      <c r="G15" s="9">
        <f t="shared" si="1"/>
        <v>4687.496</v>
      </c>
      <c r="H15" s="8">
        <f t="shared" si="2"/>
        <v>15.37892438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44029.0</v>
      </c>
      <c r="B16" s="7">
        <v>0.4909722222222222</v>
      </c>
      <c r="C16" s="8"/>
      <c r="D16" s="9">
        <v>950.9760000000001</v>
      </c>
      <c r="E16" s="8"/>
      <c r="F16" s="9"/>
      <c r="G16" s="9">
        <f t="shared" si="1"/>
        <v>5102.024</v>
      </c>
      <c r="H16" s="8">
        <f t="shared" si="2"/>
        <v>16.73892442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44038.0</v>
      </c>
      <c r="B17" s="7">
        <v>0.3527777777777778</v>
      </c>
      <c r="C17" s="8"/>
      <c r="D17" s="9">
        <v>899.1600000000001</v>
      </c>
      <c r="E17" s="8"/>
      <c r="F17" s="9"/>
      <c r="G17" s="9">
        <f t="shared" si="1"/>
        <v>5153.84</v>
      </c>
      <c r="H17" s="8">
        <f t="shared" si="2"/>
        <v>16.90892443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44044.0</v>
      </c>
      <c r="B18" s="7">
        <v>0.22430555555555556</v>
      </c>
      <c r="C18" s="8"/>
      <c r="D18" s="9">
        <v>1048.512</v>
      </c>
      <c r="E18" s="8"/>
      <c r="F18" s="9"/>
      <c r="G18" s="9">
        <f t="shared" si="1"/>
        <v>5004.488</v>
      </c>
      <c r="H18" s="8">
        <f t="shared" si="2"/>
        <v>16.41892441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44052.0</v>
      </c>
      <c r="B19" s="7">
        <v>0.3541666666666667</v>
      </c>
      <c r="C19" s="8"/>
      <c r="D19" s="9">
        <v>1161.288</v>
      </c>
      <c r="E19" s="8"/>
      <c r="F19" s="9"/>
      <c r="G19" s="9">
        <f t="shared" si="1"/>
        <v>4891.712</v>
      </c>
      <c r="H19" s="8">
        <f t="shared" si="2"/>
        <v>16.0489244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44059.0</v>
      </c>
      <c r="B20" s="7">
        <v>0.09999999999999999</v>
      </c>
      <c r="C20" s="8"/>
      <c r="D20" s="9">
        <v>880.8720000000001</v>
      </c>
      <c r="E20" s="8"/>
      <c r="F20" s="9"/>
      <c r="G20" s="9">
        <f t="shared" si="1"/>
        <v>5172.128</v>
      </c>
      <c r="H20" s="8">
        <f t="shared" si="2"/>
        <v>16.96892443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44066.0</v>
      </c>
      <c r="B21" s="7">
        <v>0.34027777777777773</v>
      </c>
      <c r="C21" s="8"/>
      <c r="D21" s="9">
        <v>917.448</v>
      </c>
      <c r="E21" s="8"/>
      <c r="F21" s="9"/>
      <c r="G21" s="9">
        <f t="shared" si="1"/>
        <v>5135.552</v>
      </c>
      <c r="H21" s="8">
        <f t="shared" si="2"/>
        <v>16.84892442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44076.0</v>
      </c>
      <c r="B22" s="7">
        <v>0.3847222222222222</v>
      </c>
      <c r="C22" s="8"/>
      <c r="D22" s="9">
        <v>865.632</v>
      </c>
      <c r="E22" s="8"/>
      <c r="F22" s="9"/>
      <c r="G22" s="9">
        <f t="shared" si="1"/>
        <v>5187.368</v>
      </c>
      <c r="H22" s="8">
        <f t="shared" si="2"/>
        <v>17.01892443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44094.0</v>
      </c>
      <c r="B23" s="7">
        <v>0.49444444444444446</v>
      </c>
      <c r="C23" s="8"/>
      <c r="D23" s="9">
        <v>777.24</v>
      </c>
      <c r="E23" s="8"/>
      <c r="F23" s="9"/>
      <c r="G23" s="9">
        <f t="shared" si="1"/>
        <v>5275.76</v>
      </c>
      <c r="H23" s="8">
        <f t="shared" si="2"/>
        <v>17.30892444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44102.0</v>
      </c>
      <c r="B24" s="7">
        <v>0.33888888888888885</v>
      </c>
      <c r="C24" s="8"/>
      <c r="D24" s="9">
        <v>874.7760000000001</v>
      </c>
      <c r="E24" s="8"/>
      <c r="F24" s="9"/>
      <c r="G24" s="9">
        <f t="shared" si="1"/>
        <v>5178.224</v>
      </c>
      <c r="H24" s="8">
        <f t="shared" si="2"/>
        <v>16.98892443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44108.0</v>
      </c>
      <c r="B25" s="7">
        <v>0.49444444444444446</v>
      </c>
      <c r="C25" s="8"/>
      <c r="D25" s="9">
        <v>719.328</v>
      </c>
      <c r="E25" s="8"/>
      <c r="F25" s="9"/>
      <c r="G25" s="9">
        <f t="shared" si="1"/>
        <v>5333.672</v>
      </c>
      <c r="H25" s="8">
        <f t="shared" si="2"/>
        <v>17.49892444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44115.0</v>
      </c>
      <c r="B26" s="7">
        <v>0.49722222222222223</v>
      </c>
      <c r="C26" s="8"/>
      <c r="D26" s="9">
        <v>755.904</v>
      </c>
      <c r="E26" s="8"/>
      <c r="F26" s="9"/>
      <c r="G26" s="9">
        <f t="shared" si="1"/>
        <v>5297.096</v>
      </c>
      <c r="H26" s="8">
        <f t="shared" si="2"/>
        <v>17.37892444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44122.0</v>
      </c>
      <c r="B27" s="7">
        <v>0.47430555555555554</v>
      </c>
      <c r="C27" s="8"/>
      <c r="D27" s="9">
        <v>701.04</v>
      </c>
      <c r="E27" s="8"/>
      <c r="F27" s="9"/>
      <c r="G27" s="9">
        <f t="shared" si="1"/>
        <v>5351.96</v>
      </c>
      <c r="H27" s="8">
        <f t="shared" si="2"/>
        <v>17.55892445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44129.0</v>
      </c>
      <c r="B28" s="7">
        <v>0.3597222222222222</v>
      </c>
      <c r="C28" s="8"/>
      <c r="D28" s="9">
        <v>810.768</v>
      </c>
      <c r="E28" s="8"/>
      <c r="F28" s="9"/>
      <c r="G28" s="9">
        <f t="shared" si="1"/>
        <v>5242.232</v>
      </c>
      <c r="H28" s="8">
        <f t="shared" si="2"/>
        <v>17.19892443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44136.0</v>
      </c>
      <c r="B29" s="7">
        <v>0.3513888888888889</v>
      </c>
      <c r="C29" s="8"/>
      <c r="D29" s="9">
        <v>850.392</v>
      </c>
      <c r="E29" s="8"/>
      <c r="F29" s="9"/>
      <c r="G29" s="9">
        <f t="shared" si="1"/>
        <v>5202.608</v>
      </c>
      <c r="H29" s="8">
        <f t="shared" si="2"/>
        <v>17.06892443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44157.0</v>
      </c>
      <c r="B30" s="7">
        <v>0.34722222222222227</v>
      </c>
      <c r="C30" s="8"/>
      <c r="D30" s="9">
        <v>832.104</v>
      </c>
      <c r="E30" s="8"/>
      <c r="F30" s="9"/>
      <c r="G30" s="9">
        <f t="shared" si="1"/>
        <v>5220.896</v>
      </c>
      <c r="H30" s="8">
        <f t="shared" si="2"/>
        <v>17.12892443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44164.0</v>
      </c>
      <c r="B31" s="7">
        <v>0.34722222222222227</v>
      </c>
      <c r="C31" s="8"/>
      <c r="D31" s="9">
        <v>853.4399999999999</v>
      </c>
      <c r="E31" s="8"/>
      <c r="F31" s="9"/>
      <c r="G31" s="9">
        <f t="shared" si="1"/>
        <v>5199.56</v>
      </c>
      <c r="H31" s="8">
        <f t="shared" si="2"/>
        <v>17.05892443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44171.0</v>
      </c>
      <c r="B32" s="7">
        <v>0.3673611111111111</v>
      </c>
      <c r="C32" s="8"/>
      <c r="D32" s="9">
        <v>880.8720000000001</v>
      </c>
      <c r="E32" s="8"/>
      <c r="F32" s="9"/>
      <c r="G32" s="9">
        <f t="shared" si="1"/>
        <v>5172.128</v>
      </c>
      <c r="H32" s="8">
        <f t="shared" si="2"/>
        <v>16.96892443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44178.0</v>
      </c>
      <c r="B33" s="7">
        <v>0.38680555555555557</v>
      </c>
      <c r="C33" s="8"/>
      <c r="D33" s="9">
        <v>816.864</v>
      </c>
      <c r="E33" s="8"/>
      <c r="F33" s="9"/>
      <c r="G33" s="9">
        <f t="shared" si="1"/>
        <v>5236.136</v>
      </c>
      <c r="H33" s="8">
        <f t="shared" si="2"/>
        <v>17.17892443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44186.0</v>
      </c>
      <c r="B34" s="7">
        <v>0.41805555555555557</v>
      </c>
      <c r="C34" s="8"/>
      <c r="D34" s="9">
        <v>822.96</v>
      </c>
      <c r="E34" s="8"/>
      <c r="F34" s="9"/>
      <c r="G34" s="9">
        <f t="shared" si="1"/>
        <v>5230.04</v>
      </c>
      <c r="H34" s="8">
        <f t="shared" si="2"/>
        <v>17.15892443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44199.0</v>
      </c>
      <c r="B35" s="7">
        <v>0.3965277777777778</v>
      </c>
      <c r="C35" s="8"/>
      <c r="D35" s="9">
        <v>917.448</v>
      </c>
      <c r="E35" s="8"/>
      <c r="F35" s="9"/>
      <c r="G35" s="9">
        <f t="shared" si="1"/>
        <v>5135.552</v>
      </c>
      <c r="H35" s="8">
        <f t="shared" si="2"/>
        <v>16.84892442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44206.0</v>
      </c>
      <c r="B36" s="7">
        <v>0.39305555555555555</v>
      </c>
      <c r="C36" s="8"/>
      <c r="D36" s="9">
        <v>981.4560000000001</v>
      </c>
      <c r="E36" s="8"/>
      <c r="F36" s="9"/>
      <c r="G36" s="9">
        <f t="shared" si="1"/>
        <v>5071.544</v>
      </c>
      <c r="H36" s="8">
        <f t="shared" si="2"/>
        <v>16.63892442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44220.0</v>
      </c>
      <c r="B37" s="7">
        <v>0.3645833333333333</v>
      </c>
      <c r="C37" s="8"/>
      <c r="D37" s="9">
        <v>880.8720000000001</v>
      </c>
      <c r="E37" s="8"/>
      <c r="F37" s="9"/>
      <c r="G37" s="9">
        <f t="shared" si="1"/>
        <v>5172.128</v>
      </c>
      <c r="H37" s="8">
        <f t="shared" si="2"/>
        <v>16.96892443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44227.0</v>
      </c>
      <c r="B38" s="7">
        <v>0.3958333333333333</v>
      </c>
      <c r="C38" s="8"/>
      <c r="D38" s="9">
        <v>975.3600000000001</v>
      </c>
      <c r="E38" s="8"/>
      <c r="F38" s="9"/>
      <c r="G38" s="9">
        <f t="shared" si="1"/>
        <v>5077.64</v>
      </c>
      <c r="H38" s="8">
        <f t="shared" si="2"/>
        <v>16.65892442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44234.0</v>
      </c>
      <c r="B39" s="7">
        <v>0.5020833333333333</v>
      </c>
      <c r="C39" s="8"/>
      <c r="D39" s="9">
        <v>1121.664</v>
      </c>
      <c r="E39" s="8"/>
      <c r="F39" s="9"/>
      <c r="G39" s="9">
        <f t="shared" si="1"/>
        <v>4931.336</v>
      </c>
      <c r="H39" s="8">
        <f t="shared" si="2"/>
        <v>16.1789244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44241.0</v>
      </c>
      <c r="B40" s="7">
        <v>0.3645833333333333</v>
      </c>
      <c r="C40" s="8"/>
      <c r="D40" s="9">
        <v>978.408</v>
      </c>
      <c r="E40" s="8"/>
      <c r="F40" s="9"/>
      <c r="G40" s="9">
        <f t="shared" si="1"/>
        <v>5074.592</v>
      </c>
      <c r="H40" s="8">
        <f t="shared" si="2"/>
        <v>16.64892442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44248.0</v>
      </c>
      <c r="B41" s="7">
        <v>0.35833333333333334</v>
      </c>
      <c r="C41" s="8"/>
      <c r="D41" s="9">
        <v>1173.48</v>
      </c>
      <c r="E41" s="8"/>
      <c r="F41" s="9"/>
      <c r="G41" s="9">
        <f t="shared" si="1"/>
        <v>4879.52</v>
      </c>
      <c r="H41" s="8">
        <f t="shared" si="2"/>
        <v>16.0089244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44255.0</v>
      </c>
      <c r="B42" s="7">
        <v>0.3611111111111111</v>
      </c>
      <c r="C42" s="8"/>
      <c r="D42" s="9">
        <v>1277.112</v>
      </c>
      <c r="E42" s="8"/>
      <c r="F42" s="9"/>
      <c r="G42" s="9">
        <f t="shared" si="1"/>
        <v>4775.888</v>
      </c>
      <c r="H42" s="8">
        <f t="shared" si="2"/>
        <v>15.66892439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44267.0</v>
      </c>
      <c r="B43" s="7">
        <v>0.051388888888888894</v>
      </c>
      <c r="C43" s="8"/>
      <c r="D43" s="9">
        <v>1359.4080000000001</v>
      </c>
      <c r="E43" s="8"/>
      <c r="F43" s="11"/>
      <c r="G43" s="9">
        <f t="shared" si="1"/>
        <v>4693.592</v>
      </c>
      <c r="H43" s="8">
        <f t="shared" si="2"/>
        <v>15.39892438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12">
        <v>44266.0</v>
      </c>
      <c r="B44" s="13">
        <v>0.3645833333333333</v>
      </c>
      <c r="C44" s="14"/>
      <c r="D44" s="15">
        <v>1570.0</v>
      </c>
      <c r="E44" s="14"/>
      <c r="F44" s="11"/>
      <c r="G44" s="9">
        <f t="shared" si="1"/>
        <v>4483</v>
      </c>
      <c r="H44" s="8">
        <f t="shared" si="2"/>
        <v>14.70800572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44273.0</v>
      </c>
      <c r="B45" s="13">
        <v>0.375</v>
      </c>
      <c r="C45" s="16"/>
      <c r="D45" s="17">
        <v>1491.45</v>
      </c>
      <c r="E45" s="16"/>
      <c r="F45" s="11"/>
      <c r="G45" s="9">
        <f t="shared" si="1"/>
        <v>4561.55</v>
      </c>
      <c r="H45" s="8">
        <f t="shared" si="2"/>
        <v>14.9657157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44276.0</v>
      </c>
      <c r="B46" s="13">
        <v>0.38819444444444445</v>
      </c>
      <c r="C46" s="16"/>
      <c r="D46" s="17">
        <v>1436.55</v>
      </c>
      <c r="E46" s="16"/>
      <c r="F46" s="11"/>
      <c r="G46" s="9">
        <f t="shared" si="1"/>
        <v>4616.45</v>
      </c>
      <c r="H46" s="8">
        <f t="shared" si="2"/>
        <v>15.14583382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44283.0</v>
      </c>
      <c r="B47" s="13">
        <v>0.3645833333333333</v>
      </c>
      <c r="C47" s="16"/>
      <c r="D47" s="17">
        <v>1445.7</v>
      </c>
      <c r="E47" s="16"/>
      <c r="F47" s="11"/>
      <c r="G47" s="9">
        <f t="shared" si="1"/>
        <v>4607.3</v>
      </c>
      <c r="H47" s="8">
        <f t="shared" si="2"/>
        <v>15.11581413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44311.0</v>
      </c>
      <c r="B48" s="13">
        <v>0.3680555555555556</v>
      </c>
      <c r="C48" s="16"/>
      <c r="D48" s="17">
        <v>1378.6</v>
      </c>
      <c r="E48" s="16"/>
      <c r="F48" s="11"/>
      <c r="G48" s="9">
        <f t="shared" si="1"/>
        <v>4674.4</v>
      </c>
      <c r="H48" s="8">
        <f t="shared" si="2"/>
        <v>15.3359585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44318.0</v>
      </c>
      <c r="B49" s="13">
        <v>0.4041666666666667</v>
      </c>
      <c r="C49" s="16"/>
      <c r="D49" s="17">
        <v>1555.5</v>
      </c>
      <c r="E49" s="16"/>
      <c r="F49" s="11"/>
      <c r="G49" s="9">
        <f t="shared" si="1"/>
        <v>4497.5</v>
      </c>
      <c r="H49" s="8">
        <f t="shared" si="2"/>
        <v>14.7555779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44332.0</v>
      </c>
      <c r="B50" s="13">
        <v>0.3909722222222222</v>
      </c>
      <c r="C50" s="16"/>
      <c r="D50" s="17">
        <v>1769.0</v>
      </c>
      <c r="E50" s="16"/>
      <c r="F50" s="11"/>
      <c r="G50" s="9">
        <f t="shared" si="1"/>
        <v>4284</v>
      </c>
      <c r="H50" s="8">
        <f t="shared" si="2"/>
        <v>14.05511856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44340.0</v>
      </c>
      <c r="B51" s="13">
        <v>0.3958333333333333</v>
      </c>
      <c r="C51" s="16"/>
      <c r="D51" s="17">
        <v>1860.5</v>
      </c>
      <c r="E51" s="16"/>
      <c r="F51" s="11"/>
      <c r="G51" s="9">
        <f t="shared" si="1"/>
        <v>4192.5</v>
      </c>
      <c r="H51" s="8">
        <f t="shared" si="2"/>
        <v>13.7549217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44347.0</v>
      </c>
      <c r="B52" s="13">
        <v>0.38263888888888886</v>
      </c>
      <c r="C52" s="16"/>
      <c r="D52" s="17">
        <v>1924.55</v>
      </c>
      <c r="E52" s="16"/>
      <c r="F52" s="11"/>
      <c r="G52" s="9">
        <f t="shared" si="1"/>
        <v>4128.45</v>
      </c>
      <c r="H52" s="8">
        <f t="shared" si="2"/>
        <v>13.5447839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44352.0</v>
      </c>
      <c r="B53" s="13">
        <v>0.3993055555555556</v>
      </c>
      <c r="C53" s="16"/>
      <c r="D53" s="17">
        <v>1799.5</v>
      </c>
      <c r="E53" s="16"/>
      <c r="F53" s="11"/>
      <c r="G53" s="9">
        <f t="shared" si="1"/>
        <v>4253.5</v>
      </c>
      <c r="H53" s="8">
        <f t="shared" si="2"/>
        <v>13.95505294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44359.0</v>
      </c>
      <c r="B54" s="13">
        <v>0.46458333333333335</v>
      </c>
      <c r="C54" s="16"/>
      <c r="D54" s="17">
        <v>1756.8</v>
      </c>
      <c r="E54" s="16"/>
      <c r="F54" s="11"/>
      <c r="G54" s="9">
        <f t="shared" si="1"/>
        <v>4296.2</v>
      </c>
      <c r="H54" s="8">
        <f t="shared" si="2"/>
        <v>14.09514481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8">
        <v>44366.0</v>
      </c>
      <c r="B55" s="19">
        <v>0.5090277777777777</v>
      </c>
      <c r="C55" s="20"/>
      <c r="D55" s="21">
        <v>1554.0</v>
      </c>
      <c r="E55" s="20"/>
      <c r="F55" s="11"/>
      <c r="G55" s="9">
        <f t="shared" si="1"/>
        <v>4499</v>
      </c>
      <c r="H55" s="8">
        <f t="shared" si="2"/>
        <v>14.76049916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44374.0</v>
      </c>
      <c r="B56" s="19">
        <v>0.38055555555555554</v>
      </c>
      <c r="C56" s="20"/>
      <c r="D56" s="21">
        <v>1524.0</v>
      </c>
      <c r="E56" s="20"/>
      <c r="F56" s="11"/>
      <c r="G56" s="9">
        <f t="shared" si="1"/>
        <v>4529</v>
      </c>
      <c r="H56" s="8">
        <f t="shared" si="2"/>
        <v>14.85892436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44386.0</v>
      </c>
      <c r="B57" s="22">
        <v>0.38819444444444445</v>
      </c>
      <c r="C57" s="20"/>
      <c r="D57" s="21">
        <v>890.0</v>
      </c>
      <c r="E57" s="20"/>
      <c r="F57" s="21">
        <v>820.0</v>
      </c>
      <c r="G57" s="9">
        <f t="shared" si="1"/>
        <v>5163</v>
      </c>
      <c r="H57" s="8">
        <f t="shared" si="2"/>
        <v>16.93897692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44395.0</v>
      </c>
      <c r="B58" s="22">
        <v>0.37083333333333335</v>
      </c>
      <c r="C58" s="20"/>
      <c r="D58" s="21">
        <v>905.0</v>
      </c>
      <c r="E58" s="20"/>
      <c r="F58" s="21">
        <v>875.0</v>
      </c>
      <c r="G58" s="9">
        <f t="shared" si="1"/>
        <v>5148</v>
      </c>
      <c r="H58" s="8">
        <f t="shared" si="2"/>
        <v>16.88976432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23">
        <v>44400.0</v>
      </c>
      <c r="B59" s="22">
        <v>0.3798611111111111</v>
      </c>
      <c r="C59" s="20"/>
      <c r="D59" s="21">
        <v>914.4</v>
      </c>
      <c r="E59" s="20"/>
      <c r="F59" s="21">
        <v>935.7</v>
      </c>
      <c r="G59" s="9">
        <f t="shared" si="1"/>
        <v>5138.6</v>
      </c>
      <c r="H59" s="8">
        <f t="shared" si="2"/>
        <v>16.85892442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44408.0</v>
      </c>
      <c r="B60" s="19">
        <v>0.42291666666666666</v>
      </c>
      <c r="C60" s="20"/>
      <c r="D60" s="21">
        <v>917.0</v>
      </c>
      <c r="E60" s="20"/>
      <c r="F60" s="24">
        <v>884.0</v>
      </c>
      <c r="G60" s="9">
        <f t="shared" si="1"/>
        <v>5136</v>
      </c>
      <c r="H60" s="8">
        <f t="shared" si="2"/>
        <v>16.85039424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44415.0</v>
      </c>
      <c r="B61" s="19">
        <v>0.40555555555555556</v>
      </c>
      <c r="C61" s="20"/>
      <c r="D61" s="21">
        <v>808.0</v>
      </c>
      <c r="E61" s="20"/>
      <c r="F61" s="21">
        <v>771.0</v>
      </c>
      <c r="G61" s="9">
        <f t="shared" si="1"/>
        <v>5245</v>
      </c>
      <c r="H61" s="8">
        <f t="shared" si="2"/>
        <v>17.2080058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44421.0</v>
      </c>
      <c r="B62" s="19">
        <v>0.39791666666666664</v>
      </c>
      <c r="C62" s="20"/>
      <c r="D62" s="21">
        <v>750.0</v>
      </c>
      <c r="E62" s="20"/>
      <c r="F62" s="21">
        <v>744.0</v>
      </c>
      <c r="G62" s="9">
        <f t="shared" si="1"/>
        <v>5303</v>
      </c>
      <c r="H62" s="8">
        <f t="shared" si="2"/>
        <v>17.39829452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44429.0</v>
      </c>
      <c r="B63" s="19">
        <v>0.40208333333333335</v>
      </c>
      <c r="C63" s="20"/>
      <c r="D63" s="21">
        <v>732.0</v>
      </c>
      <c r="E63" s="20"/>
      <c r="F63" s="21">
        <v>683.0</v>
      </c>
      <c r="G63" s="9">
        <f t="shared" si="1"/>
        <v>5321</v>
      </c>
      <c r="H63" s="8">
        <f t="shared" si="2"/>
        <v>17.45734964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44435.0</v>
      </c>
      <c r="B64" s="19">
        <v>0.07083333333333333</v>
      </c>
      <c r="C64" s="20"/>
      <c r="D64" s="21">
        <v>652.0</v>
      </c>
      <c r="E64" s="20"/>
      <c r="F64" s="21">
        <v>610.0</v>
      </c>
      <c r="G64" s="9">
        <f t="shared" si="1"/>
        <v>5401</v>
      </c>
      <c r="H64" s="8">
        <f t="shared" si="2"/>
        <v>17.71981684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44442.0</v>
      </c>
      <c r="B65" s="19">
        <v>0.05486111111111111</v>
      </c>
      <c r="C65" s="20">
        <v>2.56</v>
      </c>
      <c r="D65" s="9">
        <f t="shared" ref="D65:D68" si="3">(C65*304.8)</f>
        <v>780.288</v>
      </c>
      <c r="E65" s="20">
        <v>2.44</v>
      </c>
      <c r="F65" s="9">
        <f t="shared" ref="F65:F68" si="4">(E65*304.8)</f>
        <v>743.712</v>
      </c>
      <c r="G65" s="9">
        <f t="shared" si="1"/>
        <v>5272.712</v>
      </c>
      <c r="H65" s="8">
        <f t="shared" si="2"/>
        <v>17.29892444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44450.0</v>
      </c>
      <c r="B66" s="19">
        <v>0.39791666666666664</v>
      </c>
      <c r="C66" s="20">
        <v>2.82</v>
      </c>
      <c r="D66" s="9">
        <f t="shared" si="3"/>
        <v>859.536</v>
      </c>
      <c r="E66" s="20">
        <v>2.71</v>
      </c>
      <c r="F66" s="9">
        <f t="shared" si="4"/>
        <v>826.008</v>
      </c>
      <c r="G66" s="9">
        <f t="shared" si="1"/>
        <v>5193.464</v>
      </c>
      <c r="H66" s="8">
        <f t="shared" si="2"/>
        <v>17.03892443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44456.0</v>
      </c>
      <c r="B67" s="19">
        <v>0.059722222222222225</v>
      </c>
      <c r="C67" s="20">
        <v>2.03</v>
      </c>
      <c r="D67" s="9">
        <f t="shared" si="3"/>
        <v>618.744</v>
      </c>
      <c r="E67" s="20">
        <v>2.51</v>
      </c>
      <c r="F67" s="9">
        <f t="shared" si="4"/>
        <v>765.048</v>
      </c>
      <c r="G67" s="9">
        <f t="shared" si="1"/>
        <v>5434.256</v>
      </c>
      <c r="H67" s="8">
        <f t="shared" si="2"/>
        <v>17.82892446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44464.0</v>
      </c>
      <c r="B68" s="19">
        <v>0.40625</v>
      </c>
      <c r="C68" s="20">
        <v>2.54</v>
      </c>
      <c r="D68" s="9">
        <f t="shared" si="3"/>
        <v>774.192</v>
      </c>
      <c r="E68" s="20">
        <v>3.57</v>
      </c>
      <c r="F68" s="9">
        <f t="shared" si="4"/>
        <v>1088.136</v>
      </c>
      <c r="G68" s="9">
        <f t="shared" si="1"/>
        <v>5278.808</v>
      </c>
      <c r="H68" s="8">
        <f t="shared" si="2"/>
        <v>17.31892444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0"/>
      <c r="B69" s="10"/>
      <c r="C69" s="8"/>
      <c r="D69" s="9"/>
      <c r="E69" s="8"/>
      <c r="F69" s="9"/>
      <c r="G69" s="9"/>
      <c r="H69" s="8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8"/>
      <c r="D70" s="9"/>
      <c r="E70" s="8"/>
      <c r="F70" s="9"/>
      <c r="G70" s="9"/>
      <c r="H70" s="8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8"/>
      <c r="D71" s="9"/>
      <c r="E71" s="8"/>
      <c r="F71" s="9"/>
      <c r="G71" s="9"/>
      <c r="H71" s="8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8"/>
      <c r="D72" s="9"/>
      <c r="E72" s="8"/>
      <c r="F72" s="9"/>
      <c r="G72" s="9"/>
      <c r="H72" s="8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8"/>
      <c r="D73" s="9"/>
      <c r="E73" s="8"/>
      <c r="F73" s="9"/>
      <c r="G73" s="9"/>
      <c r="H73" s="8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8"/>
      <c r="D74" s="9"/>
      <c r="E74" s="8"/>
      <c r="F74" s="9"/>
      <c r="G74" s="9"/>
      <c r="H74" s="8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8"/>
      <c r="D75" s="9"/>
      <c r="E75" s="8"/>
      <c r="F75" s="9"/>
      <c r="G75" s="9"/>
      <c r="H75" s="8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8"/>
      <c r="D76" s="9"/>
      <c r="E76" s="8"/>
      <c r="F76" s="9"/>
      <c r="G76" s="9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8"/>
      <c r="D77" s="9"/>
      <c r="E77" s="8"/>
      <c r="F77" s="9"/>
      <c r="G77" s="9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8"/>
      <c r="D78" s="9"/>
      <c r="E78" s="8"/>
      <c r="F78" s="9"/>
      <c r="G78" s="9"/>
      <c r="H78" s="8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8"/>
      <c r="D79" s="9"/>
      <c r="E79" s="8"/>
      <c r="F79" s="9"/>
      <c r="G79" s="9"/>
      <c r="H79" s="8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8"/>
      <c r="D80" s="9"/>
      <c r="E80" s="8"/>
      <c r="F80" s="9"/>
      <c r="G80" s="9"/>
      <c r="H80" s="8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8"/>
      <c r="D81" s="9"/>
      <c r="E81" s="8"/>
      <c r="F81" s="9"/>
      <c r="G81" s="9"/>
      <c r="H81" s="8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8"/>
      <c r="D82" s="9"/>
      <c r="E82" s="8"/>
      <c r="F82" s="9"/>
      <c r="G82" s="9"/>
      <c r="H82" s="8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8"/>
      <c r="D83" s="9"/>
      <c r="E83" s="8"/>
      <c r="F83" s="9"/>
      <c r="G83" s="9"/>
      <c r="H83" s="8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8"/>
      <c r="D84" s="9"/>
      <c r="E84" s="8"/>
      <c r="F84" s="9"/>
      <c r="G84" s="9"/>
      <c r="H84" s="8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8"/>
      <c r="D85" s="9"/>
      <c r="E85" s="8"/>
      <c r="F85" s="9"/>
      <c r="G85" s="9"/>
      <c r="H85" s="8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8"/>
      <c r="D86" s="9"/>
      <c r="E86" s="8"/>
      <c r="F86" s="9"/>
      <c r="G86" s="9"/>
      <c r="H86" s="8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8"/>
      <c r="D87" s="9"/>
      <c r="E87" s="8"/>
      <c r="F87" s="9"/>
      <c r="G87" s="9"/>
      <c r="H87" s="8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8"/>
      <c r="D88" s="9"/>
      <c r="E88" s="8"/>
      <c r="F88" s="9"/>
      <c r="G88" s="9"/>
      <c r="H88" s="8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8"/>
      <c r="D89" s="9"/>
      <c r="E89" s="8"/>
      <c r="F89" s="9"/>
      <c r="G89" s="9"/>
      <c r="H89" s="8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8"/>
      <c r="D90" s="9"/>
      <c r="E90" s="8"/>
      <c r="F90" s="9"/>
      <c r="G90" s="9"/>
      <c r="H90" s="8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8"/>
      <c r="D91" s="9"/>
      <c r="E91" s="8"/>
      <c r="F91" s="9"/>
      <c r="G91" s="9"/>
      <c r="H91" s="8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8"/>
      <c r="D92" s="9"/>
      <c r="E92" s="8"/>
      <c r="F92" s="9"/>
      <c r="G92" s="9"/>
      <c r="H92" s="8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8"/>
      <c r="D93" s="9"/>
      <c r="E93" s="8"/>
      <c r="F93" s="9"/>
      <c r="G93" s="9"/>
      <c r="H93" s="8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8"/>
      <c r="D94" s="9"/>
      <c r="E94" s="8"/>
      <c r="F94" s="9"/>
      <c r="G94" s="9"/>
      <c r="H94" s="8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8"/>
      <c r="D95" s="9"/>
      <c r="E95" s="8"/>
      <c r="F95" s="9"/>
      <c r="G95" s="9"/>
      <c r="H95" s="8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8"/>
      <c r="D96" s="9"/>
      <c r="E96" s="8"/>
      <c r="F96" s="9"/>
      <c r="G96" s="9"/>
      <c r="H96" s="8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8"/>
      <c r="D97" s="9"/>
      <c r="E97" s="8"/>
      <c r="F97" s="9"/>
      <c r="G97" s="9"/>
      <c r="H97" s="8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8"/>
      <c r="D98" s="9"/>
      <c r="E98" s="8"/>
      <c r="F98" s="9"/>
      <c r="G98" s="9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8"/>
      <c r="D99" s="9"/>
      <c r="E99" s="8"/>
      <c r="F99" s="9"/>
      <c r="G99" s="9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8"/>
      <c r="D100" s="9"/>
      <c r="E100" s="8"/>
      <c r="F100" s="9"/>
      <c r="G100" s="9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8"/>
      <c r="D101" s="9"/>
      <c r="E101" s="8"/>
      <c r="F101" s="9"/>
      <c r="G101" s="9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8"/>
      <c r="D102" s="9"/>
      <c r="E102" s="8"/>
      <c r="F102" s="9"/>
      <c r="G102" s="9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8"/>
      <c r="D103" s="9"/>
      <c r="E103" s="8"/>
      <c r="F103" s="9"/>
      <c r="G103" s="9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8"/>
      <c r="D104" s="9"/>
      <c r="E104" s="8"/>
      <c r="F104" s="9"/>
      <c r="G104" s="9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8"/>
      <c r="D105" s="9"/>
      <c r="E105" s="8"/>
      <c r="F105" s="9"/>
      <c r="G105" s="9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8"/>
      <c r="D106" s="9"/>
      <c r="E106" s="8"/>
      <c r="F106" s="9"/>
      <c r="G106" s="9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8"/>
      <c r="D107" s="9"/>
      <c r="E107" s="8"/>
      <c r="F107" s="9"/>
      <c r="G107" s="9"/>
      <c r="H107" s="8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8"/>
      <c r="D108" s="9"/>
      <c r="E108" s="8"/>
      <c r="F108" s="9"/>
      <c r="G108" s="9"/>
      <c r="H108" s="8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8"/>
      <c r="D109" s="9"/>
      <c r="E109" s="8"/>
      <c r="F109" s="9"/>
      <c r="G109" s="9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8"/>
      <c r="D110" s="9"/>
      <c r="E110" s="8"/>
      <c r="F110" s="9"/>
      <c r="G110" s="9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8"/>
      <c r="D111" s="9"/>
      <c r="E111" s="8"/>
      <c r="F111" s="9"/>
      <c r="G111" s="9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8"/>
      <c r="D112" s="9"/>
      <c r="E112" s="8"/>
      <c r="F112" s="9"/>
      <c r="G112" s="9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8"/>
      <c r="D113" s="9"/>
      <c r="E113" s="8"/>
      <c r="F113" s="9"/>
      <c r="G113" s="9"/>
      <c r="H113" s="8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8"/>
      <c r="D114" s="9"/>
      <c r="E114" s="8"/>
      <c r="F114" s="9"/>
      <c r="G114" s="9"/>
      <c r="H114" s="8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8"/>
      <c r="D115" s="9"/>
      <c r="E115" s="8"/>
      <c r="F115" s="9"/>
      <c r="G115" s="9"/>
      <c r="H115" s="8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8"/>
      <c r="D116" s="9"/>
      <c r="E116" s="8"/>
      <c r="F116" s="9"/>
      <c r="G116" s="9"/>
      <c r="H116" s="8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8"/>
      <c r="D117" s="9"/>
      <c r="E117" s="8"/>
      <c r="F117" s="9"/>
      <c r="G117" s="9"/>
      <c r="H117" s="8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8"/>
      <c r="D118" s="9"/>
      <c r="E118" s="8"/>
      <c r="F118" s="9"/>
      <c r="G118" s="9"/>
      <c r="H118" s="8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8"/>
      <c r="D119" s="9"/>
      <c r="E119" s="8"/>
      <c r="F119" s="9"/>
      <c r="G119" s="9"/>
      <c r="H119" s="8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8"/>
      <c r="D120" s="9"/>
      <c r="E120" s="8"/>
      <c r="F120" s="9"/>
      <c r="G120" s="9"/>
      <c r="H120" s="8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8"/>
      <c r="D121" s="9"/>
      <c r="E121" s="8"/>
      <c r="F121" s="9"/>
      <c r="G121" s="9"/>
      <c r="H121" s="8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8"/>
      <c r="D122" s="9"/>
      <c r="E122" s="8"/>
      <c r="F122" s="9"/>
      <c r="G122" s="9"/>
      <c r="H122" s="8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8"/>
      <c r="D123" s="9"/>
      <c r="E123" s="8"/>
      <c r="F123" s="9"/>
      <c r="G123" s="9"/>
      <c r="H123" s="8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8"/>
      <c r="D124" s="9"/>
      <c r="E124" s="8"/>
      <c r="F124" s="9"/>
      <c r="G124" s="9"/>
      <c r="H124" s="8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8"/>
      <c r="D125" s="9"/>
      <c r="E125" s="8"/>
      <c r="F125" s="9"/>
      <c r="G125" s="9"/>
      <c r="H125" s="8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8"/>
      <c r="D126" s="9"/>
      <c r="E126" s="8"/>
      <c r="F126" s="9"/>
      <c r="G126" s="9"/>
      <c r="H126" s="8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8"/>
      <c r="D127" s="9"/>
      <c r="E127" s="8"/>
      <c r="F127" s="9"/>
      <c r="G127" s="9"/>
      <c r="H127" s="8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8"/>
      <c r="D128" s="9"/>
      <c r="E128" s="8"/>
      <c r="F128" s="9"/>
      <c r="G128" s="9"/>
      <c r="H128" s="8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8"/>
      <c r="D129" s="9"/>
      <c r="E129" s="8"/>
      <c r="F129" s="9"/>
      <c r="G129" s="9"/>
      <c r="H129" s="8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8"/>
      <c r="D130" s="9"/>
      <c r="E130" s="8"/>
      <c r="F130" s="9"/>
      <c r="G130" s="9"/>
      <c r="H130" s="8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8"/>
      <c r="D131" s="9"/>
      <c r="E131" s="8"/>
      <c r="F131" s="9"/>
      <c r="G131" s="9"/>
      <c r="H131" s="8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8"/>
      <c r="D132" s="9"/>
      <c r="E132" s="8"/>
      <c r="F132" s="9"/>
      <c r="G132" s="9"/>
      <c r="H132" s="8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8"/>
      <c r="D133" s="9"/>
      <c r="E133" s="8"/>
      <c r="F133" s="9"/>
      <c r="G133" s="9"/>
      <c r="H133" s="8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8"/>
      <c r="D134" s="9"/>
      <c r="E134" s="8"/>
      <c r="F134" s="9"/>
      <c r="G134" s="9"/>
      <c r="H134" s="8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8"/>
      <c r="D135" s="9"/>
      <c r="E135" s="8"/>
      <c r="F135" s="9"/>
      <c r="G135" s="9"/>
      <c r="H135" s="8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8"/>
      <c r="D136" s="9"/>
      <c r="E136" s="8"/>
      <c r="F136" s="9"/>
      <c r="G136" s="9"/>
      <c r="H136" s="8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8"/>
      <c r="D137" s="9"/>
      <c r="E137" s="8"/>
      <c r="F137" s="9"/>
      <c r="G137" s="9"/>
      <c r="H137" s="8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8"/>
      <c r="D138" s="9"/>
      <c r="E138" s="8"/>
      <c r="F138" s="9"/>
      <c r="G138" s="9"/>
      <c r="H138" s="8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8"/>
      <c r="D139" s="9"/>
      <c r="E139" s="8"/>
      <c r="F139" s="9"/>
      <c r="G139" s="9"/>
      <c r="H139" s="8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8"/>
      <c r="D140" s="9"/>
      <c r="E140" s="8"/>
      <c r="F140" s="9"/>
      <c r="G140" s="9"/>
      <c r="H140" s="8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8"/>
      <c r="D141" s="9"/>
      <c r="E141" s="8"/>
      <c r="F141" s="9"/>
      <c r="G141" s="9"/>
      <c r="H141" s="8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8"/>
      <c r="D142" s="9"/>
      <c r="E142" s="8"/>
      <c r="F142" s="9"/>
      <c r="G142" s="9"/>
      <c r="H142" s="8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8"/>
      <c r="D143" s="9"/>
      <c r="E143" s="8"/>
      <c r="F143" s="9"/>
      <c r="G143" s="9"/>
      <c r="H143" s="8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8"/>
      <c r="D144" s="9"/>
      <c r="E144" s="8"/>
      <c r="F144" s="9"/>
      <c r="G144" s="9"/>
      <c r="H144" s="8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8"/>
      <c r="D145" s="9"/>
      <c r="E145" s="8"/>
      <c r="F145" s="9"/>
      <c r="G145" s="9"/>
      <c r="H145" s="8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8"/>
      <c r="D146" s="9"/>
      <c r="E146" s="8"/>
      <c r="F146" s="9"/>
      <c r="G146" s="9"/>
      <c r="H146" s="8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8"/>
      <c r="D147" s="9"/>
      <c r="E147" s="8"/>
      <c r="F147" s="9"/>
      <c r="G147" s="9"/>
      <c r="H147" s="8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8"/>
      <c r="D148" s="9"/>
      <c r="E148" s="8"/>
      <c r="F148" s="9"/>
      <c r="G148" s="9"/>
      <c r="H148" s="8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8"/>
      <c r="D149" s="9"/>
      <c r="E149" s="8"/>
      <c r="F149" s="9"/>
      <c r="G149" s="9"/>
      <c r="H149" s="8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8"/>
      <c r="D150" s="9"/>
      <c r="E150" s="8"/>
      <c r="F150" s="9"/>
      <c r="G150" s="9"/>
      <c r="H150" s="8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8"/>
      <c r="D151" s="9"/>
      <c r="E151" s="8"/>
      <c r="F151" s="9"/>
      <c r="G151" s="9"/>
      <c r="H151" s="8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8"/>
      <c r="D152" s="9"/>
      <c r="E152" s="8"/>
      <c r="F152" s="9"/>
      <c r="G152" s="9"/>
      <c r="H152" s="8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8"/>
      <c r="D153" s="9"/>
      <c r="E153" s="8"/>
      <c r="F153" s="9"/>
      <c r="G153" s="9"/>
      <c r="H153" s="8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8"/>
      <c r="D154" s="9"/>
      <c r="E154" s="8"/>
      <c r="F154" s="9"/>
      <c r="G154" s="9"/>
      <c r="H154" s="8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8"/>
      <c r="D155" s="9"/>
      <c r="E155" s="8"/>
      <c r="F155" s="9"/>
      <c r="G155" s="9"/>
      <c r="H155" s="8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8"/>
      <c r="D156" s="9"/>
      <c r="E156" s="8"/>
      <c r="F156" s="9"/>
      <c r="G156" s="9"/>
      <c r="H156" s="8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8"/>
      <c r="D157" s="9"/>
      <c r="E157" s="8"/>
      <c r="F157" s="9"/>
      <c r="G157" s="9"/>
      <c r="H157" s="8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8"/>
      <c r="D158" s="9"/>
      <c r="E158" s="8"/>
      <c r="F158" s="9"/>
      <c r="G158" s="9"/>
      <c r="H158" s="8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8"/>
      <c r="D159" s="9"/>
      <c r="E159" s="8"/>
      <c r="F159" s="9"/>
      <c r="G159" s="9"/>
      <c r="H159" s="8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8"/>
      <c r="D160" s="9"/>
      <c r="E160" s="8"/>
      <c r="F160" s="9"/>
      <c r="G160" s="9"/>
      <c r="H160" s="8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8"/>
      <c r="D161" s="9"/>
      <c r="E161" s="8"/>
      <c r="F161" s="9"/>
      <c r="G161" s="9"/>
      <c r="H161" s="8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8"/>
      <c r="D162" s="9"/>
      <c r="E162" s="8"/>
      <c r="F162" s="9"/>
      <c r="G162" s="9"/>
      <c r="H162" s="8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8"/>
      <c r="D163" s="9"/>
      <c r="E163" s="8"/>
      <c r="F163" s="9"/>
      <c r="G163" s="9"/>
      <c r="H163" s="8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8"/>
      <c r="D164" s="9"/>
      <c r="E164" s="8"/>
      <c r="F164" s="9"/>
      <c r="G164" s="9"/>
      <c r="H164" s="8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8"/>
      <c r="D165" s="9"/>
      <c r="E165" s="8"/>
      <c r="F165" s="9"/>
      <c r="G165" s="9"/>
      <c r="H165" s="8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8"/>
      <c r="D166" s="9"/>
      <c r="E166" s="8"/>
      <c r="F166" s="9"/>
      <c r="G166" s="9"/>
      <c r="H166" s="8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8"/>
      <c r="D167" s="9"/>
      <c r="E167" s="8"/>
      <c r="F167" s="9"/>
      <c r="G167" s="9"/>
      <c r="H167" s="8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8"/>
      <c r="D168" s="9"/>
      <c r="E168" s="8"/>
      <c r="F168" s="9"/>
      <c r="G168" s="9"/>
      <c r="H168" s="8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8"/>
      <c r="D169" s="9"/>
      <c r="E169" s="8"/>
      <c r="F169" s="9"/>
      <c r="G169" s="9"/>
      <c r="H169" s="8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8"/>
      <c r="D170" s="9"/>
      <c r="E170" s="8"/>
      <c r="F170" s="9"/>
      <c r="G170" s="9"/>
      <c r="H170" s="8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8"/>
      <c r="D171" s="9"/>
      <c r="E171" s="8"/>
      <c r="F171" s="9"/>
      <c r="G171" s="9"/>
      <c r="H171" s="8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8"/>
      <c r="D172" s="9"/>
      <c r="E172" s="8"/>
      <c r="F172" s="9"/>
      <c r="G172" s="9"/>
      <c r="H172" s="8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8"/>
      <c r="D173" s="9"/>
      <c r="E173" s="8"/>
      <c r="F173" s="9"/>
      <c r="G173" s="9"/>
      <c r="H173" s="8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8"/>
      <c r="D174" s="9"/>
      <c r="E174" s="8"/>
      <c r="F174" s="9"/>
      <c r="G174" s="9"/>
      <c r="H174" s="8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8"/>
      <c r="D175" s="9"/>
      <c r="E175" s="8"/>
      <c r="F175" s="9"/>
      <c r="G175" s="9"/>
      <c r="H175" s="8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8"/>
      <c r="D176" s="9"/>
      <c r="E176" s="8"/>
      <c r="F176" s="9"/>
      <c r="G176" s="9"/>
      <c r="H176" s="8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8"/>
      <c r="D177" s="9"/>
      <c r="E177" s="8"/>
      <c r="F177" s="9"/>
      <c r="G177" s="9"/>
      <c r="H177" s="8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8"/>
      <c r="D178" s="9"/>
      <c r="E178" s="8"/>
      <c r="F178" s="9"/>
      <c r="G178" s="9"/>
      <c r="H178" s="8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8"/>
      <c r="D179" s="9"/>
      <c r="E179" s="8"/>
      <c r="F179" s="9"/>
      <c r="G179" s="9"/>
      <c r="H179" s="8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8"/>
      <c r="D180" s="9"/>
      <c r="E180" s="8"/>
      <c r="F180" s="9"/>
      <c r="G180" s="9"/>
      <c r="H180" s="8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8"/>
      <c r="D181" s="9"/>
      <c r="E181" s="8"/>
      <c r="F181" s="9"/>
      <c r="G181" s="9"/>
      <c r="H181" s="8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8"/>
      <c r="D182" s="9"/>
      <c r="E182" s="8"/>
      <c r="F182" s="9"/>
      <c r="G182" s="9"/>
      <c r="H182" s="8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8"/>
      <c r="D183" s="9"/>
      <c r="E183" s="8"/>
      <c r="F183" s="9"/>
      <c r="G183" s="9"/>
      <c r="H183" s="8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8"/>
      <c r="D184" s="9"/>
      <c r="E184" s="8"/>
      <c r="F184" s="9"/>
      <c r="G184" s="9"/>
      <c r="H184" s="8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8"/>
      <c r="D185" s="9"/>
      <c r="E185" s="8"/>
      <c r="F185" s="9"/>
      <c r="G185" s="9"/>
      <c r="H185" s="8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8"/>
      <c r="D186" s="9"/>
      <c r="E186" s="8"/>
      <c r="F186" s="9"/>
      <c r="G186" s="9"/>
      <c r="H186" s="8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8"/>
      <c r="D187" s="9"/>
      <c r="E187" s="8"/>
      <c r="F187" s="9"/>
      <c r="G187" s="9"/>
      <c r="H187" s="8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8"/>
      <c r="D188" s="9"/>
      <c r="E188" s="8"/>
      <c r="F188" s="9"/>
      <c r="G188" s="9"/>
      <c r="H188" s="8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8"/>
      <c r="D189" s="9"/>
      <c r="E189" s="8"/>
      <c r="F189" s="9"/>
      <c r="G189" s="9"/>
      <c r="H189" s="8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8"/>
      <c r="D190" s="9"/>
      <c r="E190" s="8"/>
      <c r="F190" s="9"/>
      <c r="G190" s="9"/>
      <c r="H190" s="8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8"/>
      <c r="D191" s="9"/>
      <c r="E191" s="8"/>
      <c r="F191" s="9"/>
      <c r="G191" s="9"/>
      <c r="H191" s="8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8"/>
      <c r="D192" s="9"/>
      <c r="E192" s="8"/>
      <c r="F192" s="9"/>
      <c r="G192" s="9"/>
      <c r="H192" s="8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8"/>
      <c r="D193" s="9"/>
      <c r="E193" s="8"/>
      <c r="F193" s="9"/>
      <c r="G193" s="9"/>
      <c r="H193" s="8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8"/>
      <c r="D194" s="9"/>
      <c r="E194" s="8"/>
      <c r="F194" s="9"/>
      <c r="G194" s="9"/>
      <c r="H194" s="8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8"/>
      <c r="D195" s="9"/>
      <c r="E195" s="8"/>
      <c r="F195" s="9"/>
      <c r="G195" s="9"/>
      <c r="H195" s="8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8"/>
      <c r="D196" s="9"/>
      <c r="E196" s="8"/>
      <c r="F196" s="9"/>
      <c r="G196" s="9"/>
      <c r="H196" s="8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8"/>
      <c r="D197" s="9"/>
      <c r="E197" s="8"/>
      <c r="F197" s="9"/>
      <c r="G197" s="9"/>
      <c r="H197" s="8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8"/>
      <c r="D198" s="9"/>
      <c r="E198" s="8"/>
      <c r="F198" s="9"/>
      <c r="G198" s="9"/>
      <c r="H198" s="8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8"/>
      <c r="D199" s="9"/>
      <c r="E199" s="8"/>
      <c r="F199" s="9"/>
      <c r="G199" s="9"/>
      <c r="H199" s="8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8"/>
      <c r="D200" s="9"/>
      <c r="E200" s="8"/>
      <c r="F200" s="9"/>
      <c r="G200" s="9"/>
      <c r="H200" s="8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8"/>
      <c r="D201" s="9"/>
      <c r="E201" s="8"/>
      <c r="F201" s="9"/>
      <c r="G201" s="9"/>
      <c r="H201" s="8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8"/>
      <c r="D202" s="9"/>
      <c r="E202" s="8"/>
      <c r="F202" s="9"/>
      <c r="G202" s="9"/>
      <c r="H202" s="8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8"/>
      <c r="D203" s="9"/>
      <c r="E203" s="8"/>
      <c r="F203" s="9"/>
      <c r="G203" s="9"/>
      <c r="H203" s="8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8"/>
      <c r="D204" s="9"/>
      <c r="E204" s="8"/>
      <c r="F204" s="9"/>
      <c r="G204" s="9"/>
      <c r="H204" s="8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8"/>
      <c r="D205" s="9"/>
      <c r="E205" s="8"/>
      <c r="F205" s="9"/>
      <c r="G205" s="9"/>
      <c r="H205" s="8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8"/>
      <c r="D206" s="9"/>
      <c r="E206" s="8"/>
      <c r="F206" s="9"/>
      <c r="G206" s="9"/>
      <c r="H206" s="8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8"/>
      <c r="D207" s="9"/>
      <c r="E207" s="8"/>
      <c r="F207" s="9"/>
      <c r="G207" s="9"/>
      <c r="H207" s="8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8"/>
      <c r="D208" s="9"/>
      <c r="E208" s="8"/>
      <c r="F208" s="9"/>
      <c r="G208" s="9"/>
      <c r="H208" s="8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8"/>
      <c r="D209" s="9"/>
      <c r="E209" s="8"/>
      <c r="F209" s="9"/>
      <c r="G209" s="9"/>
      <c r="H209" s="8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8"/>
      <c r="D210" s="9"/>
      <c r="E210" s="8"/>
      <c r="F210" s="9"/>
      <c r="G210" s="9"/>
      <c r="H210" s="8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8"/>
      <c r="D211" s="9"/>
      <c r="E211" s="8"/>
      <c r="F211" s="9"/>
      <c r="G211" s="9"/>
      <c r="H211" s="8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8"/>
      <c r="D212" s="9"/>
      <c r="E212" s="8"/>
      <c r="F212" s="9"/>
      <c r="G212" s="9"/>
      <c r="H212" s="8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8"/>
      <c r="D213" s="9"/>
      <c r="E213" s="8"/>
      <c r="F213" s="9"/>
      <c r="G213" s="9"/>
      <c r="H213" s="8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8"/>
      <c r="D214" s="9"/>
      <c r="E214" s="8"/>
      <c r="F214" s="9"/>
      <c r="G214" s="9"/>
      <c r="H214" s="8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8"/>
      <c r="D215" s="9"/>
      <c r="E215" s="8"/>
      <c r="F215" s="9"/>
      <c r="G215" s="9"/>
      <c r="H215" s="8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8"/>
      <c r="D216" s="9"/>
      <c r="E216" s="8"/>
      <c r="F216" s="9"/>
      <c r="G216" s="9"/>
      <c r="H216" s="8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8"/>
      <c r="D217" s="9"/>
      <c r="E217" s="8"/>
      <c r="F217" s="9"/>
      <c r="G217" s="9"/>
      <c r="H217" s="8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8"/>
      <c r="D218" s="9"/>
      <c r="E218" s="8"/>
      <c r="F218" s="9"/>
      <c r="G218" s="9"/>
      <c r="H218" s="8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8"/>
      <c r="D219" s="9"/>
      <c r="E219" s="8"/>
      <c r="F219" s="9"/>
      <c r="G219" s="9"/>
      <c r="H219" s="8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8"/>
      <c r="D220" s="9"/>
      <c r="E220" s="8"/>
      <c r="F220" s="9"/>
      <c r="G220" s="9"/>
      <c r="H220" s="8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8"/>
      <c r="D221" s="9"/>
      <c r="E221" s="8"/>
      <c r="F221" s="9"/>
      <c r="G221" s="9"/>
      <c r="H221" s="8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8"/>
      <c r="D222" s="9"/>
      <c r="E222" s="8"/>
      <c r="F222" s="9"/>
      <c r="G222" s="9"/>
      <c r="H222" s="8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8"/>
      <c r="D223" s="9"/>
      <c r="E223" s="8"/>
      <c r="F223" s="9"/>
      <c r="G223" s="9"/>
      <c r="H223" s="8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8"/>
      <c r="D224" s="9"/>
      <c r="E224" s="8"/>
      <c r="F224" s="9"/>
      <c r="G224" s="9"/>
      <c r="H224" s="8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8"/>
      <c r="D225" s="9"/>
      <c r="E225" s="8"/>
      <c r="F225" s="9"/>
      <c r="G225" s="9"/>
      <c r="H225" s="8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8"/>
      <c r="D226" s="9"/>
      <c r="E226" s="8"/>
      <c r="F226" s="9"/>
      <c r="G226" s="9"/>
      <c r="H226" s="8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8"/>
      <c r="D227" s="9"/>
      <c r="E227" s="8"/>
      <c r="F227" s="9"/>
      <c r="G227" s="9"/>
      <c r="H227" s="8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8"/>
      <c r="D228" s="9"/>
      <c r="E228" s="8"/>
      <c r="F228" s="9"/>
      <c r="G228" s="9"/>
      <c r="H228" s="8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8"/>
      <c r="D229" s="9"/>
      <c r="E229" s="8"/>
      <c r="F229" s="9"/>
      <c r="G229" s="9"/>
      <c r="H229" s="8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8"/>
      <c r="D230" s="9"/>
      <c r="E230" s="8"/>
      <c r="F230" s="9"/>
      <c r="G230" s="9"/>
      <c r="H230" s="8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8"/>
      <c r="D231" s="9"/>
      <c r="E231" s="8"/>
      <c r="F231" s="9"/>
      <c r="G231" s="9"/>
      <c r="H231" s="8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8"/>
      <c r="D232" s="9"/>
      <c r="E232" s="8"/>
      <c r="F232" s="9"/>
      <c r="G232" s="9"/>
      <c r="H232" s="8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8"/>
      <c r="D233" s="9"/>
      <c r="E233" s="8"/>
      <c r="F233" s="9"/>
      <c r="G233" s="9"/>
      <c r="H233" s="8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8"/>
      <c r="D234" s="9"/>
      <c r="E234" s="8"/>
      <c r="F234" s="9"/>
      <c r="G234" s="9"/>
      <c r="H234" s="8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8"/>
      <c r="D235" s="9"/>
      <c r="E235" s="8"/>
      <c r="F235" s="9"/>
      <c r="G235" s="9"/>
      <c r="H235" s="8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8"/>
      <c r="D236" s="9"/>
      <c r="E236" s="8"/>
      <c r="F236" s="9"/>
      <c r="G236" s="9"/>
      <c r="H236" s="8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8"/>
      <c r="D237" s="9"/>
      <c r="E237" s="8"/>
      <c r="F237" s="9"/>
      <c r="G237" s="9"/>
      <c r="H237" s="8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8"/>
      <c r="D238" s="9"/>
      <c r="E238" s="8"/>
      <c r="F238" s="9"/>
      <c r="G238" s="9"/>
      <c r="H238" s="8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8"/>
      <c r="D239" s="9"/>
      <c r="E239" s="8"/>
      <c r="F239" s="9"/>
      <c r="G239" s="9"/>
      <c r="H239" s="8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8"/>
      <c r="D240" s="9"/>
      <c r="E240" s="8"/>
      <c r="F240" s="9"/>
      <c r="G240" s="9"/>
      <c r="H240" s="8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8"/>
      <c r="D241" s="9"/>
      <c r="E241" s="8"/>
      <c r="F241" s="9"/>
      <c r="G241" s="9"/>
      <c r="H241" s="8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8"/>
      <c r="D242" s="9"/>
      <c r="E242" s="8"/>
      <c r="F242" s="9"/>
      <c r="G242" s="9"/>
      <c r="H242" s="8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8"/>
      <c r="D243" s="9"/>
      <c r="E243" s="8"/>
      <c r="F243" s="9"/>
      <c r="G243" s="9"/>
      <c r="H243" s="8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8"/>
      <c r="D244" s="9"/>
      <c r="E244" s="8"/>
      <c r="F244" s="9"/>
      <c r="G244" s="9"/>
      <c r="H244" s="8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8"/>
      <c r="D245" s="9"/>
      <c r="E245" s="8"/>
      <c r="F245" s="9"/>
      <c r="G245" s="9"/>
      <c r="H245" s="8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8"/>
      <c r="D246" s="9"/>
      <c r="E246" s="8"/>
      <c r="F246" s="9"/>
      <c r="G246" s="9"/>
      <c r="H246" s="8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8"/>
      <c r="D247" s="9"/>
      <c r="E247" s="8"/>
      <c r="F247" s="9"/>
      <c r="G247" s="9"/>
      <c r="H247" s="8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8"/>
      <c r="D248" s="9"/>
      <c r="E248" s="8"/>
      <c r="F248" s="9"/>
      <c r="G248" s="9"/>
      <c r="H248" s="8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8"/>
      <c r="D249" s="9"/>
      <c r="E249" s="8"/>
      <c r="F249" s="9"/>
      <c r="G249" s="9"/>
      <c r="H249" s="8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8"/>
      <c r="D250" s="9"/>
      <c r="E250" s="8"/>
      <c r="F250" s="9"/>
      <c r="G250" s="9"/>
      <c r="H250" s="8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8"/>
      <c r="D251" s="9"/>
      <c r="E251" s="8"/>
      <c r="F251" s="9"/>
      <c r="G251" s="9"/>
      <c r="H251" s="8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8"/>
      <c r="D252" s="9"/>
      <c r="E252" s="8"/>
      <c r="F252" s="9"/>
      <c r="G252" s="9"/>
      <c r="H252" s="8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8"/>
      <c r="D253" s="9"/>
      <c r="E253" s="8"/>
      <c r="F253" s="9"/>
      <c r="G253" s="9"/>
      <c r="H253" s="8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8"/>
      <c r="D254" s="9"/>
      <c r="E254" s="8"/>
      <c r="F254" s="9"/>
      <c r="G254" s="9"/>
      <c r="H254" s="8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8"/>
      <c r="D255" s="9"/>
      <c r="E255" s="8"/>
      <c r="F255" s="9"/>
      <c r="G255" s="9"/>
      <c r="H255" s="8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8"/>
      <c r="D256" s="9"/>
      <c r="E256" s="8"/>
      <c r="F256" s="9"/>
      <c r="G256" s="9"/>
      <c r="H256" s="8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8"/>
      <c r="D257" s="9"/>
      <c r="E257" s="8"/>
      <c r="F257" s="9"/>
      <c r="G257" s="9"/>
      <c r="H257" s="8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8"/>
      <c r="D258" s="9"/>
      <c r="E258" s="8"/>
      <c r="F258" s="9"/>
      <c r="G258" s="9"/>
      <c r="H258" s="8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8"/>
      <c r="D259" s="9"/>
      <c r="E259" s="8"/>
      <c r="F259" s="9"/>
      <c r="G259" s="9"/>
      <c r="H259" s="8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8"/>
      <c r="D260" s="9"/>
      <c r="E260" s="8"/>
      <c r="F260" s="9"/>
      <c r="G260" s="9"/>
      <c r="H260" s="8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8"/>
      <c r="D261" s="9"/>
      <c r="E261" s="8"/>
      <c r="F261" s="9"/>
      <c r="G261" s="9"/>
      <c r="H261" s="8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8"/>
      <c r="D262" s="9"/>
      <c r="E262" s="8"/>
      <c r="F262" s="9"/>
      <c r="G262" s="9"/>
      <c r="H262" s="8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8"/>
      <c r="D263" s="9"/>
      <c r="E263" s="8"/>
      <c r="F263" s="9"/>
      <c r="G263" s="9"/>
      <c r="H263" s="8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8"/>
      <c r="D264" s="9"/>
      <c r="E264" s="8"/>
      <c r="F264" s="9"/>
      <c r="G264" s="9"/>
      <c r="H264" s="8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8"/>
      <c r="D265" s="9"/>
      <c r="E265" s="8"/>
      <c r="F265" s="9"/>
      <c r="G265" s="9"/>
      <c r="H265" s="8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8"/>
      <c r="D266" s="9"/>
      <c r="E266" s="8"/>
      <c r="F266" s="9"/>
      <c r="G266" s="9"/>
      <c r="H266" s="8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8"/>
      <c r="D267" s="9"/>
      <c r="E267" s="8"/>
      <c r="F267" s="9"/>
      <c r="G267" s="9"/>
      <c r="H267" s="8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8"/>
      <c r="D268" s="9"/>
      <c r="E268" s="8"/>
      <c r="F268" s="9"/>
      <c r="G268" s="9"/>
      <c r="H268" s="8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8"/>
      <c r="D269" s="9"/>
      <c r="E269" s="8"/>
      <c r="F269" s="9"/>
      <c r="G269" s="9"/>
      <c r="H269" s="8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8"/>
      <c r="D270" s="9"/>
      <c r="E270" s="8"/>
      <c r="F270" s="9"/>
      <c r="G270" s="9"/>
      <c r="H270" s="8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8"/>
      <c r="D271" s="9"/>
      <c r="E271" s="8"/>
      <c r="F271" s="9"/>
      <c r="G271" s="9"/>
      <c r="H271" s="8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8"/>
      <c r="D272" s="9"/>
      <c r="E272" s="8"/>
      <c r="F272" s="9"/>
      <c r="G272" s="9"/>
      <c r="H272" s="8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8"/>
      <c r="D273" s="9"/>
      <c r="E273" s="8"/>
      <c r="F273" s="9"/>
      <c r="G273" s="9"/>
      <c r="H273" s="8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8"/>
      <c r="D274" s="9"/>
      <c r="E274" s="8"/>
      <c r="F274" s="9"/>
      <c r="G274" s="9"/>
      <c r="H274" s="8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8"/>
      <c r="D275" s="9"/>
      <c r="E275" s="8"/>
      <c r="F275" s="9"/>
      <c r="G275" s="9"/>
      <c r="H275" s="8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8"/>
      <c r="D276" s="9"/>
      <c r="E276" s="8"/>
      <c r="F276" s="9"/>
      <c r="G276" s="9"/>
      <c r="H276" s="8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8"/>
      <c r="D277" s="9"/>
      <c r="E277" s="8"/>
      <c r="F277" s="9"/>
      <c r="G277" s="9"/>
      <c r="H277" s="8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8"/>
      <c r="D278" s="9"/>
      <c r="E278" s="8"/>
      <c r="F278" s="9"/>
      <c r="G278" s="9"/>
      <c r="H278" s="8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8"/>
      <c r="D279" s="9"/>
      <c r="E279" s="8"/>
      <c r="F279" s="9"/>
      <c r="G279" s="9"/>
      <c r="H279" s="8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8"/>
      <c r="D280" s="9"/>
      <c r="E280" s="8"/>
      <c r="F280" s="9"/>
      <c r="G280" s="9"/>
      <c r="H280" s="8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8"/>
      <c r="D281" s="9"/>
      <c r="E281" s="8"/>
      <c r="F281" s="9"/>
      <c r="G281" s="9"/>
      <c r="H281" s="8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8"/>
      <c r="D282" s="9"/>
      <c r="E282" s="8"/>
      <c r="F282" s="9"/>
      <c r="G282" s="9"/>
      <c r="H282" s="8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8"/>
      <c r="D283" s="9"/>
      <c r="E283" s="8"/>
      <c r="F283" s="9"/>
      <c r="G283" s="9"/>
      <c r="H283" s="8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8"/>
      <c r="D284" s="9"/>
      <c r="E284" s="8"/>
      <c r="F284" s="9"/>
      <c r="G284" s="9"/>
      <c r="H284" s="8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8"/>
      <c r="D285" s="9"/>
      <c r="E285" s="8"/>
      <c r="F285" s="9"/>
      <c r="G285" s="9"/>
      <c r="H285" s="8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8"/>
      <c r="D286" s="9"/>
      <c r="E286" s="8"/>
      <c r="F286" s="9"/>
      <c r="G286" s="9"/>
      <c r="H286" s="8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8"/>
      <c r="D287" s="9"/>
      <c r="E287" s="8"/>
      <c r="F287" s="9"/>
      <c r="G287" s="9"/>
      <c r="H287" s="8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8"/>
      <c r="D288" s="9"/>
      <c r="E288" s="8"/>
      <c r="F288" s="9"/>
      <c r="G288" s="9"/>
      <c r="H288" s="8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8"/>
      <c r="D289" s="9"/>
      <c r="E289" s="8"/>
      <c r="F289" s="9"/>
      <c r="G289" s="9"/>
      <c r="H289" s="8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8"/>
      <c r="D290" s="9"/>
      <c r="E290" s="8"/>
      <c r="F290" s="9"/>
      <c r="G290" s="9"/>
      <c r="H290" s="8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8"/>
      <c r="D291" s="9"/>
      <c r="E291" s="8"/>
      <c r="F291" s="9"/>
      <c r="G291" s="9"/>
      <c r="H291" s="8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8"/>
      <c r="D292" s="9"/>
      <c r="E292" s="8"/>
      <c r="F292" s="9"/>
      <c r="G292" s="9"/>
      <c r="H292" s="8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8"/>
      <c r="D293" s="9"/>
      <c r="E293" s="8"/>
      <c r="F293" s="9"/>
      <c r="G293" s="9"/>
      <c r="H293" s="8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8"/>
      <c r="D294" s="9"/>
      <c r="E294" s="8"/>
      <c r="F294" s="9"/>
      <c r="G294" s="9"/>
      <c r="H294" s="8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8"/>
      <c r="D295" s="9"/>
      <c r="E295" s="8"/>
      <c r="F295" s="9"/>
      <c r="G295" s="9"/>
      <c r="H295" s="8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8"/>
      <c r="D296" s="9"/>
      <c r="E296" s="8"/>
      <c r="F296" s="9"/>
      <c r="G296" s="9"/>
      <c r="H296" s="8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8"/>
      <c r="D297" s="9"/>
      <c r="E297" s="8"/>
      <c r="F297" s="9"/>
      <c r="G297" s="9"/>
      <c r="H297" s="8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8"/>
      <c r="D298" s="9"/>
      <c r="E298" s="8"/>
      <c r="F298" s="9"/>
      <c r="G298" s="9"/>
      <c r="H298" s="8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8"/>
      <c r="D299" s="9"/>
      <c r="E299" s="8"/>
      <c r="F299" s="9"/>
      <c r="G299" s="9"/>
      <c r="H299" s="8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8"/>
      <c r="D300" s="9"/>
      <c r="E300" s="8"/>
      <c r="F300" s="9"/>
      <c r="G300" s="9"/>
      <c r="H300" s="8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8"/>
      <c r="D301" s="9"/>
      <c r="E301" s="8"/>
      <c r="F301" s="9"/>
      <c r="G301" s="9"/>
      <c r="H301" s="8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8"/>
      <c r="D302" s="9"/>
      <c r="E302" s="8"/>
      <c r="F302" s="9"/>
      <c r="G302" s="9"/>
      <c r="H302" s="8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8"/>
      <c r="D303" s="9"/>
      <c r="E303" s="8"/>
      <c r="F303" s="9"/>
      <c r="G303" s="9"/>
      <c r="H303" s="8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8"/>
      <c r="D304" s="9"/>
      <c r="E304" s="8"/>
      <c r="F304" s="9"/>
      <c r="G304" s="9"/>
      <c r="H304" s="8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8"/>
      <c r="D305" s="9"/>
      <c r="E305" s="8"/>
      <c r="F305" s="9"/>
      <c r="G305" s="9"/>
      <c r="H305" s="8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8"/>
      <c r="D306" s="9"/>
      <c r="E306" s="8"/>
      <c r="F306" s="9"/>
      <c r="G306" s="9"/>
      <c r="H306" s="8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8"/>
      <c r="D307" s="9"/>
      <c r="E307" s="8"/>
      <c r="F307" s="9"/>
      <c r="G307" s="9"/>
      <c r="H307" s="8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8"/>
      <c r="D308" s="9"/>
      <c r="E308" s="8"/>
      <c r="F308" s="9"/>
      <c r="G308" s="9"/>
      <c r="H308" s="8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8"/>
      <c r="D309" s="9"/>
      <c r="E309" s="8"/>
      <c r="F309" s="9"/>
      <c r="G309" s="9"/>
      <c r="H309" s="8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8"/>
      <c r="D310" s="9"/>
      <c r="E310" s="8"/>
      <c r="F310" s="9"/>
      <c r="G310" s="9"/>
      <c r="H310" s="8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8"/>
      <c r="D311" s="9"/>
      <c r="E311" s="8"/>
      <c r="F311" s="9"/>
      <c r="G311" s="9"/>
      <c r="H311" s="8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8"/>
      <c r="D312" s="9"/>
      <c r="E312" s="8"/>
      <c r="F312" s="9"/>
      <c r="G312" s="9"/>
      <c r="H312" s="8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8"/>
      <c r="D313" s="9"/>
      <c r="E313" s="8"/>
      <c r="F313" s="9"/>
      <c r="G313" s="9"/>
      <c r="H313" s="8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8"/>
      <c r="D314" s="9"/>
      <c r="E314" s="8"/>
      <c r="F314" s="9"/>
      <c r="G314" s="9"/>
      <c r="H314" s="8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8"/>
      <c r="D315" s="9"/>
      <c r="E315" s="8"/>
      <c r="F315" s="9"/>
      <c r="G315" s="9"/>
      <c r="H315" s="8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8"/>
      <c r="D316" s="9"/>
      <c r="E316" s="8"/>
      <c r="F316" s="9"/>
      <c r="G316" s="9"/>
      <c r="H316" s="8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8"/>
      <c r="D317" s="9"/>
      <c r="E317" s="8"/>
      <c r="F317" s="9"/>
      <c r="G317" s="9"/>
      <c r="H317" s="8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8"/>
      <c r="D318" s="9"/>
      <c r="E318" s="8"/>
      <c r="F318" s="9"/>
      <c r="G318" s="9"/>
      <c r="H318" s="8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8"/>
      <c r="D319" s="9"/>
      <c r="E319" s="8"/>
      <c r="F319" s="9"/>
      <c r="G319" s="9"/>
      <c r="H319" s="8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8"/>
      <c r="D320" s="9"/>
      <c r="E320" s="8"/>
      <c r="F320" s="9"/>
      <c r="G320" s="9"/>
      <c r="H320" s="8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8"/>
      <c r="D321" s="9"/>
      <c r="E321" s="8"/>
      <c r="F321" s="9"/>
      <c r="G321" s="9"/>
      <c r="H321" s="8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8"/>
      <c r="D322" s="9"/>
      <c r="E322" s="8"/>
      <c r="F322" s="9"/>
      <c r="G322" s="9"/>
      <c r="H322" s="8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8"/>
      <c r="D323" s="9"/>
      <c r="E323" s="8"/>
      <c r="F323" s="9"/>
      <c r="G323" s="9"/>
      <c r="H323" s="8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8"/>
      <c r="D324" s="9"/>
      <c r="E324" s="8"/>
      <c r="F324" s="9"/>
      <c r="G324" s="9"/>
      <c r="H324" s="8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8"/>
      <c r="D325" s="9"/>
      <c r="E325" s="8"/>
      <c r="F325" s="9"/>
      <c r="G325" s="9"/>
      <c r="H325" s="8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8"/>
      <c r="D326" s="9"/>
      <c r="E326" s="8"/>
      <c r="F326" s="9"/>
      <c r="G326" s="9"/>
      <c r="H326" s="8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8"/>
      <c r="D327" s="9"/>
      <c r="E327" s="8"/>
      <c r="F327" s="9"/>
      <c r="G327" s="9"/>
      <c r="H327" s="8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8"/>
      <c r="D328" s="9"/>
      <c r="E328" s="8"/>
      <c r="F328" s="9"/>
      <c r="G328" s="9"/>
      <c r="H328" s="8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8"/>
      <c r="D329" s="9"/>
      <c r="E329" s="8"/>
      <c r="F329" s="9"/>
      <c r="G329" s="9"/>
      <c r="H329" s="8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8"/>
      <c r="D330" s="9"/>
      <c r="E330" s="8"/>
      <c r="F330" s="9"/>
      <c r="G330" s="9"/>
      <c r="H330" s="8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8"/>
      <c r="D331" s="9"/>
      <c r="E331" s="8"/>
      <c r="F331" s="9"/>
      <c r="G331" s="9"/>
      <c r="H331" s="8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8"/>
      <c r="D332" s="9"/>
      <c r="E332" s="8"/>
      <c r="F332" s="9"/>
      <c r="G332" s="9"/>
      <c r="H332" s="8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8"/>
      <c r="D333" s="9"/>
      <c r="E333" s="8"/>
      <c r="F333" s="9"/>
      <c r="G333" s="9"/>
      <c r="H333" s="8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8"/>
      <c r="D334" s="9"/>
      <c r="E334" s="8"/>
      <c r="F334" s="9"/>
      <c r="G334" s="9"/>
      <c r="H334" s="8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8"/>
      <c r="D335" s="9"/>
      <c r="E335" s="8"/>
      <c r="F335" s="9"/>
      <c r="G335" s="9"/>
      <c r="H335" s="8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8"/>
      <c r="D336" s="9"/>
      <c r="E336" s="8"/>
      <c r="F336" s="9"/>
      <c r="G336" s="9"/>
      <c r="H336" s="8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8"/>
      <c r="D337" s="9"/>
      <c r="E337" s="8"/>
      <c r="F337" s="9"/>
      <c r="G337" s="9"/>
      <c r="H337" s="8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8"/>
      <c r="D338" s="9"/>
      <c r="E338" s="8"/>
      <c r="F338" s="9"/>
      <c r="G338" s="9"/>
      <c r="H338" s="8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8"/>
      <c r="D339" s="9"/>
      <c r="E339" s="8"/>
      <c r="F339" s="9"/>
      <c r="G339" s="9"/>
      <c r="H339" s="8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8"/>
      <c r="D340" s="9"/>
      <c r="E340" s="8"/>
      <c r="F340" s="9"/>
      <c r="G340" s="9"/>
      <c r="H340" s="8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8"/>
      <c r="D341" s="9"/>
      <c r="E341" s="8"/>
      <c r="F341" s="9"/>
      <c r="G341" s="9"/>
      <c r="H341" s="8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8"/>
      <c r="D342" s="9"/>
      <c r="E342" s="8"/>
      <c r="F342" s="9"/>
      <c r="G342" s="9"/>
      <c r="H342" s="8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8"/>
      <c r="D343" s="9"/>
      <c r="E343" s="8"/>
      <c r="F343" s="9"/>
      <c r="G343" s="9"/>
      <c r="H343" s="8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8"/>
      <c r="D344" s="9"/>
      <c r="E344" s="8"/>
      <c r="F344" s="9"/>
      <c r="G344" s="9"/>
      <c r="H344" s="8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8"/>
      <c r="D345" s="9"/>
      <c r="E345" s="8"/>
      <c r="F345" s="9"/>
      <c r="G345" s="9"/>
      <c r="H345" s="8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8"/>
      <c r="D346" s="9"/>
      <c r="E346" s="8"/>
      <c r="F346" s="9"/>
      <c r="G346" s="9"/>
      <c r="H346" s="8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8"/>
      <c r="D347" s="9"/>
      <c r="E347" s="8"/>
      <c r="F347" s="9"/>
      <c r="G347" s="9"/>
      <c r="H347" s="8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8"/>
      <c r="D348" s="9"/>
      <c r="E348" s="8"/>
      <c r="F348" s="9"/>
      <c r="G348" s="9"/>
      <c r="H348" s="8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8"/>
      <c r="D349" s="9"/>
      <c r="E349" s="8"/>
      <c r="F349" s="9"/>
      <c r="G349" s="9"/>
      <c r="H349" s="8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8"/>
      <c r="D350" s="9"/>
      <c r="E350" s="8"/>
      <c r="F350" s="9"/>
      <c r="G350" s="9"/>
      <c r="H350" s="8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8"/>
      <c r="D351" s="9"/>
      <c r="E351" s="8"/>
      <c r="F351" s="9"/>
      <c r="G351" s="9"/>
      <c r="H351" s="8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8"/>
      <c r="D352" s="9"/>
      <c r="E352" s="8"/>
      <c r="F352" s="9"/>
      <c r="G352" s="9"/>
      <c r="H352" s="8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8"/>
      <c r="D353" s="9"/>
      <c r="E353" s="8"/>
      <c r="F353" s="9"/>
      <c r="G353" s="9"/>
      <c r="H353" s="8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8"/>
      <c r="D354" s="9"/>
      <c r="E354" s="8"/>
      <c r="F354" s="9"/>
      <c r="G354" s="9"/>
      <c r="H354" s="8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8"/>
      <c r="D355" s="9"/>
      <c r="E355" s="8"/>
      <c r="F355" s="9"/>
      <c r="G355" s="9"/>
      <c r="H355" s="8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8"/>
      <c r="D356" s="9"/>
      <c r="E356" s="8"/>
      <c r="F356" s="9"/>
      <c r="G356" s="9"/>
      <c r="H356" s="8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8"/>
      <c r="D357" s="9"/>
      <c r="E357" s="8"/>
      <c r="F357" s="9"/>
      <c r="G357" s="9"/>
      <c r="H357" s="8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8"/>
      <c r="D358" s="9"/>
      <c r="E358" s="8"/>
      <c r="F358" s="9"/>
      <c r="G358" s="9"/>
      <c r="H358" s="8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8"/>
      <c r="D359" s="9"/>
      <c r="E359" s="8"/>
      <c r="F359" s="9"/>
      <c r="G359" s="9"/>
      <c r="H359" s="8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8"/>
      <c r="D360" s="9"/>
      <c r="E360" s="8"/>
      <c r="F360" s="9"/>
      <c r="G360" s="9"/>
      <c r="H360" s="8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8"/>
      <c r="D361" s="9"/>
      <c r="E361" s="8"/>
      <c r="F361" s="9"/>
      <c r="G361" s="9"/>
      <c r="H361" s="8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8"/>
      <c r="D362" s="9"/>
      <c r="E362" s="8"/>
      <c r="F362" s="9"/>
      <c r="G362" s="9"/>
      <c r="H362" s="8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8"/>
      <c r="D363" s="9"/>
      <c r="E363" s="8"/>
      <c r="F363" s="9"/>
      <c r="G363" s="9"/>
      <c r="H363" s="8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8"/>
      <c r="D364" s="9"/>
      <c r="E364" s="8"/>
      <c r="F364" s="9"/>
      <c r="G364" s="9"/>
      <c r="H364" s="8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8"/>
      <c r="D365" s="9"/>
      <c r="E365" s="8"/>
      <c r="F365" s="9"/>
      <c r="G365" s="9"/>
      <c r="H365" s="8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8"/>
      <c r="D366" s="9"/>
      <c r="E366" s="8"/>
      <c r="F366" s="9"/>
      <c r="G366" s="9"/>
      <c r="H366" s="8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8"/>
      <c r="D367" s="9"/>
      <c r="E367" s="8"/>
      <c r="F367" s="9"/>
      <c r="G367" s="9"/>
      <c r="H367" s="8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8"/>
      <c r="D368" s="9"/>
      <c r="E368" s="8"/>
      <c r="F368" s="9"/>
      <c r="G368" s="9"/>
      <c r="H368" s="8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8"/>
      <c r="D369" s="9"/>
      <c r="E369" s="8"/>
      <c r="F369" s="9"/>
      <c r="G369" s="9"/>
      <c r="H369" s="8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8"/>
      <c r="D370" s="9"/>
      <c r="E370" s="8"/>
      <c r="F370" s="9"/>
      <c r="G370" s="9"/>
      <c r="H370" s="8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8"/>
      <c r="D371" s="9"/>
      <c r="E371" s="8"/>
      <c r="F371" s="9"/>
      <c r="G371" s="9"/>
      <c r="H371" s="8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8"/>
      <c r="D372" s="9"/>
      <c r="E372" s="8"/>
      <c r="F372" s="9"/>
      <c r="G372" s="9"/>
      <c r="H372" s="8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8"/>
      <c r="D373" s="9"/>
      <c r="E373" s="8"/>
      <c r="F373" s="9"/>
      <c r="G373" s="9"/>
      <c r="H373" s="8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8"/>
      <c r="D374" s="9"/>
      <c r="E374" s="8"/>
      <c r="F374" s="9"/>
      <c r="G374" s="9"/>
      <c r="H374" s="8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8"/>
      <c r="D375" s="9"/>
      <c r="E375" s="8"/>
      <c r="F375" s="9"/>
      <c r="G375" s="9"/>
      <c r="H375" s="8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8"/>
      <c r="D376" s="9"/>
      <c r="E376" s="8"/>
      <c r="F376" s="9"/>
      <c r="G376" s="9"/>
      <c r="H376" s="8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8"/>
      <c r="D377" s="9"/>
      <c r="E377" s="8"/>
      <c r="F377" s="9"/>
      <c r="G377" s="9"/>
      <c r="H377" s="8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8"/>
      <c r="D378" s="9"/>
      <c r="E378" s="8"/>
      <c r="F378" s="9"/>
      <c r="G378" s="9"/>
      <c r="H378" s="8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8"/>
      <c r="D379" s="9"/>
      <c r="E379" s="8"/>
      <c r="F379" s="9"/>
      <c r="G379" s="9"/>
      <c r="H379" s="8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8"/>
      <c r="D380" s="9"/>
      <c r="E380" s="8"/>
      <c r="F380" s="9"/>
      <c r="G380" s="9"/>
      <c r="H380" s="8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8"/>
      <c r="D381" s="9"/>
      <c r="E381" s="8"/>
      <c r="F381" s="9"/>
      <c r="G381" s="9"/>
      <c r="H381" s="8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8"/>
      <c r="D382" s="9"/>
      <c r="E382" s="8"/>
      <c r="F382" s="9"/>
      <c r="G382" s="9"/>
      <c r="H382" s="8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8"/>
      <c r="D383" s="9"/>
      <c r="E383" s="8"/>
      <c r="F383" s="9"/>
      <c r="G383" s="9"/>
      <c r="H383" s="8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8"/>
      <c r="D384" s="9"/>
      <c r="E384" s="8"/>
      <c r="F384" s="9"/>
      <c r="G384" s="9"/>
      <c r="H384" s="8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8"/>
      <c r="D385" s="9"/>
      <c r="E385" s="8"/>
      <c r="F385" s="9"/>
      <c r="G385" s="9"/>
      <c r="H385" s="8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8"/>
      <c r="D386" s="9"/>
      <c r="E386" s="8"/>
      <c r="F386" s="9"/>
      <c r="G386" s="9"/>
      <c r="H386" s="8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8"/>
      <c r="D387" s="9"/>
      <c r="E387" s="8"/>
      <c r="F387" s="9"/>
      <c r="G387" s="9"/>
      <c r="H387" s="8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8"/>
      <c r="D388" s="9"/>
      <c r="E388" s="8"/>
      <c r="F388" s="9"/>
      <c r="G388" s="9"/>
      <c r="H388" s="8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8"/>
      <c r="D389" s="9"/>
      <c r="E389" s="8"/>
      <c r="F389" s="9"/>
      <c r="G389" s="9"/>
      <c r="H389" s="8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8"/>
      <c r="D390" s="9"/>
      <c r="E390" s="8"/>
      <c r="F390" s="9"/>
      <c r="G390" s="9"/>
      <c r="H390" s="8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8"/>
      <c r="D391" s="9"/>
      <c r="E391" s="8"/>
      <c r="F391" s="9"/>
      <c r="G391" s="9"/>
      <c r="H391" s="8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8"/>
      <c r="D392" s="9"/>
      <c r="E392" s="8"/>
      <c r="F392" s="9"/>
      <c r="G392" s="9"/>
      <c r="H392" s="8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8"/>
      <c r="D393" s="9"/>
      <c r="E393" s="8"/>
      <c r="F393" s="9"/>
      <c r="G393" s="9"/>
      <c r="H393" s="8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8"/>
      <c r="D394" s="9"/>
      <c r="E394" s="8"/>
      <c r="F394" s="9"/>
      <c r="G394" s="9"/>
      <c r="H394" s="8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8"/>
      <c r="D395" s="9"/>
      <c r="E395" s="8"/>
      <c r="F395" s="9"/>
      <c r="G395" s="9"/>
      <c r="H395" s="8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8"/>
      <c r="D396" s="9"/>
      <c r="E396" s="8"/>
      <c r="F396" s="9"/>
      <c r="G396" s="9"/>
      <c r="H396" s="8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8"/>
      <c r="D397" s="9"/>
      <c r="E397" s="8"/>
      <c r="F397" s="9"/>
      <c r="G397" s="9"/>
      <c r="H397" s="8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8"/>
      <c r="D398" s="9"/>
      <c r="E398" s="8"/>
      <c r="F398" s="9"/>
      <c r="G398" s="9"/>
      <c r="H398" s="8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8"/>
      <c r="D399" s="9"/>
      <c r="E399" s="8"/>
      <c r="F399" s="9"/>
      <c r="G399" s="9"/>
      <c r="H399" s="8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8"/>
      <c r="D400" s="9"/>
      <c r="E400" s="8"/>
      <c r="F400" s="9"/>
      <c r="G400" s="9"/>
      <c r="H400" s="8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8"/>
      <c r="D401" s="9"/>
      <c r="E401" s="8"/>
      <c r="F401" s="9"/>
      <c r="G401" s="9"/>
      <c r="H401" s="8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8"/>
      <c r="D402" s="9"/>
      <c r="E402" s="8"/>
      <c r="F402" s="9"/>
      <c r="G402" s="9"/>
      <c r="H402" s="8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8"/>
      <c r="D403" s="9"/>
      <c r="E403" s="8"/>
      <c r="F403" s="9"/>
      <c r="G403" s="9"/>
      <c r="H403" s="8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8"/>
      <c r="D404" s="9"/>
      <c r="E404" s="8"/>
      <c r="F404" s="9"/>
      <c r="G404" s="9"/>
      <c r="H404" s="8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8"/>
      <c r="D405" s="9"/>
      <c r="E405" s="8"/>
      <c r="F405" s="9"/>
      <c r="G405" s="9"/>
      <c r="H405" s="8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8"/>
      <c r="D406" s="9"/>
      <c r="E406" s="8"/>
      <c r="F406" s="9"/>
      <c r="G406" s="9"/>
      <c r="H406" s="8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8"/>
      <c r="D407" s="9"/>
      <c r="E407" s="8"/>
      <c r="F407" s="9"/>
      <c r="G407" s="9"/>
      <c r="H407" s="8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8"/>
      <c r="D408" s="9"/>
      <c r="E408" s="8"/>
      <c r="F408" s="9"/>
      <c r="G408" s="9"/>
      <c r="H408" s="8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8"/>
      <c r="D409" s="9"/>
      <c r="E409" s="8"/>
      <c r="F409" s="9"/>
      <c r="G409" s="9"/>
      <c r="H409" s="8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8"/>
      <c r="D410" s="9"/>
      <c r="E410" s="8"/>
      <c r="F410" s="9"/>
      <c r="G410" s="9"/>
      <c r="H410" s="8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8"/>
      <c r="D411" s="9"/>
      <c r="E411" s="8"/>
      <c r="F411" s="9"/>
      <c r="G411" s="9"/>
      <c r="H411" s="8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8"/>
      <c r="D412" s="9"/>
      <c r="E412" s="8"/>
      <c r="F412" s="9"/>
      <c r="G412" s="9"/>
      <c r="H412" s="8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8"/>
      <c r="D413" s="9"/>
      <c r="E413" s="8"/>
      <c r="F413" s="9"/>
      <c r="G413" s="9"/>
      <c r="H413" s="8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8"/>
      <c r="D414" s="9"/>
      <c r="E414" s="8"/>
      <c r="F414" s="9"/>
      <c r="G414" s="9"/>
      <c r="H414" s="8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8"/>
      <c r="D415" s="9"/>
      <c r="E415" s="8"/>
      <c r="F415" s="9"/>
      <c r="G415" s="9"/>
      <c r="H415" s="8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8"/>
      <c r="D416" s="9"/>
      <c r="E416" s="8"/>
      <c r="F416" s="9"/>
      <c r="G416" s="9"/>
      <c r="H416" s="8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8"/>
      <c r="D417" s="9"/>
      <c r="E417" s="8"/>
      <c r="F417" s="9"/>
      <c r="G417" s="9"/>
      <c r="H417" s="8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8"/>
      <c r="D418" s="9"/>
      <c r="E418" s="8"/>
      <c r="F418" s="9"/>
      <c r="G418" s="9"/>
      <c r="H418" s="8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8"/>
      <c r="D419" s="9"/>
      <c r="E419" s="8"/>
      <c r="F419" s="9"/>
      <c r="G419" s="9"/>
      <c r="H419" s="8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8"/>
      <c r="D420" s="9"/>
      <c r="E420" s="8"/>
      <c r="F420" s="9"/>
      <c r="G420" s="9"/>
      <c r="H420" s="8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8"/>
      <c r="D421" s="9"/>
      <c r="E421" s="8"/>
      <c r="F421" s="9"/>
      <c r="G421" s="9"/>
      <c r="H421" s="8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8"/>
      <c r="D422" s="9"/>
      <c r="E422" s="8"/>
      <c r="F422" s="9"/>
      <c r="G422" s="9"/>
      <c r="H422" s="8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8"/>
      <c r="D423" s="9"/>
      <c r="E423" s="8"/>
      <c r="F423" s="9"/>
      <c r="G423" s="9"/>
      <c r="H423" s="8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8"/>
      <c r="D424" s="9"/>
      <c r="E424" s="8"/>
      <c r="F424" s="9"/>
      <c r="G424" s="9"/>
      <c r="H424" s="8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8"/>
      <c r="D425" s="9"/>
      <c r="E425" s="8"/>
      <c r="F425" s="9"/>
      <c r="G425" s="9"/>
      <c r="H425" s="8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8"/>
      <c r="D426" s="9"/>
      <c r="E426" s="8"/>
      <c r="F426" s="9"/>
      <c r="G426" s="9"/>
      <c r="H426" s="8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8"/>
      <c r="D427" s="9"/>
      <c r="E427" s="8"/>
      <c r="F427" s="9"/>
      <c r="G427" s="9"/>
      <c r="H427" s="8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8"/>
      <c r="D428" s="9"/>
      <c r="E428" s="8"/>
      <c r="F428" s="9"/>
      <c r="G428" s="9"/>
      <c r="H428" s="8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8"/>
      <c r="D429" s="9"/>
      <c r="E429" s="8"/>
      <c r="F429" s="9"/>
      <c r="G429" s="9"/>
      <c r="H429" s="8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8"/>
      <c r="D430" s="9"/>
      <c r="E430" s="8"/>
      <c r="F430" s="9"/>
      <c r="G430" s="9"/>
      <c r="H430" s="8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8"/>
      <c r="D431" s="9"/>
      <c r="E431" s="8"/>
      <c r="F431" s="9"/>
      <c r="G431" s="9"/>
      <c r="H431" s="8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8"/>
      <c r="D432" s="9"/>
      <c r="E432" s="8"/>
      <c r="F432" s="9"/>
      <c r="G432" s="9"/>
      <c r="H432" s="8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8"/>
      <c r="D433" s="9"/>
      <c r="E433" s="8"/>
      <c r="F433" s="9"/>
      <c r="G433" s="9"/>
      <c r="H433" s="8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8"/>
      <c r="D434" s="9"/>
      <c r="E434" s="8"/>
      <c r="F434" s="9"/>
      <c r="G434" s="9"/>
      <c r="H434" s="8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8"/>
      <c r="D435" s="9"/>
      <c r="E435" s="8"/>
      <c r="F435" s="9"/>
      <c r="G435" s="9"/>
      <c r="H435" s="8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8"/>
      <c r="D436" s="9"/>
      <c r="E436" s="8"/>
      <c r="F436" s="9"/>
      <c r="G436" s="9"/>
      <c r="H436" s="8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8"/>
      <c r="D437" s="9"/>
      <c r="E437" s="8"/>
      <c r="F437" s="9"/>
      <c r="G437" s="9"/>
      <c r="H437" s="8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8"/>
      <c r="D438" s="9"/>
      <c r="E438" s="8"/>
      <c r="F438" s="9"/>
      <c r="G438" s="9"/>
      <c r="H438" s="8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8"/>
      <c r="D439" s="9"/>
      <c r="E439" s="8"/>
      <c r="F439" s="9"/>
      <c r="G439" s="9"/>
      <c r="H439" s="8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8"/>
      <c r="D440" s="9"/>
      <c r="E440" s="8"/>
      <c r="F440" s="9"/>
      <c r="G440" s="9"/>
      <c r="H440" s="8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8"/>
      <c r="D441" s="9"/>
      <c r="E441" s="8"/>
      <c r="F441" s="9"/>
      <c r="G441" s="9"/>
      <c r="H441" s="8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8"/>
      <c r="D442" s="9"/>
      <c r="E442" s="8"/>
      <c r="F442" s="9"/>
      <c r="G442" s="9"/>
      <c r="H442" s="8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8"/>
      <c r="D443" s="9"/>
      <c r="E443" s="8"/>
      <c r="F443" s="9"/>
      <c r="G443" s="9"/>
      <c r="H443" s="8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8"/>
      <c r="D444" s="9"/>
      <c r="E444" s="8"/>
      <c r="F444" s="9"/>
      <c r="G444" s="9"/>
      <c r="H444" s="8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8"/>
      <c r="D445" s="9"/>
      <c r="E445" s="8"/>
      <c r="F445" s="9"/>
      <c r="G445" s="9"/>
      <c r="H445" s="8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8"/>
      <c r="D446" s="9"/>
      <c r="E446" s="8"/>
      <c r="F446" s="9"/>
      <c r="G446" s="9"/>
      <c r="H446" s="8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8"/>
      <c r="D447" s="9"/>
      <c r="E447" s="8"/>
      <c r="F447" s="9"/>
      <c r="G447" s="9"/>
      <c r="H447" s="8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8"/>
      <c r="D448" s="9"/>
      <c r="E448" s="8"/>
      <c r="F448" s="9"/>
      <c r="G448" s="9"/>
      <c r="H448" s="8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8"/>
      <c r="D449" s="9"/>
      <c r="E449" s="8"/>
      <c r="F449" s="9"/>
      <c r="G449" s="9"/>
      <c r="H449" s="8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8"/>
      <c r="D450" s="9"/>
      <c r="E450" s="8"/>
      <c r="F450" s="9"/>
      <c r="G450" s="9"/>
      <c r="H450" s="8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8"/>
      <c r="D451" s="9"/>
      <c r="E451" s="8"/>
      <c r="F451" s="9"/>
      <c r="G451" s="9"/>
      <c r="H451" s="8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8"/>
      <c r="D452" s="9"/>
      <c r="E452" s="8"/>
      <c r="F452" s="9"/>
      <c r="G452" s="9"/>
      <c r="H452" s="8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8"/>
      <c r="D453" s="9"/>
      <c r="E453" s="8"/>
      <c r="F453" s="9"/>
      <c r="G453" s="9"/>
      <c r="H453" s="8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8"/>
      <c r="D454" s="9"/>
      <c r="E454" s="8"/>
      <c r="F454" s="9"/>
      <c r="G454" s="9"/>
      <c r="H454" s="8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8"/>
      <c r="D455" s="9"/>
      <c r="E455" s="8"/>
      <c r="F455" s="9"/>
      <c r="G455" s="9"/>
      <c r="H455" s="8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8"/>
      <c r="D456" s="9"/>
      <c r="E456" s="8"/>
      <c r="F456" s="9"/>
      <c r="G456" s="9"/>
      <c r="H456" s="8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8"/>
      <c r="D457" s="9"/>
      <c r="E457" s="8"/>
      <c r="F457" s="9"/>
      <c r="G457" s="9"/>
      <c r="H457" s="8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8"/>
      <c r="D458" s="9"/>
      <c r="E458" s="8"/>
      <c r="F458" s="9"/>
      <c r="G458" s="9"/>
      <c r="H458" s="8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8"/>
      <c r="D459" s="9"/>
      <c r="E459" s="8"/>
      <c r="F459" s="9"/>
      <c r="G459" s="9"/>
      <c r="H459" s="8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8"/>
      <c r="D460" s="9"/>
      <c r="E460" s="8"/>
      <c r="F460" s="9"/>
      <c r="G460" s="9"/>
      <c r="H460" s="8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8"/>
      <c r="D461" s="9"/>
      <c r="E461" s="8"/>
      <c r="F461" s="9"/>
      <c r="G461" s="9"/>
      <c r="H461" s="8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8"/>
      <c r="D462" s="9"/>
      <c r="E462" s="8"/>
      <c r="F462" s="9"/>
      <c r="G462" s="9"/>
      <c r="H462" s="8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8"/>
      <c r="D463" s="9"/>
      <c r="E463" s="8"/>
      <c r="F463" s="9"/>
      <c r="G463" s="9"/>
      <c r="H463" s="8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8"/>
      <c r="D464" s="9"/>
      <c r="E464" s="8"/>
      <c r="F464" s="9"/>
      <c r="G464" s="9"/>
      <c r="H464" s="8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8"/>
      <c r="D465" s="9"/>
      <c r="E465" s="8"/>
      <c r="F465" s="9"/>
      <c r="G465" s="9"/>
      <c r="H465" s="8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8"/>
      <c r="D466" s="9"/>
      <c r="E466" s="8"/>
      <c r="F466" s="9"/>
      <c r="G466" s="9"/>
      <c r="H466" s="8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8"/>
      <c r="D467" s="9"/>
      <c r="E467" s="8"/>
      <c r="F467" s="9"/>
      <c r="G467" s="9"/>
      <c r="H467" s="8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8"/>
      <c r="D468" s="9"/>
      <c r="E468" s="8"/>
      <c r="F468" s="9"/>
      <c r="G468" s="9"/>
      <c r="H468" s="8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8"/>
      <c r="D469" s="9"/>
      <c r="E469" s="8"/>
      <c r="F469" s="9"/>
      <c r="G469" s="9"/>
      <c r="H469" s="8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8"/>
      <c r="D470" s="9"/>
      <c r="E470" s="8"/>
      <c r="F470" s="9"/>
      <c r="G470" s="9"/>
      <c r="H470" s="8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8"/>
      <c r="D471" s="9"/>
      <c r="E471" s="8"/>
      <c r="F471" s="9"/>
      <c r="G471" s="9"/>
      <c r="H471" s="8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8"/>
      <c r="D472" s="9"/>
      <c r="E472" s="8"/>
      <c r="F472" s="9"/>
      <c r="G472" s="9"/>
      <c r="H472" s="8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8"/>
      <c r="D473" s="9"/>
      <c r="E473" s="8"/>
      <c r="F473" s="9"/>
      <c r="G473" s="9"/>
      <c r="H473" s="8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8"/>
      <c r="D474" s="9"/>
      <c r="E474" s="8"/>
      <c r="F474" s="9"/>
      <c r="G474" s="9"/>
      <c r="H474" s="8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8"/>
      <c r="D475" s="9"/>
      <c r="E475" s="8"/>
      <c r="F475" s="9"/>
      <c r="G475" s="9"/>
      <c r="H475" s="8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8"/>
      <c r="D476" s="9"/>
      <c r="E476" s="8"/>
      <c r="F476" s="9"/>
      <c r="G476" s="9"/>
      <c r="H476" s="8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8"/>
      <c r="D477" s="9"/>
      <c r="E477" s="8"/>
      <c r="F477" s="9"/>
      <c r="G477" s="9"/>
      <c r="H477" s="8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8"/>
      <c r="D478" s="9"/>
      <c r="E478" s="8"/>
      <c r="F478" s="9"/>
      <c r="G478" s="9"/>
      <c r="H478" s="8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8"/>
      <c r="D479" s="9"/>
      <c r="E479" s="8"/>
      <c r="F479" s="9"/>
      <c r="G479" s="9"/>
      <c r="H479" s="8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8"/>
      <c r="D480" s="9"/>
      <c r="E480" s="8"/>
      <c r="F480" s="9"/>
      <c r="G480" s="9"/>
      <c r="H480" s="8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8"/>
      <c r="D481" s="9"/>
      <c r="E481" s="8"/>
      <c r="F481" s="9"/>
      <c r="G481" s="9"/>
      <c r="H481" s="8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8"/>
      <c r="D482" s="9"/>
      <c r="E482" s="8"/>
      <c r="F482" s="9"/>
      <c r="G482" s="9"/>
      <c r="H482" s="8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8"/>
      <c r="D483" s="9"/>
      <c r="E483" s="8"/>
      <c r="F483" s="9"/>
      <c r="G483" s="9"/>
      <c r="H483" s="8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8"/>
      <c r="D484" s="9"/>
      <c r="E484" s="8"/>
      <c r="F484" s="9"/>
      <c r="G484" s="9"/>
      <c r="H484" s="8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8"/>
      <c r="D485" s="9"/>
      <c r="E485" s="8"/>
      <c r="F485" s="9"/>
      <c r="G485" s="9"/>
      <c r="H485" s="8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8"/>
      <c r="D486" s="9"/>
      <c r="E486" s="8"/>
      <c r="F486" s="9"/>
      <c r="G486" s="9"/>
      <c r="H486" s="8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8"/>
      <c r="D487" s="9"/>
      <c r="E487" s="8"/>
      <c r="F487" s="9"/>
      <c r="G487" s="9"/>
      <c r="H487" s="8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8"/>
      <c r="D488" s="9"/>
      <c r="E488" s="8"/>
      <c r="F488" s="9"/>
      <c r="G488" s="9"/>
      <c r="H488" s="8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8"/>
      <c r="D489" s="9"/>
      <c r="E489" s="8"/>
      <c r="F489" s="9"/>
      <c r="G489" s="9"/>
      <c r="H489" s="8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8"/>
      <c r="D490" s="9"/>
      <c r="E490" s="8"/>
      <c r="F490" s="9"/>
      <c r="G490" s="9"/>
      <c r="H490" s="8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8"/>
      <c r="D491" s="9"/>
      <c r="E491" s="8"/>
      <c r="F491" s="9"/>
      <c r="G491" s="9"/>
      <c r="H491" s="8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8"/>
      <c r="D492" s="9"/>
      <c r="E492" s="8"/>
      <c r="F492" s="9"/>
      <c r="G492" s="9"/>
      <c r="H492" s="8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8"/>
      <c r="D493" s="9"/>
      <c r="E493" s="8"/>
      <c r="F493" s="9"/>
      <c r="G493" s="9"/>
      <c r="H493" s="8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8"/>
      <c r="D494" s="9"/>
      <c r="E494" s="8"/>
      <c r="F494" s="9"/>
      <c r="G494" s="9"/>
      <c r="H494" s="8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8"/>
      <c r="D495" s="9"/>
      <c r="E495" s="8"/>
      <c r="F495" s="9"/>
      <c r="G495" s="9"/>
      <c r="H495" s="8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8"/>
      <c r="D496" s="9"/>
      <c r="E496" s="8"/>
      <c r="F496" s="9"/>
      <c r="G496" s="9"/>
      <c r="H496" s="8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8"/>
      <c r="D497" s="9"/>
      <c r="E497" s="8"/>
      <c r="F497" s="9"/>
      <c r="G497" s="9"/>
      <c r="H497" s="8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8"/>
      <c r="D498" s="9"/>
      <c r="E498" s="8"/>
      <c r="F498" s="9"/>
      <c r="G498" s="9"/>
      <c r="H498" s="8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8"/>
      <c r="D499" s="9"/>
      <c r="E499" s="8"/>
      <c r="F499" s="9"/>
      <c r="G499" s="9"/>
      <c r="H499" s="8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8"/>
      <c r="D500" s="9"/>
      <c r="E500" s="8"/>
      <c r="F500" s="9"/>
      <c r="G500" s="9"/>
      <c r="H500" s="8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8"/>
      <c r="D501" s="9"/>
      <c r="E501" s="8"/>
      <c r="F501" s="9"/>
      <c r="G501" s="9"/>
      <c r="H501" s="8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8"/>
      <c r="D502" s="9"/>
      <c r="E502" s="8"/>
      <c r="F502" s="9"/>
      <c r="G502" s="9"/>
      <c r="H502" s="8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8"/>
      <c r="D503" s="9"/>
      <c r="E503" s="8"/>
      <c r="F503" s="9"/>
      <c r="G503" s="9"/>
      <c r="H503" s="8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8"/>
      <c r="D504" s="9"/>
      <c r="E504" s="8"/>
      <c r="F504" s="9"/>
      <c r="G504" s="9"/>
      <c r="H504" s="8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8"/>
      <c r="D505" s="9"/>
      <c r="E505" s="8"/>
      <c r="F505" s="9"/>
      <c r="G505" s="9"/>
      <c r="H505" s="8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8"/>
      <c r="D506" s="9"/>
      <c r="E506" s="8"/>
      <c r="F506" s="9"/>
      <c r="G506" s="9"/>
      <c r="H506" s="8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8"/>
      <c r="D507" s="9"/>
      <c r="E507" s="8"/>
      <c r="F507" s="9"/>
      <c r="G507" s="9"/>
      <c r="H507" s="8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8"/>
      <c r="D508" s="9"/>
      <c r="E508" s="8"/>
      <c r="F508" s="9"/>
      <c r="G508" s="9"/>
      <c r="H508" s="8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8"/>
      <c r="D509" s="9"/>
      <c r="E509" s="8"/>
      <c r="F509" s="9"/>
      <c r="G509" s="9"/>
      <c r="H509" s="8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8"/>
      <c r="D510" s="9"/>
      <c r="E510" s="8"/>
      <c r="F510" s="9"/>
      <c r="G510" s="9"/>
      <c r="H510" s="8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8"/>
      <c r="D511" s="9"/>
      <c r="E511" s="8"/>
      <c r="F511" s="9"/>
      <c r="G511" s="9"/>
      <c r="H511" s="8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8"/>
      <c r="D512" s="9"/>
      <c r="E512" s="8"/>
      <c r="F512" s="9"/>
      <c r="G512" s="9"/>
      <c r="H512" s="8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8"/>
      <c r="D513" s="9"/>
      <c r="E513" s="8"/>
      <c r="F513" s="9"/>
      <c r="G513" s="9"/>
      <c r="H513" s="8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8"/>
      <c r="D514" s="9"/>
      <c r="E514" s="8"/>
      <c r="F514" s="9"/>
      <c r="G514" s="9"/>
      <c r="H514" s="8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8"/>
      <c r="D515" s="9"/>
      <c r="E515" s="8"/>
      <c r="F515" s="9"/>
      <c r="G515" s="9"/>
      <c r="H515" s="8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8"/>
      <c r="D516" s="9"/>
      <c r="E516" s="8"/>
      <c r="F516" s="9"/>
      <c r="G516" s="9"/>
      <c r="H516" s="8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8"/>
      <c r="D517" s="9"/>
      <c r="E517" s="8"/>
      <c r="F517" s="9"/>
      <c r="G517" s="9"/>
      <c r="H517" s="8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8"/>
      <c r="D518" s="9"/>
      <c r="E518" s="8"/>
      <c r="F518" s="9"/>
      <c r="G518" s="9"/>
      <c r="H518" s="8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8"/>
      <c r="D519" s="9"/>
      <c r="E519" s="8"/>
      <c r="F519" s="9"/>
      <c r="G519" s="9"/>
      <c r="H519" s="8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8"/>
      <c r="D520" s="9"/>
      <c r="E520" s="8"/>
      <c r="F520" s="9"/>
      <c r="G520" s="9"/>
      <c r="H520" s="8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8"/>
      <c r="D521" s="9"/>
      <c r="E521" s="8"/>
      <c r="F521" s="9"/>
      <c r="G521" s="9"/>
      <c r="H521" s="8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8"/>
      <c r="D522" s="9"/>
      <c r="E522" s="8"/>
      <c r="F522" s="9"/>
      <c r="G522" s="9"/>
      <c r="H522" s="8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8"/>
      <c r="D523" s="9"/>
      <c r="E523" s="8"/>
      <c r="F523" s="9"/>
      <c r="G523" s="9"/>
      <c r="H523" s="8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8"/>
      <c r="D524" s="9"/>
      <c r="E524" s="8"/>
      <c r="F524" s="9"/>
      <c r="G524" s="9"/>
      <c r="H524" s="8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8"/>
      <c r="D525" s="9"/>
      <c r="E525" s="8"/>
      <c r="F525" s="9"/>
      <c r="G525" s="9"/>
      <c r="H525" s="8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8"/>
      <c r="D526" s="9"/>
      <c r="E526" s="8"/>
      <c r="F526" s="9"/>
      <c r="G526" s="9"/>
      <c r="H526" s="8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8"/>
      <c r="D527" s="9"/>
      <c r="E527" s="8"/>
      <c r="F527" s="9"/>
      <c r="G527" s="9"/>
      <c r="H527" s="8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8"/>
      <c r="D528" s="9"/>
      <c r="E528" s="8"/>
      <c r="F528" s="9"/>
      <c r="G528" s="9"/>
      <c r="H528" s="8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8"/>
      <c r="D529" s="9"/>
      <c r="E529" s="8"/>
      <c r="F529" s="9"/>
      <c r="G529" s="9"/>
      <c r="H529" s="8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8"/>
      <c r="D530" s="9"/>
      <c r="E530" s="8"/>
      <c r="F530" s="9"/>
      <c r="G530" s="9"/>
      <c r="H530" s="8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8"/>
      <c r="D531" s="9"/>
      <c r="E531" s="8"/>
      <c r="F531" s="9"/>
      <c r="G531" s="9"/>
      <c r="H531" s="8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8"/>
      <c r="D532" s="9"/>
      <c r="E532" s="8"/>
      <c r="F532" s="9"/>
      <c r="G532" s="9"/>
      <c r="H532" s="8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8"/>
      <c r="D533" s="9"/>
      <c r="E533" s="8"/>
      <c r="F533" s="9"/>
      <c r="G533" s="9"/>
      <c r="H533" s="8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8"/>
      <c r="D534" s="9"/>
      <c r="E534" s="8"/>
      <c r="F534" s="9"/>
      <c r="G534" s="9"/>
      <c r="H534" s="8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8"/>
      <c r="D535" s="9"/>
      <c r="E535" s="8"/>
      <c r="F535" s="9"/>
      <c r="G535" s="9"/>
      <c r="H535" s="8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8"/>
      <c r="D536" s="9"/>
      <c r="E536" s="8"/>
      <c r="F536" s="9"/>
      <c r="G536" s="9"/>
      <c r="H536" s="8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8"/>
      <c r="D537" s="9"/>
      <c r="E537" s="8"/>
      <c r="F537" s="9"/>
      <c r="G537" s="9"/>
      <c r="H537" s="8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8"/>
      <c r="D538" s="9"/>
      <c r="E538" s="8"/>
      <c r="F538" s="9"/>
      <c r="G538" s="9"/>
      <c r="H538" s="8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8"/>
      <c r="D539" s="9"/>
      <c r="E539" s="8"/>
      <c r="F539" s="9"/>
      <c r="G539" s="9"/>
      <c r="H539" s="8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8"/>
      <c r="D540" s="9"/>
      <c r="E540" s="8"/>
      <c r="F540" s="9"/>
      <c r="G540" s="9"/>
      <c r="H540" s="8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8"/>
      <c r="D541" s="9"/>
      <c r="E541" s="8"/>
      <c r="F541" s="9"/>
      <c r="G541" s="9"/>
      <c r="H541" s="8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8"/>
      <c r="D542" s="9"/>
      <c r="E542" s="8"/>
      <c r="F542" s="9"/>
      <c r="G542" s="9"/>
      <c r="H542" s="8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8"/>
      <c r="D543" s="9"/>
      <c r="E543" s="8"/>
      <c r="F543" s="9"/>
      <c r="G543" s="9"/>
      <c r="H543" s="8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8"/>
      <c r="D544" s="9"/>
      <c r="E544" s="8"/>
      <c r="F544" s="9"/>
      <c r="G544" s="9"/>
      <c r="H544" s="8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8"/>
      <c r="D545" s="9"/>
      <c r="E545" s="8"/>
      <c r="F545" s="9"/>
      <c r="G545" s="9"/>
      <c r="H545" s="8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8"/>
      <c r="D546" s="9"/>
      <c r="E546" s="8"/>
      <c r="F546" s="9"/>
      <c r="G546" s="9"/>
      <c r="H546" s="8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8"/>
      <c r="D547" s="9"/>
      <c r="E547" s="8"/>
      <c r="F547" s="9"/>
      <c r="G547" s="9"/>
      <c r="H547" s="8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8"/>
      <c r="D548" s="9"/>
      <c r="E548" s="8"/>
      <c r="F548" s="9"/>
      <c r="G548" s="9"/>
      <c r="H548" s="8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8"/>
      <c r="D549" s="9"/>
      <c r="E549" s="8"/>
      <c r="F549" s="9"/>
      <c r="G549" s="9"/>
      <c r="H549" s="8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8"/>
      <c r="D550" s="9"/>
      <c r="E550" s="8"/>
      <c r="F550" s="9"/>
      <c r="G550" s="9"/>
      <c r="H550" s="8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8"/>
      <c r="D551" s="9"/>
      <c r="E551" s="8"/>
      <c r="F551" s="9"/>
      <c r="G551" s="9"/>
      <c r="H551" s="8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8"/>
      <c r="D552" s="9"/>
      <c r="E552" s="8"/>
      <c r="F552" s="9"/>
      <c r="G552" s="9"/>
      <c r="H552" s="8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8"/>
      <c r="D553" s="9"/>
      <c r="E553" s="8"/>
      <c r="F553" s="9"/>
      <c r="G553" s="9"/>
      <c r="H553" s="8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8"/>
      <c r="D554" s="9"/>
      <c r="E554" s="8"/>
      <c r="F554" s="9"/>
      <c r="G554" s="9"/>
      <c r="H554" s="8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8"/>
      <c r="D555" s="9"/>
      <c r="E555" s="8"/>
      <c r="F555" s="9"/>
      <c r="G555" s="9"/>
      <c r="H555" s="8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8"/>
      <c r="D556" s="9"/>
      <c r="E556" s="8"/>
      <c r="F556" s="9"/>
      <c r="G556" s="9"/>
      <c r="H556" s="8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8"/>
      <c r="D557" s="9"/>
      <c r="E557" s="8"/>
      <c r="F557" s="9"/>
      <c r="G557" s="9"/>
      <c r="H557" s="8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8"/>
      <c r="D558" s="9"/>
      <c r="E558" s="8"/>
      <c r="F558" s="9"/>
      <c r="G558" s="9"/>
      <c r="H558" s="8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8"/>
      <c r="D559" s="9"/>
      <c r="E559" s="8"/>
      <c r="F559" s="9"/>
      <c r="G559" s="9"/>
      <c r="H559" s="8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8"/>
      <c r="D560" s="9"/>
      <c r="E560" s="8"/>
      <c r="F560" s="9"/>
      <c r="G560" s="9"/>
      <c r="H560" s="8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8"/>
      <c r="D561" s="9"/>
      <c r="E561" s="8"/>
      <c r="F561" s="9"/>
      <c r="G561" s="9"/>
      <c r="H561" s="8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8"/>
      <c r="D562" s="9"/>
      <c r="E562" s="8"/>
      <c r="F562" s="9"/>
      <c r="G562" s="9"/>
      <c r="H562" s="8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8"/>
      <c r="D563" s="9"/>
      <c r="E563" s="8"/>
      <c r="F563" s="9"/>
      <c r="G563" s="9"/>
      <c r="H563" s="8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8"/>
      <c r="D564" s="9"/>
      <c r="E564" s="8"/>
      <c r="F564" s="9"/>
      <c r="G564" s="9"/>
      <c r="H564" s="8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8"/>
      <c r="D565" s="9"/>
      <c r="E565" s="8"/>
      <c r="F565" s="9"/>
      <c r="G565" s="9"/>
      <c r="H565" s="8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8"/>
      <c r="D566" s="9"/>
      <c r="E566" s="8"/>
      <c r="F566" s="9"/>
      <c r="G566" s="9"/>
      <c r="H566" s="8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8"/>
      <c r="D567" s="9"/>
      <c r="E567" s="8"/>
      <c r="F567" s="9"/>
      <c r="G567" s="9"/>
      <c r="H567" s="8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8"/>
      <c r="D568" s="9"/>
      <c r="E568" s="8"/>
      <c r="F568" s="9"/>
      <c r="G568" s="9"/>
      <c r="H568" s="8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8"/>
      <c r="D569" s="9"/>
      <c r="E569" s="8"/>
      <c r="F569" s="9"/>
      <c r="G569" s="9"/>
      <c r="H569" s="8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8"/>
      <c r="D570" s="9"/>
      <c r="E570" s="8"/>
      <c r="F570" s="9"/>
      <c r="G570" s="9"/>
      <c r="H570" s="8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8"/>
      <c r="D571" s="9"/>
      <c r="E571" s="8"/>
      <c r="F571" s="9"/>
      <c r="G571" s="9"/>
      <c r="H571" s="8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8"/>
      <c r="D572" s="9"/>
      <c r="E572" s="8"/>
      <c r="F572" s="9"/>
      <c r="G572" s="9"/>
      <c r="H572" s="8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8"/>
      <c r="D573" s="9"/>
      <c r="E573" s="8"/>
      <c r="F573" s="9"/>
      <c r="G573" s="9"/>
      <c r="H573" s="8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8"/>
      <c r="D574" s="9"/>
      <c r="E574" s="8"/>
      <c r="F574" s="9"/>
      <c r="G574" s="9"/>
      <c r="H574" s="8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8"/>
      <c r="D575" s="9"/>
      <c r="E575" s="8"/>
      <c r="F575" s="9"/>
      <c r="G575" s="9"/>
      <c r="H575" s="8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8"/>
      <c r="D576" s="9"/>
      <c r="E576" s="8"/>
      <c r="F576" s="9"/>
      <c r="G576" s="9"/>
      <c r="H576" s="8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8"/>
      <c r="D577" s="9"/>
      <c r="E577" s="8"/>
      <c r="F577" s="9"/>
      <c r="G577" s="9"/>
      <c r="H577" s="8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8"/>
      <c r="D578" s="9"/>
      <c r="E578" s="8"/>
      <c r="F578" s="9"/>
      <c r="G578" s="9"/>
      <c r="H578" s="8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8"/>
      <c r="D579" s="9"/>
      <c r="E579" s="8"/>
      <c r="F579" s="9"/>
      <c r="G579" s="9"/>
      <c r="H579" s="8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8"/>
      <c r="D580" s="9"/>
      <c r="E580" s="8"/>
      <c r="F580" s="9"/>
      <c r="G580" s="9"/>
      <c r="H580" s="8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8"/>
      <c r="D581" s="9"/>
      <c r="E581" s="8"/>
      <c r="F581" s="9"/>
      <c r="G581" s="9"/>
      <c r="H581" s="8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8"/>
      <c r="D582" s="9"/>
      <c r="E582" s="8"/>
      <c r="F582" s="9"/>
      <c r="G582" s="9"/>
      <c r="H582" s="8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8"/>
      <c r="D583" s="9"/>
      <c r="E583" s="8"/>
      <c r="F583" s="9"/>
      <c r="G583" s="9"/>
      <c r="H583" s="8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8"/>
      <c r="D584" s="9"/>
      <c r="E584" s="8"/>
      <c r="F584" s="9"/>
      <c r="G584" s="9"/>
      <c r="H584" s="8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8"/>
      <c r="D585" s="9"/>
      <c r="E585" s="8"/>
      <c r="F585" s="9"/>
      <c r="G585" s="9"/>
      <c r="H585" s="8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8"/>
      <c r="D586" s="9"/>
      <c r="E586" s="8"/>
      <c r="F586" s="9"/>
      <c r="G586" s="9"/>
      <c r="H586" s="8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8"/>
      <c r="D587" s="9"/>
      <c r="E587" s="8"/>
      <c r="F587" s="9"/>
      <c r="G587" s="9"/>
      <c r="H587" s="8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8"/>
      <c r="D588" s="9"/>
      <c r="E588" s="8"/>
      <c r="F588" s="9"/>
      <c r="G588" s="9"/>
      <c r="H588" s="8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8"/>
      <c r="D589" s="9"/>
      <c r="E589" s="8"/>
      <c r="F589" s="9"/>
      <c r="G589" s="9"/>
      <c r="H589" s="8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8"/>
      <c r="D590" s="9"/>
      <c r="E590" s="8"/>
      <c r="F590" s="9"/>
      <c r="G590" s="9"/>
      <c r="H590" s="8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8"/>
      <c r="D591" s="9"/>
      <c r="E591" s="8"/>
      <c r="F591" s="9"/>
      <c r="G591" s="9"/>
      <c r="H591" s="8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8"/>
      <c r="D592" s="9"/>
      <c r="E592" s="8"/>
      <c r="F592" s="9"/>
      <c r="G592" s="9"/>
      <c r="H592" s="8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8"/>
      <c r="D593" s="9"/>
      <c r="E593" s="8"/>
      <c r="F593" s="9"/>
      <c r="G593" s="9"/>
      <c r="H593" s="8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8"/>
      <c r="D594" s="9"/>
      <c r="E594" s="8"/>
      <c r="F594" s="9"/>
      <c r="G594" s="9"/>
      <c r="H594" s="8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8"/>
      <c r="D595" s="9"/>
      <c r="E595" s="8"/>
      <c r="F595" s="9"/>
      <c r="G595" s="9"/>
      <c r="H595" s="8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8"/>
      <c r="D596" s="9"/>
      <c r="E596" s="8"/>
      <c r="F596" s="9"/>
      <c r="G596" s="9"/>
      <c r="H596" s="8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8"/>
      <c r="D597" s="9"/>
      <c r="E597" s="8"/>
      <c r="F597" s="9"/>
      <c r="G597" s="9"/>
      <c r="H597" s="8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8"/>
      <c r="D598" s="9"/>
      <c r="E598" s="8"/>
      <c r="F598" s="9"/>
      <c r="G598" s="9"/>
      <c r="H598" s="8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8"/>
      <c r="D599" s="9"/>
      <c r="E599" s="8"/>
      <c r="F599" s="9"/>
      <c r="G599" s="9"/>
      <c r="H599" s="8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8"/>
      <c r="D600" s="9"/>
      <c r="E600" s="8"/>
      <c r="F600" s="9"/>
      <c r="G600" s="9"/>
      <c r="H600" s="8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8"/>
      <c r="D601" s="9"/>
      <c r="E601" s="8"/>
      <c r="F601" s="9"/>
      <c r="G601" s="9"/>
      <c r="H601" s="8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8"/>
      <c r="D602" s="9"/>
      <c r="E602" s="8"/>
      <c r="F602" s="9"/>
      <c r="G602" s="9"/>
      <c r="H602" s="8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8"/>
      <c r="D603" s="9"/>
      <c r="E603" s="8"/>
      <c r="F603" s="9"/>
      <c r="G603" s="9"/>
      <c r="H603" s="8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8"/>
      <c r="D604" s="9"/>
      <c r="E604" s="8"/>
      <c r="F604" s="9"/>
      <c r="G604" s="9"/>
      <c r="H604" s="8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8"/>
      <c r="D605" s="9"/>
      <c r="E605" s="8"/>
      <c r="F605" s="9"/>
      <c r="G605" s="9"/>
      <c r="H605" s="8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8"/>
      <c r="D606" s="9"/>
      <c r="E606" s="8"/>
      <c r="F606" s="9"/>
      <c r="G606" s="9"/>
      <c r="H606" s="8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8"/>
      <c r="D607" s="9"/>
      <c r="E607" s="8"/>
      <c r="F607" s="9"/>
      <c r="G607" s="9"/>
      <c r="H607" s="8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8"/>
      <c r="D608" s="9"/>
      <c r="E608" s="8"/>
      <c r="F608" s="9"/>
      <c r="G608" s="9"/>
      <c r="H608" s="8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8"/>
      <c r="D609" s="9"/>
      <c r="E609" s="8"/>
      <c r="F609" s="9"/>
      <c r="G609" s="9"/>
      <c r="H609" s="8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8"/>
      <c r="D610" s="9"/>
      <c r="E610" s="8"/>
      <c r="F610" s="9"/>
      <c r="G610" s="9"/>
      <c r="H610" s="8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8"/>
      <c r="D611" s="9"/>
      <c r="E611" s="8"/>
      <c r="F611" s="9"/>
      <c r="G611" s="9"/>
      <c r="H611" s="8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8"/>
      <c r="D612" s="9"/>
      <c r="E612" s="8"/>
      <c r="F612" s="9"/>
      <c r="G612" s="9"/>
      <c r="H612" s="8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8"/>
      <c r="D613" s="9"/>
      <c r="E613" s="8"/>
      <c r="F613" s="9"/>
      <c r="G613" s="9"/>
      <c r="H613" s="8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8"/>
      <c r="D614" s="9"/>
      <c r="E614" s="8"/>
      <c r="F614" s="9"/>
      <c r="G614" s="9"/>
      <c r="H614" s="8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8"/>
      <c r="D615" s="9"/>
      <c r="E615" s="8"/>
      <c r="F615" s="9"/>
      <c r="G615" s="9"/>
      <c r="H615" s="8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8"/>
      <c r="D616" s="9"/>
      <c r="E616" s="8"/>
      <c r="F616" s="9"/>
      <c r="G616" s="9"/>
      <c r="H616" s="8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8"/>
      <c r="D617" s="9"/>
      <c r="E617" s="8"/>
      <c r="F617" s="9"/>
      <c r="G617" s="9"/>
      <c r="H617" s="8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8"/>
      <c r="D618" s="9"/>
      <c r="E618" s="8"/>
      <c r="F618" s="9"/>
      <c r="G618" s="9"/>
      <c r="H618" s="8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8"/>
      <c r="D619" s="9"/>
      <c r="E619" s="8"/>
      <c r="F619" s="9"/>
      <c r="G619" s="9"/>
      <c r="H619" s="8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8"/>
      <c r="D620" s="9"/>
      <c r="E620" s="8"/>
      <c r="F620" s="9"/>
      <c r="G620" s="9"/>
      <c r="H620" s="8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8"/>
      <c r="D621" s="9"/>
      <c r="E621" s="8"/>
      <c r="F621" s="9"/>
      <c r="G621" s="9"/>
      <c r="H621" s="8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8"/>
      <c r="D622" s="9"/>
      <c r="E622" s="8"/>
      <c r="F622" s="9"/>
      <c r="G622" s="9"/>
      <c r="H622" s="8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8"/>
      <c r="D623" s="9"/>
      <c r="E623" s="8"/>
      <c r="F623" s="9"/>
      <c r="G623" s="9"/>
      <c r="H623" s="8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8"/>
      <c r="D624" s="9"/>
      <c r="E624" s="8"/>
      <c r="F624" s="9"/>
      <c r="G624" s="9"/>
      <c r="H624" s="8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8"/>
      <c r="D625" s="9"/>
      <c r="E625" s="8"/>
      <c r="F625" s="9"/>
      <c r="G625" s="9"/>
      <c r="H625" s="8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8"/>
      <c r="D626" s="9"/>
      <c r="E626" s="8"/>
      <c r="F626" s="9"/>
      <c r="G626" s="9"/>
      <c r="H626" s="8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8"/>
      <c r="D627" s="9"/>
      <c r="E627" s="8"/>
      <c r="F627" s="9"/>
      <c r="G627" s="9"/>
      <c r="H627" s="8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8"/>
      <c r="D628" s="9"/>
      <c r="E628" s="8"/>
      <c r="F628" s="9"/>
      <c r="G628" s="9"/>
      <c r="H628" s="8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8"/>
      <c r="D629" s="9"/>
      <c r="E629" s="8"/>
      <c r="F629" s="9"/>
      <c r="G629" s="9"/>
      <c r="H629" s="8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8"/>
      <c r="D630" s="9"/>
      <c r="E630" s="8"/>
      <c r="F630" s="9"/>
      <c r="G630" s="9"/>
      <c r="H630" s="8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8"/>
      <c r="D631" s="9"/>
      <c r="E631" s="8"/>
      <c r="F631" s="9"/>
      <c r="G631" s="9"/>
      <c r="H631" s="8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8"/>
      <c r="D632" s="9"/>
      <c r="E632" s="8"/>
      <c r="F632" s="9"/>
      <c r="G632" s="9"/>
      <c r="H632" s="8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8"/>
      <c r="D633" s="9"/>
      <c r="E633" s="8"/>
      <c r="F633" s="9"/>
      <c r="G633" s="9"/>
      <c r="H633" s="8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8"/>
      <c r="D634" s="9"/>
      <c r="E634" s="8"/>
      <c r="F634" s="9"/>
      <c r="G634" s="9"/>
      <c r="H634" s="8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8"/>
      <c r="D635" s="9"/>
      <c r="E635" s="8"/>
      <c r="F635" s="9"/>
      <c r="G635" s="9"/>
      <c r="H635" s="8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8"/>
      <c r="D636" s="9"/>
      <c r="E636" s="8"/>
      <c r="F636" s="9"/>
      <c r="G636" s="9"/>
      <c r="H636" s="8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8"/>
      <c r="D637" s="9"/>
      <c r="E637" s="8"/>
      <c r="F637" s="9"/>
      <c r="G637" s="9"/>
      <c r="H637" s="8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8"/>
      <c r="D638" s="9"/>
      <c r="E638" s="8"/>
      <c r="F638" s="9"/>
      <c r="G638" s="9"/>
      <c r="H638" s="8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8"/>
      <c r="D639" s="9"/>
      <c r="E639" s="8"/>
      <c r="F639" s="9"/>
      <c r="G639" s="9"/>
      <c r="H639" s="8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8"/>
      <c r="D640" s="9"/>
      <c r="E640" s="8"/>
      <c r="F640" s="9"/>
      <c r="G640" s="9"/>
      <c r="H640" s="8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8"/>
      <c r="D641" s="9"/>
      <c r="E641" s="8"/>
      <c r="F641" s="9"/>
      <c r="G641" s="9"/>
      <c r="H641" s="8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8"/>
      <c r="D642" s="9"/>
      <c r="E642" s="8"/>
      <c r="F642" s="9"/>
      <c r="G642" s="9"/>
      <c r="H642" s="8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8"/>
      <c r="D643" s="9"/>
      <c r="E643" s="8"/>
      <c r="F643" s="9"/>
      <c r="G643" s="9"/>
      <c r="H643" s="8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8"/>
      <c r="D644" s="9"/>
      <c r="E644" s="8"/>
      <c r="F644" s="9"/>
      <c r="G644" s="9"/>
      <c r="H644" s="8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8"/>
      <c r="D645" s="9"/>
      <c r="E645" s="8"/>
      <c r="F645" s="9"/>
      <c r="G645" s="9"/>
      <c r="H645" s="8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8"/>
      <c r="D646" s="9"/>
      <c r="E646" s="8"/>
      <c r="F646" s="9"/>
      <c r="G646" s="9"/>
      <c r="H646" s="8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8"/>
      <c r="D647" s="9"/>
      <c r="E647" s="8"/>
      <c r="F647" s="9"/>
      <c r="G647" s="9"/>
      <c r="H647" s="8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8"/>
      <c r="D648" s="9"/>
      <c r="E648" s="8"/>
      <c r="F648" s="9"/>
      <c r="G648" s="9"/>
      <c r="H648" s="8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8"/>
      <c r="D649" s="9"/>
      <c r="E649" s="8"/>
      <c r="F649" s="9"/>
      <c r="G649" s="9"/>
      <c r="H649" s="8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8"/>
      <c r="D650" s="9"/>
      <c r="E650" s="8"/>
      <c r="F650" s="9"/>
      <c r="G650" s="9"/>
      <c r="H650" s="8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8"/>
      <c r="D651" s="9"/>
      <c r="E651" s="8"/>
      <c r="F651" s="9"/>
      <c r="G651" s="9"/>
      <c r="H651" s="8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8"/>
      <c r="D652" s="9"/>
      <c r="E652" s="8"/>
      <c r="F652" s="9"/>
      <c r="G652" s="9"/>
      <c r="H652" s="8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8"/>
      <c r="D653" s="9"/>
      <c r="E653" s="8"/>
      <c r="F653" s="9"/>
      <c r="G653" s="9"/>
      <c r="H653" s="8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8"/>
      <c r="D654" s="9"/>
      <c r="E654" s="8"/>
      <c r="F654" s="9"/>
      <c r="G654" s="9"/>
      <c r="H654" s="8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8"/>
      <c r="D655" s="9"/>
      <c r="E655" s="8"/>
      <c r="F655" s="9"/>
      <c r="G655" s="9"/>
      <c r="H655" s="8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8"/>
      <c r="D656" s="9"/>
      <c r="E656" s="8"/>
      <c r="F656" s="9"/>
      <c r="G656" s="9"/>
      <c r="H656" s="8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8"/>
      <c r="D657" s="9"/>
      <c r="E657" s="8"/>
      <c r="F657" s="9"/>
      <c r="G657" s="9"/>
      <c r="H657" s="8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8"/>
      <c r="D658" s="9"/>
      <c r="E658" s="8"/>
      <c r="F658" s="9"/>
      <c r="G658" s="9"/>
      <c r="H658" s="8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8"/>
      <c r="D659" s="9"/>
      <c r="E659" s="8"/>
      <c r="F659" s="9"/>
      <c r="G659" s="9"/>
      <c r="H659" s="8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8"/>
      <c r="D660" s="9"/>
      <c r="E660" s="8"/>
      <c r="F660" s="9"/>
      <c r="G660" s="9"/>
      <c r="H660" s="8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8"/>
      <c r="D661" s="9"/>
      <c r="E661" s="8"/>
      <c r="F661" s="9"/>
      <c r="G661" s="9"/>
      <c r="H661" s="8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8"/>
      <c r="D662" s="9"/>
      <c r="E662" s="8"/>
      <c r="F662" s="9"/>
      <c r="G662" s="9"/>
      <c r="H662" s="8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8"/>
      <c r="D663" s="9"/>
      <c r="E663" s="8"/>
      <c r="F663" s="9"/>
      <c r="G663" s="9"/>
      <c r="H663" s="8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8"/>
      <c r="D664" s="9"/>
      <c r="E664" s="8"/>
      <c r="F664" s="9"/>
      <c r="G664" s="9"/>
      <c r="H664" s="8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8"/>
      <c r="D665" s="9"/>
      <c r="E665" s="8"/>
      <c r="F665" s="9"/>
      <c r="G665" s="9"/>
      <c r="H665" s="8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8"/>
      <c r="D666" s="9"/>
      <c r="E666" s="8"/>
      <c r="F666" s="9"/>
      <c r="G666" s="9"/>
      <c r="H666" s="8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8"/>
      <c r="D667" s="9"/>
      <c r="E667" s="8"/>
      <c r="F667" s="9"/>
      <c r="G667" s="9"/>
      <c r="H667" s="8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8"/>
      <c r="D668" s="9"/>
      <c r="E668" s="8"/>
      <c r="F668" s="9"/>
      <c r="G668" s="9"/>
      <c r="H668" s="8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8"/>
      <c r="D669" s="9"/>
      <c r="E669" s="8"/>
      <c r="F669" s="9"/>
      <c r="G669" s="9"/>
      <c r="H669" s="8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8"/>
      <c r="D670" s="9"/>
      <c r="E670" s="8"/>
      <c r="F670" s="9"/>
      <c r="G670" s="9"/>
      <c r="H670" s="8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8"/>
      <c r="D671" s="9"/>
      <c r="E671" s="8"/>
      <c r="F671" s="9"/>
      <c r="G671" s="9"/>
      <c r="H671" s="8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8"/>
      <c r="D672" s="9"/>
      <c r="E672" s="8"/>
      <c r="F672" s="9"/>
      <c r="G672" s="9"/>
      <c r="H672" s="8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8"/>
      <c r="D673" s="9"/>
      <c r="E673" s="8"/>
      <c r="F673" s="9"/>
      <c r="G673" s="9"/>
      <c r="H673" s="8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8"/>
      <c r="D674" s="9"/>
      <c r="E674" s="8"/>
      <c r="F674" s="9"/>
      <c r="G674" s="9"/>
      <c r="H674" s="8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8"/>
      <c r="D675" s="9"/>
      <c r="E675" s="8"/>
      <c r="F675" s="9"/>
      <c r="G675" s="9"/>
      <c r="H675" s="8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8"/>
      <c r="D676" s="9"/>
      <c r="E676" s="8"/>
      <c r="F676" s="9"/>
      <c r="G676" s="9"/>
      <c r="H676" s="8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8"/>
      <c r="D677" s="9"/>
      <c r="E677" s="8"/>
      <c r="F677" s="9"/>
      <c r="G677" s="9"/>
      <c r="H677" s="8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8"/>
      <c r="D678" s="9"/>
      <c r="E678" s="8"/>
      <c r="F678" s="9"/>
      <c r="G678" s="9"/>
      <c r="H678" s="8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8"/>
      <c r="D679" s="9"/>
      <c r="E679" s="8"/>
      <c r="F679" s="9"/>
      <c r="G679" s="9"/>
      <c r="H679" s="8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8"/>
      <c r="D680" s="9"/>
      <c r="E680" s="8"/>
      <c r="F680" s="9"/>
      <c r="G680" s="9"/>
      <c r="H680" s="8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8"/>
      <c r="D681" s="9"/>
      <c r="E681" s="8"/>
      <c r="F681" s="9"/>
      <c r="G681" s="9"/>
      <c r="H681" s="8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8"/>
      <c r="D682" s="9"/>
      <c r="E682" s="8"/>
      <c r="F682" s="9"/>
      <c r="G682" s="9"/>
      <c r="H682" s="8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8"/>
      <c r="D683" s="9"/>
      <c r="E683" s="8"/>
      <c r="F683" s="9"/>
      <c r="G683" s="9"/>
      <c r="H683" s="8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8"/>
      <c r="D684" s="9"/>
      <c r="E684" s="8"/>
      <c r="F684" s="9"/>
      <c r="G684" s="9"/>
      <c r="H684" s="8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8"/>
      <c r="D685" s="9"/>
      <c r="E685" s="8"/>
      <c r="F685" s="9"/>
      <c r="G685" s="9"/>
      <c r="H685" s="8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8"/>
      <c r="D686" s="9"/>
      <c r="E686" s="8"/>
      <c r="F686" s="9"/>
      <c r="G686" s="9"/>
      <c r="H686" s="8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8"/>
      <c r="D687" s="9"/>
      <c r="E687" s="8"/>
      <c r="F687" s="9"/>
      <c r="G687" s="9"/>
      <c r="H687" s="8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8"/>
      <c r="D688" s="9"/>
      <c r="E688" s="8"/>
      <c r="F688" s="9"/>
      <c r="G688" s="9"/>
      <c r="H688" s="8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8"/>
      <c r="D689" s="9"/>
      <c r="E689" s="8"/>
      <c r="F689" s="9"/>
      <c r="G689" s="9"/>
      <c r="H689" s="8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8"/>
      <c r="D690" s="9"/>
      <c r="E690" s="8"/>
      <c r="F690" s="9"/>
      <c r="G690" s="9"/>
      <c r="H690" s="8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8"/>
      <c r="D691" s="9"/>
      <c r="E691" s="8"/>
      <c r="F691" s="9"/>
      <c r="G691" s="9"/>
      <c r="H691" s="8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8"/>
      <c r="D692" s="9"/>
      <c r="E692" s="8"/>
      <c r="F692" s="9"/>
      <c r="G692" s="9"/>
      <c r="H692" s="8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8"/>
      <c r="D693" s="9"/>
      <c r="E693" s="8"/>
      <c r="F693" s="9"/>
      <c r="G693" s="9"/>
      <c r="H693" s="8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8"/>
      <c r="D694" s="9"/>
      <c r="E694" s="8"/>
      <c r="F694" s="9"/>
      <c r="G694" s="9"/>
      <c r="H694" s="8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8"/>
      <c r="D695" s="9"/>
      <c r="E695" s="8"/>
      <c r="F695" s="9"/>
      <c r="G695" s="9"/>
      <c r="H695" s="8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8"/>
      <c r="D696" s="9"/>
      <c r="E696" s="8"/>
      <c r="F696" s="9"/>
      <c r="G696" s="9"/>
      <c r="H696" s="8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8"/>
      <c r="D697" s="9"/>
      <c r="E697" s="8"/>
      <c r="F697" s="9"/>
      <c r="G697" s="9"/>
      <c r="H697" s="8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8"/>
      <c r="D698" s="9"/>
      <c r="E698" s="8"/>
      <c r="F698" s="9"/>
      <c r="G698" s="9"/>
      <c r="H698" s="8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8"/>
      <c r="D699" s="9"/>
      <c r="E699" s="8"/>
      <c r="F699" s="9"/>
      <c r="G699" s="9"/>
      <c r="H699" s="8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8"/>
      <c r="D700" s="9"/>
      <c r="E700" s="8"/>
      <c r="F700" s="9"/>
      <c r="G700" s="9"/>
      <c r="H700" s="8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8"/>
      <c r="D701" s="9"/>
      <c r="E701" s="8"/>
      <c r="F701" s="9"/>
      <c r="G701" s="9"/>
      <c r="H701" s="8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8"/>
      <c r="D702" s="9"/>
      <c r="E702" s="8"/>
      <c r="F702" s="9"/>
      <c r="G702" s="9"/>
      <c r="H702" s="8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8"/>
      <c r="D703" s="9"/>
      <c r="E703" s="8"/>
      <c r="F703" s="9"/>
      <c r="G703" s="9"/>
      <c r="H703" s="8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8"/>
      <c r="D704" s="9"/>
      <c r="E704" s="8"/>
      <c r="F704" s="9"/>
      <c r="G704" s="9"/>
      <c r="H704" s="8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8"/>
      <c r="D705" s="9"/>
      <c r="E705" s="8"/>
      <c r="F705" s="9"/>
      <c r="G705" s="9"/>
      <c r="H705" s="8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8"/>
      <c r="D706" s="9"/>
      <c r="E706" s="8"/>
      <c r="F706" s="9"/>
      <c r="G706" s="9"/>
      <c r="H706" s="8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8"/>
      <c r="D707" s="9"/>
      <c r="E707" s="8"/>
      <c r="F707" s="9"/>
      <c r="G707" s="9"/>
      <c r="H707" s="8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8"/>
      <c r="D708" s="9"/>
      <c r="E708" s="8"/>
      <c r="F708" s="9"/>
      <c r="G708" s="9"/>
      <c r="H708" s="8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8"/>
      <c r="D709" s="9"/>
      <c r="E709" s="8"/>
      <c r="F709" s="9"/>
      <c r="G709" s="9"/>
      <c r="H709" s="8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8"/>
      <c r="D710" s="9"/>
      <c r="E710" s="8"/>
      <c r="F710" s="9"/>
      <c r="G710" s="9"/>
      <c r="H710" s="8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8"/>
      <c r="D711" s="9"/>
      <c r="E711" s="8"/>
      <c r="F711" s="9"/>
      <c r="G711" s="9"/>
      <c r="H711" s="8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8"/>
      <c r="D712" s="9"/>
      <c r="E712" s="8"/>
      <c r="F712" s="9"/>
      <c r="G712" s="9"/>
      <c r="H712" s="8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8"/>
      <c r="D713" s="9"/>
      <c r="E713" s="8"/>
      <c r="F713" s="9"/>
      <c r="G713" s="9"/>
      <c r="H713" s="8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8"/>
      <c r="D714" s="9"/>
      <c r="E714" s="8"/>
      <c r="F714" s="9"/>
      <c r="G714" s="9"/>
      <c r="H714" s="8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8"/>
      <c r="D715" s="9"/>
      <c r="E715" s="8"/>
      <c r="F715" s="9"/>
      <c r="G715" s="9"/>
      <c r="H715" s="8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8"/>
      <c r="D716" s="9"/>
      <c r="E716" s="8"/>
      <c r="F716" s="9"/>
      <c r="G716" s="9"/>
      <c r="H716" s="8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8"/>
      <c r="D717" s="9"/>
      <c r="E717" s="8"/>
      <c r="F717" s="9"/>
      <c r="G717" s="9"/>
      <c r="H717" s="8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8"/>
      <c r="D718" s="9"/>
      <c r="E718" s="8"/>
      <c r="F718" s="9"/>
      <c r="G718" s="9"/>
      <c r="H718" s="8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8"/>
      <c r="D719" s="9"/>
      <c r="E719" s="8"/>
      <c r="F719" s="9"/>
      <c r="G719" s="9"/>
      <c r="H719" s="8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8"/>
      <c r="D720" s="9"/>
      <c r="E720" s="8"/>
      <c r="F720" s="9"/>
      <c r="G720" s="9"/>
      <c r="H720" s="8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8"/>
      <c r="D721" s="9"/>
      <c r="E721" s="8"/>
      <c r="F721" s="9"/>
      <c r="G721" s="9"/>
      <c r="H721" s="8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8"/>
      <c r="D722" s="9"/>
      <c r="E722" s="8"/>
      <c r="F722" s="9"/>
      <c r="G722" s="9"/>
      <c r="H722" s="8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8"/>
      <c r="D723" s="9"/>
      <c r="E723" s="8"/>
      <c r="F723" s="9"/>
      <c r="G723" s="9"/>
      <c r="H723" s="8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8"/>
      <c r="D724" s="9"/>
      <c r="E724" s="8"/>
      <c r="F724" s="9"/>
      <c r="G724" s="9"/>
      <c r="H724" s="8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8"/>
      <c r="D725" s="9"/>
      <c r="E725" s="8"/>
      <c r="F725" s="9"/>
      <c r="G725" s="9"/>
      <c r="H725" s="8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8"/>
      <c r="D726" s="9"/>
      <c r="E726" s="8"/>
      <c r="F726" s="9"/>
      <c r="G726" s="9"/>
      <c r="H726" s="8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8"/>
      <c r="D727" s="9"/>
      <c r="E727" s="8"/>
      <c r="F727" s="9"/>
      <c r="G727" s="9"/>
      <c r="H727" s="8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8"/>
      <c r="D728" s="9"/>
      <c r="E728" s="8"/>
      <c r="F728" s="9"/>
      <c r="G728" s="9"/>
      <c r="H728" s="8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8"/>
      <c r="D729" s="9"/>
      <c r="E729" s="8"/>
      <c r="F729" s="9"/>
      <c r="G729" s="9"/>
      <c r="H729" s="8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8"/>
      <c r="D730" s="9"/>
      <c r="E730" s="8"/>
      <c r="F730" s="9"/>
      <c r="G730" s="9"/>
      <c r="H730" s="8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8"/>
      <c r="D731" s="9"/>
      <c r="E731" s="8"/>
      <c r="F731" s="9"/>
      <c r="G731" s="9"/>
      <c r="H731" s="8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8"/>
      <c r="D732" s="9"/>
      <c r="E732" s="8"/>
      <c r="F732" s="9"/>
      <c r="G732" s="9"/>
      <c r="H732" s="8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8"/>
      <c r="D733" s="9"/>
      <c r="E733" s="8"/>
      <c r="F733" s="9"/>
      <c r="G733" s="9"/>
      <c r="H733" s="8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8"/>
      <c r="D734" s="9"/>
      <c r="E734" s="8"/>
      <c r="F734" s="9"/>
      <c r="G734" s="9"/>
      <c r="H734" s="8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8"/>
      <c r="D735" s="9"/>
      <c r="E735" s="8"/>
      <c r="F735" s="9"/>
      <c r="G735" s="9"/>
      <c r="H735" s="8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8"/>
      <c r="D736" s="9"/>
      <c r="E736" s="8"/>
      <c r="F736" s="9"/>
      <c r="G736" s="9"/>
      <c r="H736" s="8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8"/>
      <c r="D737" s="9"/>
      <c r="E737" s="8"/>
      <c r="F737" s="9"/>
      <c r="G737" s="9"/>
      <c r="H737" s="8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8"/>
      <c r="D738" s="9"/>
      <c r="E738" s="8"/>
      <c r="F738" s="9"/>
      <c r="G738" s="9"/>
      <c r="H738" s="8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8"/>
      <c r="D739" s="9"/>
      <c r="E739" s="8"/>
      <c r="F739" s="9"/>
      <c r="G739" s="9"/>
      <c r="H739" s="8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8"/>
      <c r="D740" s="9"/>
      <c r="E740" s="8"/>
      <c r="F740" s="9"/>
      <c r="G740" s="9"/>
      <c r="H740" s="8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8"/>
      <c r="D741" s="9"/>
      <c r="E741" s="8"/>
      <c r="F741" s="9"/>
      <c r="G741" s="9"/>
      <c r="H741" s="8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8"/>
      <c r="D742" s="9"/>
      <c r="E742" s="8"/>
      <c r="F742" s="9"/>
      <c r="G742" s="9"/>
      <c r="H742" s="8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8"/>
      <c r="D743" s="9"/>
      <c r="E743" s="8"/>
      <c r="F743" s="9"/>
      <c r="G743" s="9"/>
      <c r="H743" s="8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8"/>
      <c r="D744" s="9"/>
      <c r="E744" s="8"/>
      <c r="F744" s="9"/>
      <c r="G744" s="9"/>
      <c r="H744" s="8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8"/>
      <c r="D745" s="9"/>
      <c r="E745" s="8"/>
      <c r="F745" s="9"/>
      <c r="G745" s="9"/>
      <c r="H745" s="8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8"/>
      <c r="D746" s="9"/>
      <c r="E746" s="8"/>
      <c r="F746" s="9"/>
      <c r="G746" s="9"/>
      <c r="H746" s="8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8"/>
      <c r="D747" s="9"/>
      <c r="E747" s="8"/>
      <c r="F747" s="9"/>
      <c r="G747" s="9"/>
      <c r="H747" s="8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8"/>
      <c r="D748" s="9"/>
      <c r="E748" s="8"/>
      <c r="F748" s="9"/>
      <c r="G748" s="9"/>
      <c r="H748" s="8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8"/>
      <c r="D749" s="9"/>
      <c r="E749" s="8"/>
      <c r="F749" s="9"/>
      <c r="G749" s="9"/>
      <c r="H749" s="8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8"/>
      <c r="D750" s="9"/>
      <c r="E750" s="8"/>
      <c r="F750" s="9"/>
      <c r="G750" s="9"/>
      <c r="H750" s="8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8"/>
      <c r="D751" s="9"/>
      <c r="E751" s="8"/>
      <c r="F751" s="9"/>
      <c r="G751" s="9"/>
      <c r="H751" s="8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8"/>
      <c r="D752" s="9"/>
      <c r="E752" s="8"/>
      <c r="F752" s="9"/>
      <c r="G752" s="9"/>
      <c r="H752" s="8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8"/>
      <c r="D753" s="9"/>
      <c r="E753" s="8"/>
      <c r="F753" s="9"/>
      <c r="G753" s="9"/>
      <c r="H753" s="8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8"/>
      <c r="D754" s="9"/>
      <c r="E754" s="8"/>
      <c r="F754" s="9"/>
      <c r="G754" s="9"/>
      <c r="H754" s="8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8"/>
      <c r="D755" s="9"/>
      <c r="E755" s="8"/>
      <c r="F755" s="9"/>
      <c r="G755" s="9"/>
      <c r="H755" s="8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8"/>
      <c r="D756" s="9"/>
      <c r="E756" s="8"/>
      <c r="F756" s="9"/>
      <c r="G756" s="9"/>
      <c r="H756" s="8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8"/>
      <c r="D757" s="9"/>
      <c r="E757" s="8"/>
      <c r="F757" s="9"/>
      <c r="G757" s="9"/>
      <c r="H757" s="8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8"/>
      <c r="D758" s="9"/>
      <c r="E758" s="8"/>
      <c r="F758" s="9"/>
      <c r="G758" s="9"/>
      <c r="H758" s="8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8"/>
      <c r="D759" s="9"/>
      <c r="E759" s="8"/>
      <c r="F759" s="9"/>
      <c r="G759" s="9"/>
      <c r="H759" s="8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8"/>
      <c r="D760" s="9"/>
      <c r="E760" s="8"/>
      <c r="F760" s="9"/>
      <c r="G760" s="9"/>
      <c r="H760" s="8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8"/>
      <c r="D761" s="9"/>
      <c r="E761" s="8"/>
      <c r="F761" s="9"/>
      <c r="G761" s="9"/>
      <c r="H761" s="8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8"/>
      <c r="D762" s="9"/>
      <c r="E762" s="8"/>
      <c r="F762" s="9"/>
      <c r="G762" s="9"/>
      <c r="H762" s="8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8"/>
      <c r="D763" s="9"/>
      <c r="E763" s="8"/>
      <c r="F763" s="9"/>
      <c r="G763" s="9"/>
      <c r="H763" s="8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8"/>
      <c r="D764" s="9"/>
      <c r="E764" s="8"/>
      <c r="F764" s="9"/>
      <c r="G764" s="9"/>
      <c r="H764" s="8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8"/>
      <c r="D765" s="9"/>
      <c r="E765" s="8"/>
      <c r="F765" s="9"/>
      <c r="G765" s="9"/>
      <c r="H765" s="8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8"/>
      <c r="D766" s="9"/>
      <c r="E766" s="8"/>
      <c r="F766" s="9"/>
      <c r="G766" s="9"/>
      <c r="H766" s="8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8"/>
      <c r="D767" s="9"/>
      <c r="E767" s="8"/>
      <c r="F767" s="9"/>
      <c r="G767" s="9"/>
      <c r="H767" s="8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8"/>
      <c r="D768" s="9"/>
      <c r="E768" s="8"/>
      <c r="F768" s="9"/>
      <c r="G768" s="9"/>
      <c r="H768" s="8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8"/>
      <c r="D769" s="9"/>
      <c r="E769" s="8"/>
      <c r="F769" s="9"/>
      <c r="G769" s="9"/>
      <c r="H769" s="8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8"/>
      <c r="D770" s="9"/>
      <c r="E770" s="8"/>
      <c r="F770" s="9"/>
      <c r="G770" s="9"/>
      <c r="H770" s="8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8"/>
      <c r="D771" s="9"/>
      <c r="E771" s="8"/>
      <c r="F771" s="9"/>
      <c r="G771" s="9"/>
      <c r="H771" s="8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8"/>
      <c r="D772" s="9"/>
      <c r="E772" s="8"/>
      <c r="F772" s="9"/>
      <c r="G772" s="9"/>
      <c r="H772" s="8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8"/>
      <c r="D773" s="9"/>
      <c r="E773" s="8"/>
      <c r="F773" s="9"/>
      <c r="G773" s="9"/>
      <c r="H773" s="8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8"/>
      <c r="D774" s="9"/>
      <c r="E774" s="8"/>
      <c r="F774" s="9"/>
      <c r="G774" s="9"/>
      <c r="H774" s="8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8"/>
      <c r="D775" s="9"/>
      <c r="E775" s="8"/>
      <c r="F775" s="9"/>
      <c r="G775" s="9"/>
      <c r="H775" s="8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8"/>
      <c r="D776" s="9"/>
      <c r="E776" s="8"/>
      <c r="F776" s="9"/>
      <c r="G776" s="9"/>
      <c r="H776" s="8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8"/>
      <c r="D777" s="9"/>
      <c r="E777" s="8"/>
      <c r="F777" s="9"/>
      <c r="G777" s="9"/>
      <c r="H777" s="8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8"/>
      <c r="D778" s="9"/>
      <c r="E778" s="8"/>
      <c r="F778" s="9"/>
      <c r="G778" s="9"/>
      <c r="H778" s="8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8"/>
      <c r="D779" s="9"/>
      <c r="E779" s="8"/>
      <c r="F779" s="9"/>
      <c r="G779" s="9"/>
      <c r="H779" s="8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8"/>
      <c r="D780" s="9"/>
      <c r="E780" s="8"/>
      <c r="F780" s="9"/>
      <c r="G780" s="9"/>
      <c r="H780" s="8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8"/>
      <c r="D781" s="9"/>
      <c r="E781" s="8"/>
      <c r="F781" s="9"/>
      <c r="G781" s="9"/>
      <c r="H781" s="8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8"/>
      <c r="D782" s="9"/>
      <c r="E782" s="8"/>
      <c r="F782" s="9"/>
      <c r="G782" s="9"/>
      <c r="H782" s="8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8"/>
      <c r="D783" s="9"/>
      <c r="E783" s="8"/>
      <c r="F783" s="9"/>
      <c r="G783" s="9"/>
      <c r="H783" s="8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8"/>
      <c r="D784" s="9"/>
      <c r="E784" s="8"/>
      <c r="F784" s="9"/>
      <c r="G784" s="9"/>
      <c r="H784" s="8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8"/>
      <c r="D785" s="9"/>
      <c r="E785" s="8"/>
      <c r="F785" s="9"/>
      <c r="G785" s="9"/>
      <c r="H785" s="8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8"/>
      <c r="D786" s="9"/>
      <c r="E786" s="8"/>
      <c r="F786" s="9"/>
      <c r="G786" s="9"/>
      <c r="H786" s="8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8"/>
      <c r="D787" s="9"/>
      <c r="E787" s="8"/>
      <c r="F787" s="9"/>
      <c r="G787" s="9"/>
      <c r="H787" s="8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8"/>
      <c r="D788" s="9"/>
      <c r="E788" s="8"/>
      <c r="F788" s="9"/>
      <c r="G788" s="9"/>
      <c r="H788" s="8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8"/>
      <c r="D789" s="9"/>
      <c r="E789" s="8"/>
      <c r="F789" s="9"/>
      <c r="G789" s="9"/>
      <c r="H789" s="8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8"/>
      <c r="D790" s="9"/>
      <c r="E790" s="8"/>
      <c r="F790" s="9"/>
      <c r="G790" s="9"/>
      <c r="H790" s="8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8"/>
      <c r="D791" s="9"/>
      <c r="E791" s="8"/>
      <c r="F791" s="9"/>
      <c r="G791" s="9"/>
      <c r="H791" s="8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8"/>
      <c r="D792" s="9"/>
      <c r="E792" s="8"/>
      <c r="F792" s="9"/>
      <c r="G792" s="9"/>
      <c r="H792" s="8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8"/>
      <c r="D793" s="9"/>
      <c r="E793" s="8"/>
      <c r="F793" s="9"/>
      <c r="G793" s="9"/>
      <c r="H793" s="8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8"/>
      <c r="D794" s="9"/>
      <c r="E794" s="8"/>
      <c r="F794" s="9"/>
      <c r="G794" s="9"/>
      <c r="H794" s="8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8"/>
      <c r="D795" s="9"/>
      <c r="E795" s="8"/>
      <c r="F795" s="9"/>
      <c r="G795" s="9"/>
      <c r="H795" s="8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8"/>
      <c r="D796" s="9"/>
      <c r="E796" s="8"/>
      <c r="F796" s="9"/>
      <c r="G796" s="9"/>
      <c r="H796" s="8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8"/>
      <c r="D797" s="9"/>
      <c r="E797" s="8"/>
      <c r="F797" s="9"/>
      <c r="G797" s="9"/>
      <c r="H797" s="8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8"/>
      <c r="D798" s="9"/>
      <c r="E798" s="8"/>
      <c r="F798" s="9"/>
      <c r="G798" s="9"/>
      <c r="H798" s="8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8"/>
      <c r="D799" s="9"/>
      <c r="E799" s="8"/>
      <c r="F799" s="9"/>
      <c r="G799" s="9"/>
      <c r="H799" s="8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8"/>
      <c r="D800" s="9"/>
      <c r="E800" s="8"/>
      <c r="F800" s="9"/>
      <c r="G800" s="9"/>
      <c r="H800" s="8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8"/>
      <c r="D801" s="9"/>
      <c r="E801" s="8"/>
      <c r="F801" s="9"/>
      <c r="G801" s="9"/>
      <c r="H801" s="8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8"/>
      <c r="D802" s="9"/>
      <c r="E802" s="8"/>
      <c r="F802" s="9"/>
      <c r="G802" s="9"/>
      <c r="H802" s="8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8"/>
      <c r="D803" s="9"/>
      <c r="E803" s="8"/>
      <c r="F803" s="9"/>
      <c r="G803" s="9"/>
      <c r="H803" s="8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8"/>
      <c r="D804" s="9"/>
      <c r="E804" s="8"/>
      <c r="F804" s="9"/>
      <c r="G804" s="9"/>
      <c r="H804" s="8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8"/>
      <c r="D805" s="9"/>
      <c r="E805" s="8"/>
      <c r="F805" s="9"/>
      <c r="G805" s="9"/>
      <c r="H805" s="8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8"/>
      <c r="D806" s="9"/>
      <c r="E806" s="8"/>
      <c r="F806" s="9"/>
      <c r="G806" s="9"/>
      <c r="H806" s="8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8"/>
      <c r="D807" s="9"/>
      <c r="E807" s="8"/>
      <c r="F807" s="9"/>
      <c r="G807" s="9"/>
      <c r="H807" s="8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8"/>
      <c r="D808" s="9"/>
      <c r="E808" s="8"/>
      <c r="F808" s="9"/>
      <c r="G808" s="9"/>
      <c r="H808" s="8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8"/>
      <c r="D809" s="9"/>
      <c r="E809" s="8"/>
      <c r="F809" s="9"/>
      <c r="G809" s="9"/>
      <c r="H809" s="8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8"/>
      <c r="D810" s="9"/>
      <c r="E810" s="8"/>
      <c r="F810" s="9"/>
      <c r="G810" s="9"/>
      <c r="H810" s="8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8"/>
      <c r="D811" s="9"/>
      <c r="E811" s="8"/>
      <c r="F811" s="9"/>
      <c r="G811" s="9"/>
      <c r="H811" s="8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8"/>
      <c r="D812" s="9"/>
      <c r="E812" s="8"/>
      <c r="F812" s="9"/>
      <c r="G812" s="9"/>
      <c r="H812" s="8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8"/>
      <c r="D813" s="9"/>
      <c r="E813" s="8"/>
      <c r="F813" s="9"/>
      <c r="G813" s="9"/>
      <c r="H813" s="8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8"/>
      <c r="D814" s="9"/>
      <c r="E814" s="8"/>
      <c r="F814" s="9"/>
      <c r="G814" s="9"/>
      <c r="H814" s="8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8"/>
      <c r="D815" s="9"/>
      <c r="E815" s="8"/>
      <c r="F815" s="9"/>
      <c r="G815" s="9"/>
      <c r="H815" s="8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8"/>
      <c r="D816" s="9"/>
      <c r="E816" s="8"/>
      <c r="F816" s="9"/>
      <c r="G816" s="9"/>
      <c r="H816" s="8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8"/>
      <c r="D817" s="9"/>
      <c r="E817" s="8"/>
      <c r="F817" s="9"/>
      <c r="G817" s="9"/>
      <c r="H817" s="8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8"/>
      <c r="D818" s="9"/>
      <c r="E818" s="8"/>
      <c r="F818" s="9"/>
      <c r="G818" s="9"/>
      <c r="H818" s="8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8"/>
      <c r="D819" s="9"/>
      <c r="E819" s="8"/>
      <c r="F819" s="9"/>
      <c r="G819" s="9"/>
      <c r="H819" s="8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8"/>
      <c r="D820" s="9"/>
      <c r="E820" s="8"/>
      <c r="F820" s="9"/>
      <c r="G820" s="9"/>
      <c r="H820" s="8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8"/>
      <c r="D821" s="9"/>
      <c r="E821" s="8"/>
      <c r="F821" s="9"/>
      <c r="G821" s="9"/>
      <c r="H821" s="8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8"/>
      <c r="D822" s="9"/>
      <c r="E822" s="8"/>
      <c r="F822" s="9"/>
      <c r="G822" s="9"/>
      <c r="H822" s="8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8"/>
      <c r="D823" s="9"/>
      <c r="E823" s="8"/>
      <c r="F823" s="9"/>
      <c r="G823" s="9"/>
      <c r="H823" s="8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8"/>
      <c r="D824" s="9"/>
      <c r="E824" s="8"/>
      <c r="F824" s="9"/>
      <c r="G824" s="9"/>
      <c r="H824" s="8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8"/>
      <c r="D825" s="9"/>
      <c r="E825" s="8"/>
      <c r="F825" s="9"/>
      <c r="G825" s="9"/>
      <c r="H825" s="8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8"/>
      <c r="D826" s="9"/>
      <c r="E826" s="8"/>
      <c r="F826" s="9"/>
      <c r="G826" s="9"/>
      <c r="H826" s="8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8"/>
      <c r="D827" s="9"/>
      <c r="E827" s="8"/>
      <c r="F827" s="9"/>
      <c r="G827" s="9"/>
      <c r="H827" s="8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8"/>
      <c r="D828" s="9"/>
      <c r="E828" s="8"/>
      <c r="F828" s="9"/>
      <c r="G828" s="9"/>
      <c r="H828" s="8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8"/>
      <c r="D829" s="9"/>
      <c r="E829" s="8"/>
      <c r="F829" s="9"/>
      <c r="G829" s="9"/>
      <c r="H829" s="8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8"/>
      <c r="D830" s="9"/>
      <c r="E830" s="8"/>
      <c r="F830" s="9"/>
      <c r="G830" s="9"/>
      <c r="H830" s="8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8"/>
      <c r="D831" s="9"/>
      <c r="E831" s="8"/>
      <c r="F831" s="9"/>
      <c r="G831" s="9"/>
      <c r="H831" s="8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8"/>
      <c r="D832" s="9"/>
      <c r="E832" s="8"/>
      <c r="F832" s="9"/>
      <c r="G832" s="9"/>
      <c r="H832" s="8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8"/>
      <c r="D833" s="9"/>
      <c r="E833" s="8"/>
      <c r="F833" s="9"/>
      <c r="G833" s="9"/>
      <c r="H833" s="8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8"/>
      <c r="D834" s="9"/>
      <c r="E834" s="8"/>
      <c r="F834" s="9"/>
      <c r="G834" s="9"/>
      <c r="H834" s="8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8"/>
      <c r="D835" s="9"/>
      <c r="E835" s="8"/>
      <c r="F835" s="9"/>
      <c r="G835" s="9"/>
      <c r="H835" s="8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8"/>
      <c r="D836" s="9"/>
      <c r="E836" s="8"/>
      <c r="F836" s="9"/>
      <c r="G836" s="9"/>
      <c r="H836" s="8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8"/>
      <c r="D837" s="9"/>
      <c r="E837" s="8"/>
      <c r="F837" s="9"/>
      <c r="G837" s="9"/>
      <c r="H837" s="8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8"/>
      <c r="D838" s="9"/>
      <c r="E838" s="8"/>
      <c r="F838" s="9"/>
      <c r="G838" s="9"/>
      <c r="H838" s="8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8"/>
      <c r="D839" s="9"/>
      <c r="E839" s="8"/>
      <c r="F839" s="9"/>
      <c r="G839" s="9"/>
      <c r="H839" s="8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8"/>
      <c r="D840" s="9"/>
      <c r="E840" s="8"/>
      <c r="F840" s="9"/>
      <c r="G840" s="9"/>
      <c r="H840" s="8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8"/>
      <c r="D841" s="9"/>
      <c r="E841" s="8"/>
      <c r="F841" s="9"/>
      <c r="G841" s="9"/>
      <c r="H841" s="8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8"/>
      <c r="D842" s="9"/>
      <c r="E842" s="8"/>
      <c r="F842" s="9"/>
      <c r="G842" s="9"/>
      <c r="H842" s="8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8"/>
      <c r="D843" s="9"/>
      <c r="E843" s="8"/>
      <c r="F843" s="9"/>
      <c r="G843" s="9"/>
      <c r="H843" s="8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8"/>
      <c r="D844" s="9"/>
      <c r="E844" s="8"/>
      <c r="F844" s="9"/>
      <c r="G844" s="9"/>
      <c r="H844" s="8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8"/>
      <c r="D845" s="9"/>
      <c r="E845" s="8"/>
      <c r="F845" s="9"/>
      <c r="G845" s="9"/>
      <c r="H845" s="8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8"/>
      <c r="D846" s="9"/>
      <c r="E846" s="8"/>
      <c r="F846" s="9"/>
      <c r="G846" s="9"/>
      <c r="H846" s="8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8"/>
      <c r="D847" s="9"/>
      <c r="E847" s="8"/>
      <c r="F847" s="9"/>
      <c r="G847" s="9"/>
      <c r="H847" s="8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8"/>
      <c r="D848" s="9"/>
      <c r="E848" s="8"/>
      <c r="F848" s="9"/>
      <c r="G848" s="9"/>
      <c r="H848" s="8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8"/>
      <c r="D849" s="9"/>
      <c r="E849" s="8"/>
      <c r="F849" s="9"/>
      <c r="G849" s="9"/>
      <c r="H849" s="8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8"/>
      <c r="D850" s="9"/>
      <c r="E850" s="8"/>
      <c r="F850" s="9"/>
      <c r="G850" s="9"/>
      <c r="H850" s="8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8"/>
      <c r="D851" s="9"/>
      <c r="E851" s="8"/>
      <c r="F851" s="9"/>
      <c r="G851" s="9"/>
      <c r="H851" s="8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8"/>
      <c r="D852" s="9"/>
      <c r="E852" s="8"/>
      <c r="F852" s="9"/>
      <c r="G852" s="9"/>
      <c r="H852" s="8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8"/>
      <c r="D853" s="9"/>
      <c r="E853" s="8"/>
      <c r="F853" s="9"/>
      <c r="G853" s="9"/>
      <c r="H853" s="8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8"/>
      <c r="D854" s="9"/>
      <c r="E854" s="8"/>
      <c r="F854" s="9"/>
      <c r="G854" s="9"/>
      <c r="H854" s="8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8"/>
      <c r="D855" s="9"/>
      <c r="E855" s="8"/>
      <c r="F855" s="9"/>
      <c r="G855" s="9"/>
      <c r="H855" s="8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8"/>
      <c r="D856" s="9"/>
      <c r="E856" s="8"/>
      <c r="F856" s="9"/>
      <c r="G856" s="9"/>
      <c r="H856" s="8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8"/>
      <c r="D857" s="9"/>
      <c r="E857" s="8"/>
      <c r="F857" s="9"/>
      <c r="G857" s="9"/>
      <c r="H857" s="8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8"/>
      <c r="D858" s="9"/>
      <c r="E858" s="8"/>
      <c r="F858" s="9"/>
      <c r="G858" s="9"/>
      <c r="H858" s="8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8"/>
      <c r="D859" s="9"/>
      <c r="E859" s="8"/>
      <c r="F859" s="9"/>
      <c r="G859" s="9"/>
      <c r="H859" s="8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8"/>
      <c r="D860" s="9"/>
      <c r="E860" s="8"/>
      <c r="F860" s="9"/>
      <c r="G860" s="9"/>
      <c r="H860" s="8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8"/>
      <c r="D861" s="9"/>
      <c r="E861" s="8"/>
      <c r="F861" s="9"/>
      <c r="G861" s="9"/>
      <c r="H861" s="8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8"/>
      <c r="D862" s="9"/>
      <c r="E862" s="8"/>
      <c r="F862" s="9"/>
      <c r="G862" s="9"/>
      <c r="H862" s="8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8"/>
      <c r="D863" s="9"/>
      <c r="E863" s="8"/>
      <c r="F863" s="9"/>
      <c r="G863" s="9"/>
      <c r="H863" s="8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8"/>
      <c r="D864" s="9"/>
      <c r="E864" s="8"/>
      <c r="F864" s="9"/>
      <c r="G864" s="9"/>
      <c r="H864" s="8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8"/>
      <c r="D865" s="9"/>
      <c r="E865" s="8"/>
      <c r="F865" s="9"/>
      <c r="G865" s="9"/>
      <c r="H865" s="8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8"/>
      <c r="D866" s="9"/>
      <c r="E866" s="8"/>
      <c r="F866" s="9"/>
      <c r="G866" s="9"/>
      <c r="H866" s="8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8"/>
      <c r="D867" s="9"/>
      <c r="E867" s="8"/>
      <c r="F867" s="9"/>
      <c r="G867" s="9"/>
      <c r="H867" s="8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8"/>
      <c r="D868" s="9"/>
      <c r="E868" s="8"/>
      <c r="F868" s="9"/>
      <c r="G868" s="9"/>
      <c r="H868" s="8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8"/>
      <c r="D869" s="9"/>
      <c r="E869" s="8"/>
      <c r="F869" s="9"/>
      <c r="G869" s="9"/>
      <c r="H869" s="8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8"/>
      <c r="D870" s="9"/>
      <c r="E870" s="8"/>
      <c r="F870" s="9"/>
      <c r="G870" s="9"/>
      <c r="H870" s="8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8"/>
      <c r="D871" s="9"/>
      <c r="E871" s="8"/>
      <c r="F871" s="9"/>
      <c r="G871" s="9"/>
      <c r="H871" s="8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8"/>
      <c r="D872" s="9"/>
      <c r="E872" s="8"/>
      <c r="F872" s="9"/>
      <c r="G872" s="9"/>
      <c r="H872" s="8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8"/>
      <c r="D873" s="9"/>
      <c r="E873" s="8"/>
      <c r="F873" s="9"/>
      <c r="G873" s="9"/>
      <c r="H873" s="8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8"/>
      <c r="D874" s="9"/>
      <c r="E874" s="8"/>
      <c r="F874" s="9"/>
      <c r="G874" s="9"/>
      <c r="H874" s="8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8"/>
      <c r="D875" s="9"/>
      <c r="E875" s="8"/>
      <c r="F875" s="9"/>
      <c r="G875" s="9"/>
      <c r="H875" s="8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8"/>
      <c r="D876" s="9"/>
      <c r="E876" s="8"/>
      <c r="F876" s="9"/>
      <c r="G876" s="9"/>
      <c r="H876" s="8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8"/>
      <c r="D877" s="9"/>
      <c r="E877" s="8"/>
      <c r="F877" s="9"/>
      <c r="G877" s="9"/>
      <c r="H877" s="8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8"/>
      <c r="D878" s="9"/>
      <c r="E878" s="8"/>
      <c r="F878" s="9"/>
      <c r="G878" s="9"/>
      <c r="H878" s="8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8"/>
      <c r="D879" s="9"/>
      <c r="E879" s="8"/>
      <c r="F879" s="9"/>
      <c r="G879" s="9"/>
      <c r="H879" s="8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8"/>
      <c r="D880" s="9"/>
      <c r="E880" s="8"/>
      <c r="F880" s="9"/>
      <c r="G880" s="9"/>
      <c r="H880" s="8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8"/>
      <c r="D881" s="9"/>
      <c r="E881" s="8"/>
      <c r="F881" s="9"/>
      <c r="G881" s="9"/>
      <c r="H881" s="8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8"/>
      <c r="D882" s="9"/>
      <c r="E882" s="8"/>
      <c r="F882" s="9"/>
      <c r="G882" s="9"/>
      <c r="H882" s="8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8"/>
      <c r="D883" s="9"/>
      <c r="E883" s="8"/>
      <c r="F883" s="9"/>
      <c r="G883" s="9"/>
      <c r="H883" s="8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8"/>
      <c r="D884" s="9"/>
      <c r="E884" s="8"/>
      <c r="F884" s="9"/>
      <c r="G884" s="9"/>
      <c r="H884" s="8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8"/>
      <c r="D885" s="9"/>
      <c r="E885" s="8"/>
      <c r="F885" s="9"/>
      <c r="G885" s="9"/>
      <c r="H885" s="8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8"/>
      <c r="D886" s="9"/>
      <c r="E886" s="8"/>
      <c r="F886" s="9"/>
      <c r="G886" s="9"/>
      <c r="H886" s="8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8"/>
      <c r="D887" s="9"/>
      <c r="E887" s="8"/>
      <c r="F887" s="9"/>
      <c r="G887" s="9"/>
      <c r="H887" s="8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8"/>
      <c r="D888" s="9"/>
      <c r="E888" s="8"/>
      <c r="F888" s="9"/>
      <c r="G888" s="9"/>
      <c r="H888" s="8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8"/>
      <c r="D889" s="9"/>
      <c r="E889" s="8"/>
      <c r="F889" s="9"/>
      <c r="G889" s="9"/>
      <c r="H889" s="8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8"/>
      <c r="D890" s="9"/>
      <c r="E890" s="8"/>
      <c r="F890" s="9"/>
      <c r="G890" s="9"/>
      <c r="H890" s="8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8"/>
      <c r="D891" s="9"/>
      <c r="E891" s="8"/>
      <c r="F891" s="9"/>
      <c r="G891" s="9"/>
      <c r="H891" s="8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8"/>
      <c r="D892" s="9"/>
      <c r="E892" s="8"/>
      <c r="F892" s="9"/>
      <c r="G892" s="9"/>
      <c r="H892" s="8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8"/>
      <c r="D893" s="9"/>
      <c r="E893" s="8"/>
      <c r="F893" s="9"/>
      <c r="G893" s="9"/>
      <c r="H893" s="8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8"/>
      <c r="D894" s="9"/>
      <c r="E894" s="8"/>
      <c r="F894" s="9"/>
      <c r="G894" s="9"/>
      <c r="H894" s="8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8"/>
      <c r="D895" s="9"/>
      <c r="E895" s="8"/>
      <c r="F895" s="9"/>
      <c r="G895" s="9"/>
      <c r="H895" s="8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8"/>
      <c r="D896" s="9"/>
      <c r="E896" s="8"/>
      <c r="F896" s="9"/>
      <c r="G896" s="9"/>
      <c r="H896" s="8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8"/>
      <c r="D897" s="9"/>
      <c r="E897" s="8"/>
      <c r="F897" s="9"/>
      <c r="G897" s="9"/>
      <c r="H897" s="8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8"/>
      <c r="D898" s="9"/>
      <c r="E898" s="8"/>
      <c r="F898" s="9"/>
      <c r="G898" s="9"/>
      <c r="H898" s="8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8"/>
      <c r="D899" s="9"/>
      <c r="E899" s="8"/>
      <c r="F899" s="9"/>
      <c r="G899" s="9"/>
      <c r="H899" s="8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8"/>
      <c r="D900" s="9"/>
      <c r="E900" s="8"/>
      <c r="F900" s="9"/>
      <c r="G900" s="9"/>
      <c r="H900" s="8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8"/>
      <c r="D901" s="9"/>
      <c r="E901" s="8"/>
      <c r="F901" s="9"/>
      <c r="G901" s="9"/>
      <c r="H901" s="8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8"/>
      <c r="D902" s="9"/>
      <c r="E902" s="8"/>
      <c r="F902" s="9"/>
      <c r="G902" s="9"/>
      <c r="H902" s="8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8"/>
      <c r="D903" s="9"/>
      <c r="E903" s="8"/>
      <c r="F903" s="9"/>
      <c r="G903" s="9"/>
      <c r="H903" s="8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8"/>
      <c r="D904" s="9"/>
      <c r="E904" s="8"/>
      <c r="F904" s="9"/>
      <c r="G904" s="9"/>
      <c r="H904" s="8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8"/>
      <c r="D905" s="9"/>
      <c r="E905" s="8"/>
      <c r="F905" s="9"/>
      <c r="G905" s="9"/>
      <c r="H905" s="8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8"/>
      <c r="D906" s="9"/>
      <c r="E906" s="8"/>
      <c r="F906" s="9"/>
      <c r="G906" s="9"/>
      <c r="H906" s="8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8"/>
      <c r="D907" s="9"/>
      <c r="E907" s="8"/>
      <c r="F907" s="9"/>
      <c r="G907" s="9"/>
      <c r="H907" s="8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8"/>
      <c r="D908" s="9"/>
      <c r="E908" s="8"/>
      <c r="F908" s="9"/>
      <c r="G908" s="9"/>
      <c r="H908" s="8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8"/>
      <c r="D909" s="9"/>
      <c r="E909" s="8"/>
      <c r="F909" s="9"/>
      <c r="G909" s="9"/>
      <c r="H909" s="8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8"/>
      <c r="D910" s="9"/>
      <c r="E910" s="8"/>
      <c r="F910" s="9"/>
      <c r="G910" s="9"/>
      <c r="H910" s="8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8"/>
      <c r="D911" s="9"/>
      <c r="E911" s="8"/>
      <c r="F911" s="9"/>
      <c r="G911" s="9"/>
      <c r="H911" s="8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8"/>
      <c r="D912" s="9"/>
      <c r="E912" s="8"/>
      <c r="F912" s="9"/>
      <c r="G912" s="9"/>
      <c r="H912" s="8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8"/>
      <c r="D913" s="9"/>
      <c r="E913" s="8"/>
      <c r="F913" s="9"/>
      <c r="G913" s="9"/>
      <c r="H913" s="8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8"/>
      <c r="D914" s="9"/>
      <c r="E914" s="8"/>
      <c r="F914" s="9"/>
      <c r="G914" s="9"/>
      <c r="H914" s="8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8"/>
      <c r="D915" s="9"/>
      <c r="E915" s="8"/>
      <c r="F915" s="9"/>
      <c r="G915" s="9"/>
      <c r="H915" s="8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8"/>
      <c r="D916" s="9"/>
      <c r="E916" s="8"/>
      <c r="F916" s="9"/>
      <c r="G916" s="9"/>
      <c r="H916" s="8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8"/>
      <c r="D917" s="9"/>
      <c r="E917" s="8"/>
      <c r="F917" s="9"/>
      <c r="G917" s="9"/>
      <c r="H917" s="8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8"/>
      <c r="D918" s="9"/>
      <c r="E918" s="8"/>
      <c r="F918" s="9"/>
      <c r="G918" s="9"/>
      <c r="H918" s="8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8"/>
      <c r="D919" s="9"/>
      <c r="E919" s="8"/>
      <c r="F919" s="9"/>
      <c r="G919" s="9"/>
      <c r="H919" s="8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8"/>
      <c r="D920" s="9"/>
      <c r="E920" s="8"/>
      <c r="F920" s="9"/>
      <c r="G920" s="9"/>
      <c r="H920" s="8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8"/>
      <c r="D921" s="9"/>
      <c r="E921" s="8"/>
      <c r="F921" s="9"/>
      <c r="G921" s="9"/>
      <c r="H921" s="8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8"/>
      <c r="D922" s="9"/>
      <c r="E922" s="8"/>
      <c r="F922" s="9"/>
      <c r="G922" s="9"/>
      <c r="H922" s="8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8"/>
      <c r="D923" s="9"/>
      <c r="E923" s="8"/>
      <c r="F923" s="9"/>
      <c r="G923" s="9"/>
      <c r="H923" s="8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8"/>
      <c r="D924" s="9"/>
      <c r="E924" s="8"/>
      <c r="F924" s="9"/>
      <c r="G924" s="9"/>
      <c r="H924" s="8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8"/>
      <c r="D925" s="9"/>
      <c r="E925" s="8"/>
      <c r="F925" s="9"/>
      <c r="G925" s="9"/>
      <c r="H925" s="8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8"/>
      <c r="D926" s="9"/>
      <c r="E926" s="8"/>
      <c r="F926" s="9"/>
      <c r="G926" s="9"/>
      <c r="H926" s="8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8"/>
      <c r="D927" s="9"/>
      <c r="E927" s="8"/>
      <c r="F927" s="9"/>
      <c r="G927" s="9"/>
      <c r="H927" s="8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8"/>
      <c r="D928" s="9"/>
      <c r="E928" s="8"/>
      <c r="F928" s="9"/>
      <c r="G928" s="9"/>
      <c r="H928" s="8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8"/>
      <c r="D929" s="9"/>
      <c r="E929" s="8"/>
      <c r="F929" s="9"/>
      <c r="G929" s="9"/>
      <c r="H929" s="8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8"/>
      <c r="D930" s="9"/>
      <c r="E930" s="8"/>
      <c r="F930" s="9"/>
      <c r="G930" s="9"/>
      <c r="H930" s="8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8"/>
      <c r="D931" s="9"/>
      <c r="E931" s="8"/>
      <c r="F931" s="9"/>
      <c r="G931" s="9"/>
      <c r="H931" s="8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8"/>
      <c r="D932" s="9"/>
      <c r="E932" s="8"/>
      <c r="F932" s="9"/>
      <c r="G932" s="9"/>
      <c r="H932" s="8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8"/>
      <c r="D933" s="9"/>
      <c r="E933" s="8"/>
      <c r="F933" s="9"/>
      <c r="G933" s="9"/>
      <c r="H933" s="8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8"/>
      <c r="D934" s="9"/>
      <c r="E934" s="8"/>
      <c r="F934" s="9"/>
      <c r="G934" s="9"/>
      <c r="H934" s="8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8"/>
      <c r="D935" s="9"/>
      <c r="E935" s="8"/>
      <c r="F935" s="9"/>
      <c r="G935" s="9"/>
      <c r="H935" s="8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8"/>
      <c r="D936" s="9"/>
      <c r="E936" s="8"/>
      <c r="F936" s="9"/>
      <c r="G936" s="9"/>
      <c r="H936" s="8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8"/>
      <c r="D937" s="9"/>
      <c r="E937" s="8"/>
      <c r="F937" s="9"/>
      <c r="G937" s="9"/>
      <c r="H937" s="8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8"/>
      <c r="D938" s="9"/>
      <c r="E938" s="8"/>
      <c r="F938" s="9"/>
      <c r="G938" s="9"/>
      <c r="H938" s="8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8"/>
      <c r="D939" s="9"/>
      <c r="E939" s="8"/>
      <c r="F939" s="9"/>
      <c r="G939" s="9"/>
      <c r="H939" s="8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8"/>
      <c r="D940" s="9"/>
      <c r="E940" s="8"/>
      <c r="F940" s="9"/>
      <c r="G940" s="9"/>
      <c r="H940" s="8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8"/>
      <c r="D941" s="9"/>
      <c r="E941" s="8"/>
      <c r="F941" s="9"/>
      <c r="G941" s="9"/>
      <c r="H941" s="8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8"/>
      <c r="D942" s="9"/>
      <c r="E942" s="8"/>
      <c r="F942" s="9"/>
      <c r="G942" s="9"/>
      <c r="H942" s="8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8"/>
      <c r="D943" s="9"/>
      <c r="E943" s="8"/>
      <c r="F943" s="9"/>
      <c r="G943" s="9"/>
      <c r="H943" s="8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8"/>
      <c r="D944" s="9"/>
      <c r="E944" s="8"/>
      <c r="F944" s="9"/>
      <c r="G944" s="9"/>
      <c r="H944" s="8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8"/>
      <c r="D945" s="9"/>
      <c r="E945" s="8"/>
      <c r="F945" s="9"/>
      <c r="G945" s="9"/>
      <c r="H945" s="8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8"/>
      <c r="D946" s="9"/>
      <c r="E946" s="8"/>
      <c r="F946" s="9"/>
      <c r="G946" s="9"/>
      <c r="H946" s="8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8"/>
      <c r="D947" s="9"/>
      <c r="E947" s="8"/>
      <c r="F947" s="9"/>
      <c r="G947" s="9"/>
      <c r="H947" s="8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8"/>
      <c r="D948" s="9"/>
      <c r="E948" s="8"/>
      <c r="F948" s="9"/>
      <c r="G948" s="9"/>
      <c r="H948" s="8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8"/>
      <c r="D949" s="9"/>
      <c r="E949" s="8"/>
      <c r="F949" s="9"/>
      <c r="G949" s="9"/>
      <c r="H949" s="8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8"/>
      <c r="D950" s="9"/>
      <c r="E950" s="8"/>
      <c r="F950" s="9"/>
      <c r="G950" s="9"/>
      <c r="H950" s="8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8"/>
      <c r="D951" s="9"/>
      <c r="E951" s="8"/>
      <c r="F951" s="9"/>
      <c r="G951" s="9"/>
      <c r="H951" s="8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8"/>
      <c r="D952" s="9"/>
      <c r="E952" s="8"/>
      <c r="F952" s="9"/>
      <c r="G952" s="9"/>
      <c r="H952" s="8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8"/>
      <c r="D953" s="9"/>
      <c r="E953" s="8"/>
      <c r="F953" s="9"/>
      <c r="G953" s="9"/>
      <c r="H953" s="8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8"/>
      <c r="D954" s="9"/>
      <c r="E954" s="8"/>
      <c r="F954" s="9"/>
      <c r="G954" s="9"/>
      <c r="H954" s="8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8"/>
      <c r="D955" s="9"/>
      <c r="E955" s="8"/>
      <c r="F955" s="9"/>
      <c r="G955" s="9"/>
      <c r="H955" s="8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8"/>
      <c r="D956" s="9"/>
      <c r="E956" s="8"/>
      <c r="F956" s="9"/>
      <c r="G956" s="9"/>
      <c r="H956" s="8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8"/>
      <c r="D957" s="9"/>
      <c r="E957" s="8"/>
      <c r="F957" s="9"/>
      <c r="G957" s="9"/>
      <c r="H957" s="8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8"/>
      <c r="D958" s="9"/>
      <c r="E958" s="8"/>
      <c r="F958" s="9"/>
      <c r="G958" s="9"/>
      <c r="H958" s="8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8"/>
      <c r="D959" s="9"/>
      <c r="E959" s="8"/>
      <c r="F959" s="9"/>
      <c r="G959" s="9"/>
      <c r="H959" s="8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8"/>
      <c r="D960" s="9"/>
      <c r="E960" s="8"/>
      <c r="F960" s="9"/>
      <c r="G960" s="9"/>
      <c r="H960" s="8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8"/>
      <c r="D961" s="9"/>
      <c r="E961" s="8"/>
      <c r="F961" s="9"/>
      <c r="G961" s="9"/>
      <c r="H961" s="8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8"/>
      <c r="D962" s="9"/>
      <c r="E962" s="8"/>
      <c r="F962" s="9"/>
      <c r="G962" s="9"/>
      <c r="H962" s="8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8"/>
      <c r="D963" s="9"/>
      <c r="E963" s="8"/>
      <c r="F963" s="9"/>
      <c r="G963" s="9"/>
      <c r="H963" s="8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8"/>
      <c r="D964" s="9"/>
      <c r="E964" s="8"/>
      <c r="F964" s="9"/>
      <c r="G964" s="9"/>
      <c r="H964" s="8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8"/>
      <c r="D965" s="9"/>
      <c r="E965" s="8"/>
      <c r="F965" s="9"/>
      <c r="G965" s="9"/>
      <c r="H965" s="8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8"/>
      <c r="D966" s="9"/>
      <c r="E966" s="8"/>
      <c r="F966" s="9"/>
      <c r="G966" s="9"/>
      <c r="H966" s="8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8"/>
      <c r="D967" s="9"/>
      <c r="E967" s="8"/>
      <c r="F967" s="9"/>
      <c r="G967" s="9"/>
      <c r="H967" s="8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8"/>
      <c r="D968" s="9"/>
      <c r="E968" s="8"/>
      <c r="F968" s="9"/>
      <c r="G968" s="9"/>
      <c r="H968" s="8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8"/>
      <c r="D969" s="9"/>
      <c r="E969" s="8"/>
      <c r="F969" s="9"/>
      <c r="G969" s="9"/>
      <c r="H969" s="8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8"/>
      <c r="D970" s="9"/>
      <c r="E970" s="8"/>
      <c r="F970" s="9"/>
      <c r="G970" s="9"/>
      <c r="H970" s="8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8"/>
      <c r="D971" s="9"/>
      <c r="E971" s="8"/>
      <c r="F971" s="9"/>
      <c r="G971" s="9"/>
      <c r="H971" s="8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8"/>
      <c r="D972" s="9"/>
      <c r="E972" s="8"/>
      <c r="F972" s="9"/>
      <c r="G972" s="9"/>
      <c r="H972" s="8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8"/>
      <c r="D973" s="9"/>
      <c r="E973" s="8"/>
      <c r="F973" s="9"/>
      <c r="G973" s="9"/>
      <c r="H973" s="8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8"/>
      <c r="D974" s="9"/>
      <c r="E974" s="8"/>
      <c r="F974" s="9"/>
      <c r="G974" s="9"/>
      <c r="H974" s="8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8"/>
      <c r="D975" s="9"/>
      <c r="E975" s="8"/>
      <c r="F975" s="9"/>
      <c r="G975" s="9"/>
      <c r="H975" s="8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8"/>
      <c r="D976" s="9"/>
      <c r="E976" s="8"/>
      <c r="F976" s="9"/>
      <c r="G976" s="9"/>
      <c r="H976" s="8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8"/>
      <c r="D977" s="9"/>
      <c r="E977" s="8"/>
      <c r="F977" s="9"/>
      <c r="G977" s="9"/>
      <c r="H977" s="8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8"/>
      <c r="D978" s="9"/>
      <c r="E978" s="8"/>
      <c r="F978" s="9"/>
      <c r="G978" s="9"/>
      <c r="H978" s="8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8"/>
      <c r="D979" s="9"/>
      <c r="E979" s="8"/>
      <c r="F979" s="9"/>
      <c r="G979" s="9"/>
      <c r="H979" s="8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8"/>
      <c r="D980" s="9"/>
      <c r="E980" s="8"/>
      <c r="F980" s="9"/>
      <c r="G980" s="9"/>
      <c r="H980" s="8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8"/>
      <c r="D981" s="9"/>
      <c r="E981" s="8"/>
      <c r="F981" s="9"/>
      <c r="G981" s="9"/>
      <c r="H981" s="8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8"/>
      <c r="D982" s="9"/>
      <c r="E982" s="8"/>
      <c r="F982" s="9"/>
      <c r="G982" s="9"/>
      <c r="H982" s="8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8"/>
      <c r="D983" s="9"/>
      <c r="E983" s="8"/>
      <c r="F983" s="9"/>
      <c r="G983" s="9"/>
      <c r="H983" s="8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8"/>
      <c r="D984" s="9"/>
      <c r="E984" s="8"/>
      <c r="F984" s="9"/>
      <c r="G984" s="9"/>
      <c r="H984" s="8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8"/>
      <c r="D985" s="9"/>
      <c r="E985" s="8"/>
      <c r="F985" s="9"/>
      <c r="G985" s="9"/>
      <c r="H985" s="8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8"/>
      <c r="D986" s="9"/>
      <c r="E986" s="8"/>
      <c r="F986" s="9"/>
      <c r="G986" s="9"/>
      <c r="H986" s="8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8"/>
      <c r="D987" s="9"/>
      <c r="E987" s="8"/>
      <c r="F987" s="9"/>
      <c r="G987" s="9"/>
      <c r="H987" s="8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8"/>
      <c r="D988" s="9"/>
      <c r="E988" s="8"/>
      <c r="F988" s="9"/>
      <c r="G988" s="9"/>
      <c r="H988" s="8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8"/>
      <c r="D989" s="9"/>
      <c r="E989" s="8"/>
      <c r="F989" s="9"/>
      <c r="G989" s="9"/>
      <c r="H989" s="8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8"/>
      <c r="D990" s="9"/>
      <c r="E990" s="8"/>
      <c r="F990" s="9"/>
      <c r="G990" s="9"/>
      <c r="H990" s="8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8"/>
      <c r="D991" s="9"/>
      <c r="E991" s="8"/>
      <c r="F991" s="9"/>
      <c r="G991" s="9"/>
      <c r="H991" s="8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8"/>
      <c r="D992" s="9"/>
      <c r="E992" s="8"/>
      <c r="F992" s="9"/>
      <c r="G992" s="9"/>
      <c r="H992" s="8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8"/>
      <c r="D993" s="9"/>
      <c r="E993" s="8"/>
      <c r="F993" s="9"/>
      <c r="G993" s="9"/>
      <c r="H993" s="8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8"/>
      <c r="D994" s="9"/>
      <c r="E994" s="8"/>
      <c r="F994" s="9"/>
      <c r="G994" s="9"/>
      <c r="H994" s="8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8"/>
      <c r="D995" s="9"/>
      <c r="E995" s="8"/>
      <c r="F995" s="9"/>
      <c r="G995" s="9"/>
      <c r="H995" s="8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8"/>
      <c r="D996" s="9"/>
      <c r="E996" s="8"/>
      <c r="F996" s="9"/>
      <c r="G996" s="9"/>
      <c r="H996" s="8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8"/>
      <c r="D997" s="9"/>
      <c r="E997" s="8"/>
      <c r="F997" s="9"/>
      <c r="G997" s="9"/>
      <c r="H997" s="8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8"/>
      <c r="D998" s="9"/>
      <c r="E998" s="8"/>
      <c r="F998" s="9"/>
      <c r="G998" s="9"/>
      <c r="H998" s="8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8"/>
      <c r="D999" s="9"/>
      <c r="E999" s="8"/>
      <c r="F999" s="9"/>
      <c r="G999" s="9"/>
      <c r="H999" s="8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8"/>
      <c r="D1000" s="9"/>
      <c r="E1000" s="8"/>
      <c r="F1000" s="9"/>
      <c r="G1000" s="9"/>
      <c r="H1000" s="8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9.25"/>
    <col customWidth="1" min="4" max="4" width="9.88"/>
    <col customWidth="1" min="5" max="5" width="9.0"/>
    <col customWidth="1" min="6" max="6" width="11.13"/>
    <col customWidth="1" min="7" max="7" width="7.88"/>
    <col customWidth="1" min="8" max="29" width="9.38"/>
  </cols>
  <sheetData>
    <row r="1">
      <c r="A1" s="1" t="s">
        <v>0</v>
      </c>
      <c r="B1" s="1" t="s">
        <v>8</v>
      </c>
      <c r="C1" s="25" t="s">
        <v>9</v>
      </c>
      <c r="D1" s="3" t="s">
        <v>10</v>
      </c>
      <c r="E1" s="2" t="s">
        <v>11</v>
      </c>
      <c r="F1" s="3" t="s">
        <v>12</v>
      </c>
      <c r="G1" s="5" t="s">
        <v>13</v>
      </c>
      <c r="H1" s="25" t="s">
        <v>14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0.48541666666666666</v>
      </c>
      <c r="C2" s="7"/>
      <c r="D2" s="9">
        <v>1813.5600000000002</v>
      </c>
      <c r="E2" s="8"/>
      <c r="F2" s="9"/>
      <c r="G2" s="9">
        <f t="shared" ref="G2:G71" si="1">((510+118.9)*10)-D2</f>
        <v>4475.44</v>
      </c>
      <c r="H2" s="10">
        <f t="shared" ref="H2:H71" si="2">G2*0.00328084</f>
        <v>14.68320257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0.4375</v>
      </c>
      <c r="C3" s="7"/>
      <c r="D3" s="9">
        <v>1618.4879999999998</v>
      </c>
      <c r="E3" s="8"/>
      <c r="F3" s="9"/>
      <c r="G3" s="9">
        <f t="shared" si="1"/>
        <v>4670.512</v>
      </c>
      <c r="H3" s="10">
        <f t="shared" si="2"/>
        <v>15.32320259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0.4875</v>
      </c>
      <c r="C4" s="7"/>
      <c r="D4" s="9">
        <v>1338.072</v>
      </c>
      <c r="E4" s="8"/>
      <c r="F4" s="9"/>
      <c r="G4" s="9">
        <f t="shared" si="1"/>
        <v>4950.928</v>
      </c>
      <c r="H4" s="10">
        <f t="shared" si="2"/>
        <v>16.24320262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0.41180555555555554</v>
      </c>
      <c r="C5" s="7"/>
      <c r="D5" s="9">
        <v>1075.944</v>
      </c>
      <c r="E5" s="8"/>
      <c r="F5" s="9"/>
      <c r="G5" s="9">
        <f t="shared" si="1"/>
        <v>5213.056</v>
      </c>
      <c r="H5" s="10">
        <f t="shared" si="2"/>
        <v>17.10320265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0.33055555555555555</v>
      </c>
      <c r="C6" s="7"/>
      <c r="D6" s="9">
        <v>1036.32</v>
      </c>
      <c r="E6" s="8"/>
      <c r="F6" s="9"/>
      <c r="G6" s="9">
        <f t="shared" si="1"/>
        <v>5252.68</v>
      </c>
      <c r="H6" s="10">
        <f t="shared" si="2"/>
        <v>17.23320265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0.34722222222222227</v>
      </c>
      <c r="C7" s="7"/>
      <c r="D7" s="9">
        <v>1072.896</v>
      </c>
      <c r="E7" s="8"/>
      <c r="F7" s="9"/>
      <c r="G7" s="9">
        <f t="shared" si="1"/>
        <v>5216.104</v>
      </c>
      <c r="H7" s="10">
        <f t="shared" si="2"/>
        <v>17.11320265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43752.0</v>
      </c>
      <c r="B8" s="7">
        <v>0.36319444444444443</v>
      </c>
      <c r="C8" s="7"/>
      <c r="D8" s="9">
        <v>1344.1680000000001</v>
      </c>
      <c r="E8" s="8"/>
      <c r="F8" s="9"/>
      <c r="G8" s="9">
        <f t="shared" si="1"/>
        <v>4944.832</v>
      </c>
      <c r="H8" s="10">
        <f t="shared" si="2"/>
        <v>16.22320262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43762.0</v>
      </c>
      <c r="B9" s="7">
        <v>0.4381944444444445</v>
      </c>
      <c r="C9" s="7"/>
      <c r="D9" s="9">
        <v>1234.44</v>
      </c>
      <c r="E9" s="8"/>
      <c r="F9" s="9"/>
      <c r="G9" s="9">
        <f t="shared" si="1"/>
        <v>5054.56</v>
      </c>
      <c r="H9" s="10">
        <f t="shared" si="2"/>
        <v>16.58320263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43773.0</v>
      </c>
      <c r="B10" s="7">
        <v>0.36874999999999997</v>
      </c>
      <c r="C10" s="7"/>
      <c r="D10" s="9">
        <v>1399.032</v>
      </c>
      <c r="E10" s="8"/>
      <c r="F10" s="9"/>
      <c r="G10" s="9">
        <f t="shared" si="1"/>
        <v>4889.968</v>
      </c>
      <c r="H10" s="10">
        <f t="shared" si="2"/>
        <v>16.04320261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43783.0</v>
      </c>
      <c r="B11" s="7">
        <v>0.4236111111111111</v>
      </c>
      <c r="C11" s="7"/>
      <c r="D11" s="9">
        <v>1463.04</v>
      </c>
      <c r="E11" s="8"/>
      <c r="F11" s="9"/>
      <c r="G11" s="9">
        <f t="shared" si="1"/>
        <v>4825.96</v>
      </c>
      <c r="H11" s="10">
        <f t="shared" si="2"/>
        <v>15.83320261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43843.0</v>
      </c>
      <c r="B12" s="7">
        <v>0.4902777777777778</v>
      </c>
      <c r="C12" s="7"/>
      <c r="D12" s="9">
        <v>1277.112</v>
      </c>
      <c r="E12" s="8"/>
      <c r="F12" s="9"/>
      <c r="G12" s="9">
        <f t="shared" si="1"/>
        <v>5011.888</v>
      </c>
      <c r="H12" s="10">
        <f t="shared" si="2"/>
        <v>16.44320263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43854.0</v>
      </c>
      <c r="B13" s="7">
        <v>0.043750000000000004</v>
      </c>
      <c r="C13" s="7"/>
      <c r="D13" s="9">
        <v>1405.1280000000002</v>
      </c>
      <c r="E13" s="8"/>
      <c r="F13" s="9"/>
      <c r="G13" s="9">
        <f t="shared" si="1"/>
        <v>4883.872</v>
      </c>
      <c r="H13" s="10">
        <f t="shared" si="2"/>
        <v>16.02320261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43860.0</v>
      </c>
      <c r="B14" s="7">
        <v>0.06388888888888888</v>
      </c>
      <c r="C14" s="7"/>
      <c r="D14" s="9">
        <v>1456.9440000000002</v>
      </c>
      <c r="E14" s="8"/>
      <c r="F14" s="9"/>
      <c r="G14" s="9">
        <f t="shared" si="1"/>
        <v>4832.056</v>
      </c>
      <c r="H14" s="10">
        <f t="shared" si="2"/>
        <v>15.85320261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43874.0</v>
      </c>
      <c r="B15" s="7">
        <v>0.059722222222222225</v>
      </c>
      <c r="C15" s="7"/>
      <c r="D15" s="9">
        <v>1341.1200000000001</v>
      </c>
      <c r="E15" s="8"/>
      <c r="F15" s="9"/>
      <c r="G15" s="9">
        <f t="shared" si="1"/>
        <v>4947.88</v>
      </c>
      <c r="H15" s="10">
        <f t="shared" si="2"/>
        <v>16.23320262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43888.0</v>
      </c>
      <c r="B16" s="7">
        <v>0.049305555555555554</v>
      </c>
      <c r="C16" s="7"/>
      <c r="D16" s="9">
        <v>1536.192</v>
      </c>
      <c r="E16" s="8"/>
      <c r="F16" s="9"/>
      <c r="G16" s="9">
        <f t="shared" si="1"/>
        <v>4752.808</v>
      </c>
      <c r="H16" s="10">
        <f t="shared" si="2"/>
        <v>15.5932026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43996.0</v>
      </c>
      <c r="B17" s="7">
        <v>0.37916666666666665</v>
      </c>
      <c r="C17" s="7"/>
      <c r="D17" s="9">
        <v>1152.144</v>
      </c>
      <c r="E17" s="8"/>
      <c r="F17" s="9"/>
      <c r="G17" s="9">
        <f t="shared" si="1"/>
        <v>5136.856</v>
      </c>
      <c r="H17" s="10">
        <f t="shared" si="2"/>
        <v>16.85320264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44001.0</v>
      </c>
      <c r="B18" s="7">
        <v>0.3923611111111111</v>
      </c>
      <c r="C18" s="7"/>
      <c r="D18" s="9">
        <v>1170.432</v>
      </c>
      <c r="E18" s="8"/>
      <c r="F18" s="9"/>
      <c r="G18" s="9">
        <f t="shared" si="1"/>
        <v>5118.568</v>
      </c>
      <c r="H18" s="10">
        <f t="shared" si="2"/>
        <v>16.79320264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44014.0</v>
      </c>
      <c r="B19" s="7">
        <v>0.39166666666666666</v>
      </c>
      <c r="C19" s="7"/>
      <c r="D19" s="9">
        <v>1505.7120000000002</v>
      </c>
      <c r="E19" s="8"/>
      <c r="F19" s="9"/>
      <c r="G19" s="9">
        <f t="shared" si="1"/>
        <v>4783.288</v>
      </c>
      <c r="H19" s="10">
        <f t="shared" si="2"/>
        <v>15.6932026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44022.0</v>
      </c>
      <c r="B20" s="7">
        <v>0.3888888888888889</v>
      </c>
      <c r="C20" s="7"/>
      <c r="D20" s="9">
        <v>1581.9120000000003</v>
      </c>
      <c r="E20" s="8"/>
      <c r="F20" s="9"/>
      <c r="G20" s="9">
        <f t="shared" si="1"/>
        <v>4707.088</v>
      </c>
      <c r="H20" s="10">
        <f t="shared" si="2"/>
        <v>15.44320259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44029.0</v>
      </c>
      <c r="B21" s="7">
        <v>0.4076388888888889</v>
      </c>
      <c r="C21" s="7"/>
      <c r="D21" s="9">
        <v>1319.784</v>
      </c>
      <c r="E21" s="8"/>
      <c r="F21" s="9"/>
      <c r="G21" s="9">
        <f t="shared" si="1"/>
        <v>4969.216</v>
      </c>
      <c r="H21" s="10">
        <f t="shared" si="2"/>
        <v>16.30320262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44038.0</v>
      </c>
      <c r="B22" s="7">
        <v>0.3958333333333333</v>
      </c>
      <c r="C22" s="7"/>
      <c r="D22" s="9">
        <v>1225.2959999999998</v>
      </c>
      <c r="E22" s="8"/>
      <c r="F22" s="9"/>
      <c r="G22" s="9">
        <f t="shared" si="1"/>
        <v>5063.704</v>
      </c>
      <c r="H22" s="10">
        <f t="shared" si="2"/>
        <v>16.61320263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44044.0</v>
      </c>
      <c r="B23" s="7">
        <v>0.13680555555555554</v>
      </c>
      <c r="C23" s="7"/>
      <c r="D23" s="9">
        <v>1383.7920000000001</v>
      </c>
      <c r="E23" s="8"/>
      <c r="F23" s="9"/>
      <c r="G23" s="9">
        <f t="shared" si="1"/>
        <v>4905.208</v>
      </c>
      <c r="H23" s="10">
        <f t="shared" si="2"/>
        <v>16.09320261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44052.0</v>
      </c>
      <c r="B24" s="7">
        <v>0.3965277777777778</v>
      </c>
      <c r="C24" s="7"/>
      <c r="D24" s="9">
        <v>1405.1280000000002</v>
      </c>
      <c r="E24" s="8"/>
      <c r="F24" s="9"/>
      <c r="G24" s="9">
        <f t="shared" si="1"/>
        <v>4883.872</v>
      </c>
      <c r="H24" s="10">
        <f t="shared" si="2"/>
        <v>16.02320261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44059.0</v>
      </c>
      <c r="B25" s="7">
        <v>0.14583333333333334</v>
      </c>
      <c r="C25" s="7"/>
      <c r="D25" s="9">
        <v>1222.248</v>
      </c>
      <c r="E25" s="8"/>
      <c r="F25" s="9"/>
      <c r="G25" s="9">
        <f t="shared" si="1"/>
        <v>5066.752</v>
      </c>
      <c r="H25" s="10">
        <f t="shared" si="2"/>
        <v>16.62320263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44066.0</v>
      </c>
      <c r="B26" s="7">
        <v>0.3909722222222222</v>
      </c>
      <c r="C26" s="7"/>
      <c r="D26" s="9">
        <v>1194.816</v>
      </c>
      <c r="E26" s="8"/>
      <c r="F26" s="9"/>
      <c r="G26" s="9">
        <f t="shared" si="1"/>
        <v>5094.184</v>
      </c>
      <c r="H26" s="10">
        <f t="shared" si="2"/>
        <v>16.71320263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44094.0</v>
      </c>
      <c r="B27" s="7">
        <v>0.41805555555555557</v>
      </c>
      <c r="C27" s="7"/>
      <c r="D27" s="9">
        <v>1088.136</v>
      </c>
      <c r="E27" s="8"/>
      <c r="F27" s="9"/>
      <c r="G27" s="9">
        <f t="shared" si="1"/>
        <v>5200.864</v>
      </c>
      <c r="H27" s="10">
        <f t="shared" si="2"/>
        <v>17.06320265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44102.0</v>
      </c>
      <c r="B28" s="7">
        <v>0.3923611111111111</v>
      </c>
      <c r="C28" s="7"/>
      <c r="D28" s="9">
        <v>1146.048</v>
      </c>
      <c r="E28" s="8"/>
      <c r="F28" s="9"/>
      <c r="G28" s="9">
        <f t="shared" si="1"/>
        <v>5142.952</v>
      </c>
      <c r="H28" s="10">
        <f t="shared" si="2"/>
        <v>16.87320264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44108.0</v>
      </c>
      <c r="B29" s="7">
        <v>0.36874999999999997</v>
      </c>
      <c r="C29" s="7"/>
      <c r="D29" s="9">
        <v>1045.4640000000002</v>
      </c>
      <c r="E29" s="8"/>
      <c r="F29" s="9"/>
      <c r="G29" s="9">
        <f t="shared" si="1"/>
        <v>5243.536</v>
      </c>
      <c r="H29" s="10">
        <f t="shared" si="2"/>
        <v>17.20320265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44115.0</v>
      </c>
      <c r="B30" s="7">
        <v>0.47361111111111115</v>
      </c>
      <c r="C30" s="7"/>
      <c r="D30" s="9">
        <v>1063.7520000000002</v>
      </c>
      <c r="E30" s="8"/>
      <c r="F30" s="9"/>
      <c r="G30" s="9">
        <f t="shared" si="1"/>
        <v>5225.248</v>
      </c>
      <c r="H30" s="10">
        <f t="shared" si="2"/>
        <v>17.14320265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44122.0</v>
      </c>
      <c r="B31" s="7">
        <v>0.4583333333333333</v>
      </c>
      <c r="C31" s="7"/>
      <c r="D31" s="9">
        <v>1042.416</v>
      </c>
      <c r="E31" s="8"/>
      <c r="F31" s="9"/>
      <c r="G31" s="9">
        <f t="shared" si="1"/>
        <v>5246.584</v>
      </c>
      <c r="H31" s="10">
        <f t="shared" si="2"/>
        <v>17.21320265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44129.0</v>
      </c>
      <c r="B32" s="7">
        <v>0.47430555555555554</v>
      </c>
      <c r="C32" s="7"/>
      <c r="D32" s="9">
        <v>1078.992</v>
      </c>
      <c r="E32" s="8"/>
      <c r="F32" s="9"/>
      <c r="G32" s="9">
        <f t="shared" si="1"/>
        <v>5210.008</v>
      </c>
      <c r="H32" s="10">
        <f t="shared" si="2"/>
        <v>17.09320265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44136.0</v>
      </c>
      <c r="B33" s="7">
        <v>0.46875</v>
      </c>
      <c r="C33" s="7"/>
      <c r="D33" s="9">
        <v>1133.856</v>
      </c>
      <c r="E33" s="8"/>
      <c r="F33" s="9"/>
      <c r="G33" s="9">
        <f t="shared" si="1"/>
        <v>5155.144</v>
      </c>
      <c r="H33" s="10">
        <f t="shared" si="2"/>
        <v>16.91320264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44157.0</v>
      </c>
      <c r="B34" s="7">
        <v>0.4680555555555555</v>
      </c>
      <c r="C34" s="7"/>
      <c r="D34" s="9">
        <v>1121.664</v>
      </c>
      <c r="E34" s="8"/>
      <c r="F34" s="9"/>
      <c r="G34" s="9">
        <f t="shared" si="1"/>
        <v>5167.336</v>
      </c>
      <c r="H34" s="10">
        <f t="shared" si="2"/>
        <v>16.95320264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44164.0</v>
      </c>
      <c r="B35" s="7">
        <v>0.45416666666666666</v>
      </c>
      <c r="C35" s="7"/>
      <c r="D35" s="9">
        <v>1152.144</v>
      </c>
      <c r="E35" s="8"/>
      <c r="F35" s="9"/>
      <c r="G35" s="9">
        <f t="shared" si="1"/>
        <v>5136.856</v>
      </c>
      <c r="H35" s="10">
        <f t="shared" si="2"/>
        <v>16.85320264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44171.0</v>
      </c>
      <c r="B36" s="7">
        <v>0.4583333333333333</v>
      </c>
      <c r="C36" s="7"/>
      <c r="D36" s="9">
        <v>1170.432</v>
      </c>
      <c r="E36" s="8"/>
      <c r="F36" s="9"/>
      <c r="G36" s="9">
        <f t="shared" si="1"/>
        <v>5118.568</v>
      </c>
      <c r="H36" s="10">
        <f t="shared" si="2"/>
        <v>16.79320264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44178.0</v>
      </c>
      <c r="B37" s="7">
        <v>0.11458333333333333</v>
      </c>
      <c r="C37" s="7"/>
      <c r="D37" s="9">
        <v>1143.0</v>
      </c>
      <c r="E37" s="8"/>
      <c r="F37" s="9"/>
      <c r="G37" s="9">
        <f t="shared" si="1"/>
        <v>5146</v>
      </c>
      <c r="H37" s="10">
        <f t="shared" si="2"/>
        <v>16.88320264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44186.0</v>
      </c>
      <c r="B38" s="7">
        <v>0.09375</v>
      </c>
      <c r="C38" s="7"/>
      <c r="D38" s="9">
        <v>1124.712</v>
      </c>
      <c r="E38" s="8"/>
      <c r="F38" s="9"/>
      <c r="G38" s="9">
        <f t="shared" si="1"/>
        <v>5164.288</v>
      </c>
      <c r="H38" s="10">
        <f t="shared" si="2"/>
        <v>16.94320264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44199.0</v>
      </c>
      <c r="B39" s="7">
        <v>0.044444444444444446</v>
      </c>
      <c r="C39" s="7"/>
      <c r="D39" s="9">
        <v>1200.912</v>
      </c>
      <c r="E39" s="8"/>
      <c r="F39" s="9"/>
      <c r="G39" s="9">
        <f t="shared" si="1"/>
        <v>5088.088</v>
      </c>
      <c r="H39" s="10">
        <f t="shared" si="2"/>
        <v>16.69320263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44206.0</v>
      </c>
      <c r="B40" s="7">
        <v>0.5340277777777778</v>
      </c>
      <c r="C40" s="7"/>
      <c r="D40" s="9">
        <v>1240.536</v>
      </c>
      <c r="E40" s="8"/>
      <c r="F40" s="9"/>
      <c r="G40" s="9">
        <f t="shared" si="1"/>
        <v>5048.464</v>
      </c>
      <c r="H40" s="10">
        <f t="shared" si="2"/>
        <v>16.56320263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44220.0</v>
      </c>
      <c r="B41" s="7">
        <v>0.5229166666666667</v>
      </c>
      <c r="C41" s="7"/>
      <c r="D41" s="9">
        <v>1255.776</v>
      </c>
      <c r="E41" s="8"/>
      <c r="F41" s="9"/>
      <c r="G41" s="9">
        <f t="shared" si="1"/>
        <v>5033.224</v>
      </c>
      <c r="H41" s="10">
        <f t="shared" si="2"/>
        <v>16.51320263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44227.0</v>
      </c>
      <c r="B42" s="7">
        <v>0.5305555555555556</v>
      </c>
      <c r="C42" s="7"/>
      <c r="D42" s="9">
        <v>1368.5520000000001</v>
      </c>
      <c r="E42" s="8"/>
      <c r="F42" s="9"/>
      <c r="G42" s="9">
        <f t="shared" si="1"/>
        <v>4920.448</v>
      </c>
      <c r="H42" s="10">
        <f t="shared" si="2"/>
        <v>16.14320262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44234.0</v>
      </c>
      <c r="B43" s="7">
        <v>0.48194444444444445</v>
      </c>
      <c r="C43" s="7"/>
      <c r="D43" s="9">
        <v>1426.464</v>
      </c>
      <c r="E43" s="8"/>
      <c r="F43" s="9"/>
      <c r="G43" s="9">
        <f t="shared" si="1"/>
        <v>4862.536</v>
      </c>
      <c r="H43" s="10">
        <f t="shared" si="2"/>
        <v>15.95320261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44241.0</v>
      </c>
      <c r="B44" s="7">
        <v>0.48194444444444445</v>
      </c>
      <c r="C44" s="7"/>
      <c r="D44" s="9">
        <v>1338.072</v>
      </c>
      <c r="E44" s="8"/>
      <c r="F44" s="9"/>
      <c r="G44" s="9">
        <f t="shared" si="1"/>
        <v>4950.928</v>
      </c>
      <c r="H44" s="10">
        <f t="shared" si="2"/>
        <v>16.24320262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44248.0</v>
      </c>
      <c r="B45" s="7">
        <v>0.37152777777777773</v>
      </c>
      <c r="C45" s="7"/>
      <c r="D45" s="9">
        <v>1456.9440000000002</v>
      </c>
      <c r="E45" s="8"/>
      <c r="F45" s="9"/>
      <c r="G45" s="9">
        <f t="shared" si="1"/>
        <v>4832.056</v>
      </c>
      <c r="H45" s="10">
        <f t="shared" si="2"/>
        <v>15.85320261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44255.0</v>
      </c>
      <c r="B46" s="7">
        <v>0.3923611111111111</v>
      </c>
      <c r="C46" s="7"/>
      <c r="D46" s="9">
        <v>1548.384</v>
      </c>
      <c r="E46" s="8"/>
      <c r="F46" s="9"/>
      <c r="G46" s="9">
        <f t="shared" si="1"/>
        <v>4740.616</v>
      </c>
      <c r="H46" s="10">
        <f t="shared" si="2"/>
        <v>15.5532026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44267.0</v>
      </c>
      <c r="B47" s="7">
        <v>0.059722222222222225</v>
      </c>
      <c r="C47" s="7"/>
      <c r="D47" s="9">
        <v>1569.7200000000003</v>
      </c>
      <c r="E47" s="8"/>
      <c r="F47" s="9"/>
      <c r="G47" s="9">
        <f t="shared" si="1"/>
        <v>4719.28</v>
      </c>
      <c r="H47" s="10">
        <f t="shared" si="2"/>
        <v>15.4832026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26">
        <v>44273.0</v>
      </c>
      <c r="B48" s="27">
        <v>0.3923611111111111</v>
      </c>
      <c r="C48" s="27"/>
      <c r="D48" s="28">
        <v>1784.25</v>
      </c>
      <c r="E48" s="29"/>
      <c r="F48" s="11"/>
      <c r="G48" s="9">
        <f t="shared" si="1"/>
        <v>4504.75</v>
      </c>
      <c r="H48" s="10">
        <f t="shared" si="2"/>
        <v>14.77936399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26">
        <v>44276.0</v>
      </c>
      <c r="B49" s="27">
        <v>0.4166666666666667</v>
      </c>
      <c r="C49" s="27"/>
      <c r="D49" s="28">
        <v>1711.05</v>
      </c>
      <c r="E49" s="29"/>
      <c r="F49" s="11"/>
      <c r="G49" s="9">
        <f t="shared" si="1"/>
        <v>4577.95</v>
      </c>
      <c r="H49" s="10">
        <f t="shared" si="2"/>
        <v>15.01952148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26">
        <v>44283.0</v>
      </c>
      <c r="B50" s="27">
        <v>0.38263888888888886</v>
      </c>
      <c r="C50" s="27"/>
      <c r="D50" s="28">
        <v>1744.6</v>
      </c>
      <c r="E50" s="29"/>
      <c r="F50" s="11"/>
      <c r="G50" s="9">
        <f t="shared" si="1"/>
        <v>4544.4</v>
      </c>
      <c r="H50" s="10">
        <f t="shared" si="2"/>
        <v>14.9094493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26">
        <v>44311.0</v>
      </c>
      <c r="B51" s="27">
        <v>0.38333333333333336</v>
      </c>
      <c r="C51" s="27"/>
      <c r="D51" s="28">
        <v>1686.65</v>
      </c>
      <c r="E51" s="29"/>
      <c r="F51" s="11"/>
      <c r="G51" s="9">
        <f t="shared" si="1"/>
        <v>4602.35</v>
      </c>
      <c r="H51" s="10">
        <f t="shared" si="2"/>
        <v>15.09957397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26">
        <v>44318.0</v>
      </c>
      <c r="B52" s="27">
        <v>0.44027777777777777</v>
      </c>
      <c r="C52" s="27"/>
      <c r="D52" s="28">
        <v>1860.5</v>
      </c>
      <c r="E52" s="29"/>
      <c r="F52" s="11"/>
      <c r="G52" s="9">
        <f t="shared" si="1"/>
        <v>4428.5</v>
      </c>
      <c r="H52" s="10">
        <f t="shared" si="2"/>
        <v>14.52919994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26">
        <v>44332.0</v>
      </c>
      <c r="B53" s="27">
        <v>0.43819444444444444</v>
      </c>
      <c r="C53" s="27"/>
      <c r="D53" s="28">
        <v>2058.75</v>
      </c>
      <c r="E53" s="29"/>
      <c r="F53" s="11"/>
      <c r="G53" s="9">
        <f t="shared" si="1"/>
        <v>4230.25</v>
      </c>
      <c r="H53" s="10">
        <f t="shared" si="2"/>
        <v>13.87877341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26">
        <v>44340.0</v>
      </c>
      <c r="B54" s="27">
        <v>0.4166666666666667</v>
      </c>
      <c r="C54" s="27"/>
      <c r="D54" s="28">
        <v>2147.2</v>
      </c>
      <c r="E54" s="29"/>
      <c r="F54" s="11"/>
      <c r="G54" s="9">
        <f t="shared" si="1"/>
        <v>4141.8</v>
      </c>
      <c r="H54" s="10">
        <f t="shared" si="2"/>
        <v>13.58858311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26">
        <v>44347.0</v>
      </c>
      <c r="B55" s="27">
        <v>0.4222222222222222</v>
      </c>
      <c r="C55" s="27"/>
      <c r="D55" s="28">
        <v>2202.1</v>
      </c>
      <c r="E55" s="29"/>
      <c r="F55" s="11"/>
      <c r="G55" s="9">
        <f t="shared" si="1"/>
        <v>4086.9</v>
      </c>
      <c r="H55" s="10">
        <f t="shared" si="2"/>
        <v>13.408465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26">
        <v>44352.0</v>
      </c>
      <c r="B56" s="27">
        <v>0.4222222222222222</v>
      </c>
      <c r="C56" s="27"/>
      <c r="D56" s="28">
        <v>1912.35</v>
      </c>
      <c r="E56" s="29"/>
      <c r="F56" s="11"/>
      <c r="G56" s="9">
        <f t="shared" si="1"/>
        <v>4376.65</v>
      </c>
      <c r="H56" s="10">
        <f t="shared" si="2"/>
        <v>14.35908839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26">
        <v>44359.0</v>
      </c>
      <c r="B57" s="27">
        <v>0.40208333333333335</v>
      </c>
      <c r="C57" s="27"/>
      <c r="D57" s="28">
        <v>2046.55</v>
      </c>
      <c r="E57" s="29"/>
      <c r="F57" s="11"/>
      <c r="G57" s="9">
        <f t="shared" si="1"/>
        <v>4242.45</v>
      </c>
      <c r="H57" s="10">
        <f t="shared" si="2"/>
        <v>13.91879966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44366.0</v>
      </c>
      <c r="B58" s="22">
        <v>0.4951388888888889</v>
      </c>
      <c r="C58" s="22"/>
      <c r="D58" s="30">
        <v>1893.0</v>
      </c>
      <c r="E58" s="31"/>
      <c r="F58" s="11"/>
      <c r="G58" s="9">
        <f t="shared" si="1"/>
        <v>4396</v>
      </c>
      <c r="H58" s="10">
        <f t="shared" si="2"/>
        <v>14.42257264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44374.0</v>
      </c>
      <c r="B59" s="22">
        <v>0.3993055555555556</v>
      </c>
      <c r="C59" s="22"/>
      <c r="D59" s="30">
        <v>1932.0</v>
      </c>
      <c r="E59" s="31"/>
      <c r="F59" s="11"/>
      <c r="G59" s="9">
        <f t="shared" si="1"/>
        <v>4357</v>
      </c>
      <c r="H59" s="10">
        <f t="shared" si="2"/>
        <v>14.29461988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44386.0</v>
      </c>
      <c r="B60" s="22">
        <v>0.40625</v>
      </c>
      <c r="C60" s="22"/>
      <c r="D60" s="21">
        <v>1216.0</v>
      </c>
      <c r="E60" s="20"/>
      <c r="F60" s="9"/>
      <c r="G60" s="9">
        <f t="shared" si="1"/>
        <v>5073</v>
      </c>
      <c r="H60" s="10">
        <f t="shared" si="2"/>
        <v>16.64370132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44395.0</v>
      </c>
      <c r="B61" s="22">
        <v>0.38125</v>
      </c>
      <c r="C61" s="22"/>
      <c r="D61" s="21">
        <v>1183.0</v>
      </c>
      <c r="E61" s="20"/>
      <c r="F61" s="21">
        <v>1222.0</v>
      </c>
      <c r="G61" s="9">
        <f t="shared" si="1"/>
        <v>5106</v>
      </c>
      <c r="H61" s="10">
        <f t="shared" si="2"/>
        <v>16.75196904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32">
        <v>44400.0</v>
      </c>
      <c r="B62" s="33">
        <v>0.38958333333333334</v>
      </c>
      <c r="C62" s="33"/>
      <c r="D62" s="34">
        <v>1219.2</v>
      </c>
      <c r="E62" s="35"/>
      <c r="F62" s="34"/>
      <c r="G62" s="9">
        <f t="shared" si="1"/>
        <v>5069.8</v>
      </c>
      <c r="H62" s="10">
        <f t="shared" si="2"/>
        <v>16.63320263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44408.0</v>
      </c>
      <c r="B63" s="19">
        <v>0.4375</v>
      </c>
      <c r="C63" s="19"/>
      <c r="D63" s="21">
        <v>1222.0</v>
      </c>
      <c r="E63" s="20"/>
      <c r="F63" s="9"/>
      <c r="G63" s="9">
        <f t="shared" si="1"/>
        <v>5067</v>
      </c>
      <c r="H63" s="10">
        <f t="shared" si="2"/>
        <v>16.62401628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44415.0</v>
      </c>
      <c r="B64" s="19">
        <v>0.41180555555555554</v>
      </c>
      <c r="C64" s="19"/>
      <c r="D64" s="21">
        <v>1161.0</v>
      </c>
      <c r="E64" s="20"/>
      <c r="F64" s="21">
        <v>1177.0</v>
      </c>
      <c r="G64" s="9">
        <f t="shared" si="1"/>
        <v>5128</v>
      </c>
      <c r="H64" s="10">
        <f t="shared" si="2"/>
        <v>16.82414752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44421.0</v>
      </c>
      <c r="B65" s="19">
        <v>0.4083333333333333</v>
      </c>
      <c r="C65" s="19"/>
      <c r="D65" s="21">
        <v>1116.0</v>
      </c>
      <c r="E65" s="20"/>
      <c r="F65" s="21">
        <v>1140.0</v>
      </c>
      <c r="G65" s="9">
        <f t="shared" si="1"/>
        <v>5173</v>
      </c>
      <c r="H65" s="10">
        <f t="shared" si="2"/>
        <v>16.97178532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44429.0</v>
      </c>
      <c r="B66" s="19">
        <v>0.4152777777777778</v>
      </c>
      <c r="C66" s="19"/>
      <c r="D66" s="21">
        <v>1073.0</v>
      </c>
      <c r="E66" s="20"/>
      <c r="F66" s="21">
        <v>1097.0</v>
      </c>
      <c r="G66" s="9">
        <f t="shared" si="1"/>
        <v>5216</v>
      </c>
      <c r="H66" s="10">
        <f t="shared" si="2"/>
        <v>17.11286144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44435.0</v>
      </c>
      <c r="B67" s="19">
        <v>0.09513888888888888</v>
      </c>
      <c r="C67" s="19"/>
      <c r="D67" s="21">
        <v>1036.0</v>
      </c>
      <c r="E67" s="20"/>
      <c r="F67" s="21">
        <v>1052.0</v>
      </c>
      <c r="G67" s="9">
        <f t="shared" si="1"/>
        <v>5253</v>
      </c>
      <c r="H67" s="10">
        <f t="shared" si="2"/>
        <v>17.23425252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44442.0</v>
      </c>
      <c r="B68" s="19">
        <v>0.06944444444444445</v>
      </c>
      <c r="C68" s="36">
        <v>3.49</v>
      </c>
      <c r="D68" s="9">
        <f t="shared" ref="D68:D71" si="3">(C68*304.8)</f>
        <v>1063.752</v>
      </c>
      <c r="E68" s="20">
        <v>3.59</v>
      </c>
      <c r="F68" s="9">
        <f t="shared" ref="F68:F71" si="4">(E68*304.8)</f>
        <v>1094.232</v>
      </c>
      <c r="G68" s="9">
        <f t="shared" si="1"/>
        <v>5225.248</v>
      </c>
      <c r="H68" s="10">
        <f t="shared" si="2"/>
        <v>17.14320265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44450.0</v>
      </c>
      <c r="B69" s="19">
        <v>0.41388888888888886</v>
      </c>
      <c r="C69" s="36">
        <v>3.17</v>
      </c>
      <c r="D69" s="9">
        <f t="shared" si="3"/>
        <v>966.216</v>
      </c>
      <c r="E69" s="20">
        <v>3.9</v>
      </c>
      <c r="F69" s="9">
        <f t="shared" si="4"/>
        <v>1188.72</v>
      </c>
      <c r="G69" s="9">
        <f t="shared" si="1"/>
        <v>5322.784</v>
      </c>
      <c r="H69" s="10">
        <f t="shared" si="2"/>
        <v>17.46320266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44456.0</v>
      </c>
      <c r="B70" s="19">
        <v>0.07083333333333333</v>
      </c>
      <c r="C70" s="36">
        <v>3.27</v>
      </c>
      <c r="D70" s="9">
        <f t="shared" si="3"/>
        <v>996.696</v>
      </c>
      <c r="E70" s="20">
        <v>3.4</v>
      </c>
      <c r="F70" s="9">
        <f t="shared" si="4"/>
        <v>1036.32</v>
      </c>
      <c r="G70" s="9">
        <f t="shared" si="1"/>
        <v>5292.304</v>
      </c>
      <c r="H70" s="10">
        <f t="shared" si="2"/>
        <v>17.36320266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44464.0</v>
      </c>
      <c r="B71" s="19">
        <v>0.4166666666666667</v>
      </c>
      <c r="C71" s="36">
        <v>3.51</v>
      </c>
      <c r="D71" s="9">
        <f t="shared" si="3"/>
        <v>1069.848</v>
      </c>
      <c r="E71" s="20">
        <v>2.42</v>
      </c>
      <c r="F71" s="9">
        <f t="shared" si="4"/>
        <v>737.616</v>
      </c>
      <c r="G71" s="9">
        <f t="shared" si="1"/>
        <v>5219.152</v>
      </c>
      <c r="H71" s="10">
        <f t="shared" si="2"/>
        <v>17.12320265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8.75"/>
    <col customWidth="1" min="4" max="5" width="12.0"/>
    <col customWidth="1" min="6" max="7" width="14.13"/>
    <col customWidth="1" min="8" max="8" width="16.75"/>
    <col customWidth="1" min="9" max="29" width="9.38"/>
  </cols>
  <sheetData>
    <row r="1">
      <c r="A1" s="1" t="s">
        <v>0</v>
      </c>
      <c r="B1" s="1" t="s">
        <v>15</v>
      </c>
      <c r="C1" s="2" t="s">
        <v>16</v>
      </c>
      <c r="D1" s="3" t="s">
        <v>17</v>
      </c>
      <c r="E1" s="2" t="s">
        <v>18</v>
      </c>
      <c r="F1" s="3" t="s">
        <v>19</v>
      </c>
      <c r="G1" s="5" t="s">
        <v>20</v>
      </c>
      <c r="H1" s="25" t="s">
        <v>21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0.4993055555555555</v>
      </c>
      <c r="C2" s="8"/>
      <c r="D2" s="9">
        <v>1517.9040000000002</v>
      </c>
      <c r="E2" s="8"/>
      <c r="F2" s="9"/>
      <c r="G2" s="9">
        <f t="shared" ref="G2:G69" si="1">((504.4+97)*10)-D2</f>
        <v>4496.096</v>
      </c>
      <c r="H2" s="10">
        <f t="shared" ref="H2:H69" si="2">G2*0.00328084</f>
        <v>14.7509716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0.4354166666666666</v>
      </c>
      <c r="C3" s="8"/>
      <c r="D3" s="9">
        <v>1335.0240000000001</v>
      </c>
      <c r="E3" s="8"/>
      <c r="F3" s="9"/>
      <c r="G3" s="9">
        <f t="shared" si="1"/>
        <v>4678.976</v>
      </c>
      <c r="H3" s="10">
        <f t="shared" si="2"/>
        <v>15.35097162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0.4875</v>
      </c>
      <c r="C4" s="8"/>
      <c r="D4" s="9">
        <v>1057.6560000000002</v>
      </c>
      <c r="E4" s="8"/>
      <c r="F4" s="9"/>
      <c r="G4" s="9">
        <f t="shared" si="1"/>
        <v>4956.344</v>
      </c>
      <c r="H4" s="10">
        <f t="shared" si="2"/>
        <v>16.26097165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0.41111111111111115</v>
      </c>
      <c r="C5" s="8"/>
      <c r="D5" s="9">
        <v>792.48</v>
      </c>
      <c r="E5" s="8"/>
      <c r="F5" s="9"/>
      <c r="G5" s="9">
        <f t="shared" si="1"/>
        <v>5221.52</v>
      </c>
      <c r="H5" s="10">
        <f t="shared" si="2"/>
        <v>17.13097168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0.3298611111111111</v>
      </c>
      <c r="C6" s="8"/>
      <c r="D6" s="9">
        <v>746.7600000000001</v>
      </c>
      <c r="E6" s="8"/>
      <c r="F6" s="9"/>
      <c r="G6" s="9">
        <f t="shared" si="1"/>
        <v>5267.24</v>
      </c>
      <c r="H6" s="10">
        <f t="shared" si="2"/>
        <v>17.28097168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0.34652777777777777</v>
      </c>
      <c r="C7" s="8"/>
      <c r="D7" s="9">
        <v>783.336</v>
      </c>
      <c r="E7" s="8"/>
      <c r="F7" s="9"/>
      <c r="G7" s="9">
        <f t="shared" si="1"/>
        <v>5230.664</v>
      </c>
      <c r="H7" s="10">
        <f t="shared" si="2"/>
        <v>17.16097168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43762.0</v>
      </c>
      <c r="B8" s="7">
        <v>0.4388888888888889</v>
      </c>
      <c r="C8" s="8"/>
      <c r="D8" s="9">
        <v>963.1680000000001</v>
      </c>
      <c r="E8" s="8"/>
      <c r="F8" s="9"/>
      <c r="G8" s="9">
        <f t="shared" si="1"/>
        <v>5050.832</v>
      </c>
      <c r="H8" s="10">
        <f t="shared" si="2"/>
        <v>16.57097166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43773.0</v>
      </c>
      <c r="B9" s="7">
        <v>0.37013888888888885</v>
      </c>
      <c r="C9" s="8"/>
      <c r="D9" s="9">
        <v>1109.472</v>
      </c>
      <c r="E9" s="8"/>
      <c r="F9" s="9"/>
      <c r="G9" s="9">
        <f t="shared" si="1"/>
        <v>4904.528</v>
      </c>
      <c r="H9" s="10">
        <f t="shared" si="2"/>
        <v>16.09097164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43783.0</v>
      </c>
      <c r="B10" s="7">
        <v>0.4284722222222222</v>
      </c>
      <c r="C10" s="8"/>
      <c r="D10" s="9">
        <v>1188.72</v>
      </c>
      <c r="E10" s="8"/>
      <c r="F10" s="9"/>
      <c r="G10" s="9">
        <f t="shared" si="1"/>
        <v>4825.28</v>
      </c>
      <c r="H10" s="10">
        <f t="shared" si="2"/>
        <v>15.83097164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43843.0</v>
      </c>
      <c r="B11" s="7">
        <v>0.4895833333333333</v>
      </c>
      <c r="C11" s="8"/>
      <c r="D11" s="9">
        <v>1011.936</v>
      </c>
      <c r="E11" s="8"/>
      <c r="F11" s="9"/>
      <c r="G11" s="9">
        <f t="shared" si="1"/>
        <v>5002.064</v>
      </c>
      <c r="H11" s="10">
        <f t="shared" si="2"/>
        <v>16.41097165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43854.0</v>
      </c>
      <c r="B12" s="7">
        <v>0.044444444444444446</v>
      </c>
      <c r="C12" s="8"/>
      <c r="D12" s="9">
        <v>1130.808</v>
      </c>
      <c r="E12" s="8"/>
      <c r="F12" s="9"/>
      <c r="G12" s="9">
        <f t="shared" si="1"/>
        <v>4883.192</v>
      </c>
      <c r="H12" s="10">
        <f t="shared" si="2"/>
        <v>16.02097164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43860.0</v>
      </c>
      <c r="B13" s="7">
        <v>0.06458333333333334</v>
      </c>
      <c r="C13" s="8"/>
      <c r="D13" s="9">
        <v>1149.096</v>
      </c>
      <c r="E13" s="8"/>
      <c r="F13" s="9"/>
      <c r="G13" s="9">
        <f t="shared" si="1"/>
        <v>4864.904</v>
      </c>
      <c r="H13" s="10">
        <f t="shared" si="2"/>
        <v>15.96097164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43874.0</v>
      </c>
      <c r="B14" s="7">
        <v>0.06041666666666667</v>
      </c>
      <c r="C14" s="8"/>
      <c r="D14" s="9">
        <v>765.048</v>
      </c>
      <c r="E14" s="8"/>
      <c r="F14" s="9"/>
      <c r="G14" s="9">
        <f t="shared" si="1"/>
        <v>5248.952</v>
      </c>
      <c r="H14" s="10">
        <f t="shared" si="2"/>
        <v>17.22097168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43888.0</v>
      </c>
      <c r="B15" s="7">
        <v>0.049999999999999996</v>
      </c>
      <c r="C15" s="8"/>
      <c r="D15" s="9">
        <v>1258.824</v>
      </c>
      <c r="E15" s="8"/>
      <c r="F15" s="9"/>
      <c r="G15" s="9">
        <f t="shared" si="1"/>
        <v>4755.176</v>
      </c>
      <c r="H15" s="10">
        <f t="shared" si="2"/>
        <v>15.60097163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43996.0</v>
      </c>
      <c r="B16" s="7">
        <v>0.38055555555555554</v>
      </c>
      <c r="C16" s="8"/>
      <c r="D16" s="9">
        <v>859.536</v>
      </c>
      <c r="E16" s="8"/>
      <c r="F16" s="9"/>
      <c r="G16" s="9">
        <f t="shared" si="1"/>
        <v>5154.464</v>
      </c>
      <c r="H16" s="10">
        <f t="shared" si="2"/>
        <v>16.91097167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44001.0</v>
      </c>
      <c r="B17" s="7">
        <v>0.39375</v>
      </c>
      <c r="C17" s="8"/>
      <c r="D17" s="9">
        <v>880.8720000000001</v>
      </c>
      <c r="E17" s="8"/>
      <c r="F17" s="9"/>
      <c r="G17" s="9">
        <f t="shared" si="1"/>
        <v>5133.128</v>
      </c>
      <c r="H17" s="10">
        <f t="shared" si="2"/>
        <v>16.84097167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44014.0</v>
      </c>
      <c r="B18" s="7">
        <v>0.3888888888888889</v>
      </c>
      <c r="C18" s="8"/>
      <c r="D18" s="9">
        <v>1222.248</v>
      </c>
      <c r="E18" s="8"/>
      <c r="F18" s="9"/>
      <c r="G18" s="9">
        <f t="shared" si="1"/>
        <v>4791.752</v>
      </c>
      <c r="H18" s="10">
        <f t="shared" si="2"/>
        <v>15.72097163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44022.0</v>
      </c>
      <c r="B19" s="7">
        <v>0.38819444444444445</v>
      </c>
      <c r="C19" s="8"/>
      <c r="D19" s="9">
        <v>1295.4</v>
      </c>
      <c r="E19" s="8"/>
      <c r="F19" s="9"/>
      <c r="G19" s="9">
        <f t="shared" si="1"/>
        <v>4718.6</v>
      </c>
      <c r="H19" s="10">
        <f t="shared" si="2"/>
        <v>15.48097162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44029.0</v>
      </c>
      <c r="B20" s="7">
        <v>0.4048611111111111</v>
      </c>
      <c r="C20" s="8"/>
      <c r="D20" s="9">
        <v>1039.3680000000002</v>
      </c>
      <c r="E20" s="8"/>
      <c r="F20" s="9"/>
      <c r="G20" s="9">
        <f t="shared" si="1"/>
        <v>4974.632</v>
      </c>
      <c r="H20" s="10">
        <f t="shared" si="2"/>
        <v>16.32097165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44038.0</v>
      </c>
      <c r="B21" s="7">
        <v>0.3965277777777778</v>
      </c>
      <c r="C21" s="8"/>
      <c r="D21" s="9">
        <v>932.6880000000001</v>
      </c>
      <c r="E21" s="8"/>
      <c r="F21" s="9"/>
      <c r="G21" s="9">
        <f t="shared" si="1"/>
        <v>5081.312</v>
      </c>
      <c r="H21" s="10">
        <f t="shared" si="2"/>
        <v>16.67097166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44044.0</v>
      </c>
      <c r="B22" s="7">
        <v>0.13472222222222222</v>
      </c>
      <c r="C22" s="8"/>
      <c r="D22" s="9">
        <v>1085.088</v>
      </c>
      <c r="E22" s="8"/>
      <c r="F22" s="9"/>
      <c r="G22" s="9">
        <f t="shared" si="1"/>
        <v>4928.912</v>
      </c>
      <c r="H22" s="10">
        <f t="shared" si="2"/>
        <v>16.17097165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44052.0</v>
      </c>
      <c r="B23" s="7">
        <v>0.3958333333333333</v>
      </c>
      <c r="C23" s="8"/>
      <c r="D23" s="9">
        <v>1121.664</v>
      </c>
      <c r="E23" s="8"/>
      <c r="F23" s="9"/>
      <c r="G23" s="9">
        <f t="shared" si="1"/>
        <v>4892.336</v>
      </c>
      <c r="H23" s="10">
        <f t="shared" si="2"/>
        <v>16.05097164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44059.0</v>
      </c>
      <c r="B24" s="7">
        <v>0.1451388888888889</v>
      </c>
      <c r="C24" s="8"/>
      <c r="D24" s="9">
        <v>935.736</v>
      </c>
      <c r="E24" s="8"/>
      <c r="F24" s="9"/>
      <c r="G24" s="9">
        <f t="shared" si="1"/>
        <v>5078.264</v>
      </c>
      <c r="H24" s="10">
        <f t="shared" si="2"/>
        <v>16.66097166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44066.0</v>
      </c>
      <c r="B25" s="7">
        <v>0.38958333333333334</v>
      </c>
      <c r="C25" s="8"/>
      <c r="D25" s="9">
        <v>920.4960000000001</v>
      </c>
      <c r="E25" s="8"/>
      <c r="F25" s="9"/>
      <c r="G25" s="9">
        <f t="shared" si="1"/>
        <v>5093.504</v>
      </c>
      <c r="H25" s="10">
        <f t="shared" si="2"/>
        <v>16.71097166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0.4215277777777778</v>
      </c>
      <c r="C26" s="8"/>
      <c r="D26" s="9">
        <v>807.72</v>
      </c>
      <c r="E26" s="8"/>
      <c r="F26" s="9"/>
      <c r="G26" s="9">
        <f t="shared" si="1"/>
        <v>5206.28</v>
      </c>
      <c r="H26" s="10">
        <f t="shared" si="2"/>
        <v>17.08097168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0.39444444444444443</v>
      </c>
      <c r="C27" s="8"/>
      <c r="D27" s="9">
        <v>856.488</v>
      </c>
      <c r="E27" s="8"/>
      <c r="F27" s="9"/>
      <c r="G27" s="9">
        <f t="shared" si="1"/>
        <v>5157.512</v>
      </c>
      <c r="H27" s="10">
        <f t="shared" si="2"/>
        <v>16.92097167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0.36944444444444446</v>
      </c>
      <c r="C28" s="8"/>
      <c r="D28" s="9">
        <v>734.5680000000001</v>
      </c>
      <c r="E28" s="8"/>
      <c r="F28" s="9"/>
      <c r="G28" s="9">
        <f t="shared" si="1"/>
        <v>5279.432</v>
      </c>
      <c r="H28" s="10">
        <f t="shared" si="2"/>
        <v>17.32097168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0.47361111111111115</v>
      </c>
      <c r="C29" s="8"/>
      <c r="D29" s="9">
        <v>765.048</v>
      </c>
      <c r="E29" s="8"/>
      <c r="F29" s="9"/>
      <c r="G29" s="9">
        <f t="shared" si="1"/>
        <v>5248.952</v>
      </c>
      <c r="H29" s="10">
        <f t="shared" si="2"/>
        <v>17.22097168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0.4590277777777778</v>
      </c>
      <c r="C30" s="8"/>
      <c r="D30" s="9">
        <v>737.616</v>
      </c>
      <c r="E30" s="8"/>
      <c r="F30" s="9"/>
      <c r="G30" s="9">
        <f t="shared" si="1"/>
        <v>5276.384</v>
      </c>
      <c r="H30" s="10">
        <f t="shared" si="2"/>
        <v>17.31097168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0.4756944444444444</v>
      </c>
      <c r="C31" s="8"/>
      <c r="D31" s="9">
        <v>798.576</v>
      </c>
      <c r="E31" s="8"/>
      <c r="F31" s="9"/>
      <c r="G31" s="9">
        <f t="shared" si="1"/>
        <v>5215.424</v>
      </c>
      <c r="H31" s="10">
        <f t="shared" si="2"/>
        <v>17.11097168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0.47152777777777777</v>
      </c>
      <c r="C32" s="8"/>
      <c r="D32" s="9">
        <v>847.3439999999999</v>
      </c>
      <c r="E32" s="8"/>
      <c r="F32" s="9"/>
      <c r="G32" s="9">
        <f t="shared" si="1"/>
        <v>5166.656</v>
      </c>
      <c r="H32" s="10">
        <f t="shared" si="2"/>
        <v>16.95097167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44157.0</v>
      </c>
      <c r="B33" s="7">
        <v>0.4694444444444445</v>
      </c>
      <c r="C33" s="8"/>
      <c r="D33" s="9">
        <v>829.056</v>
      </c>
      <c r="E33" s="8"/>
      <c r="F33" s="9"/>
      <c r="G33" s="9">
        <f t="shared" si="1"/>
        <v>5184.944</v>
      </c>
      <c r="H33" s="10">
        <f t="shared" si="2"/>
        <v>17.01097167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44164.0</v>
      </c>
      <c r="B34" s="7">
        <v>0.4583333333333333</v>
      </c>
      <c r="C34" s="8"/>
      <c r="D34" s="9">
        <v>859.536</v>
      </c>
      <c r="E34" s="8"/>
      <c r="F34" s="9"/>
      <c r="G34" s="9">
        <f t="shared" si="1"/>
        <v>5154.464</v>
      </c>
      <c r="H34" s="10">
        <f t="shared" si="2"/>
        <v>16.91097167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44171.0</v>
      </c>
      <c r="B35" s="7">
        <v>0.4590277777777778</v>
      </c>
      <c r="C35" s="8"/>
      <c r="D35" s="9">
        <v>886.9680000000001</v>
      </c>
      <c r="E35" s="8"/>
      <c r="F35" s="9"/>
      <c r="G35" s="9">
        <f t="shared" si="1"/>
        <v>5127.032</v>
      </c>
      <c r="H35" s="10">
        <f t="shared" si="2"/>
        <v>16.82097167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44186.0</v>
      </c>
      <c r="B36" s="7">
        <v>0.09375</v>
      </c>
      <c r="C36" s="8"/>
      <c r="D36" s="9">
        <v>819.912</v>
      </c>
      <c r="E36" s="8"/>
      <c r="F36" s="9"/>
      <c r="G36" s="9">
        <f t="shared" si="1"/>
        <v>5194.088</v>
      </c>
      <c r="H36" s="10">
        <f t="shared" si="2"/>
        <v>17.04097167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44199.0</v>
      </c>
      <c r="B37" s="7">
        <v>0.044444444444444446</v>
      </c>
      <c r="C37" s="8"/>
      <c r="D37" s="9">
        <v>908.304</v>
      </c>
      <c r="E37" s="8"/>
      <c r="F37" s="9"/>
      <c r="G37" s="9">
        <f t="shared" si="1"/>
        <v>5105.696</v>
      </c>
      <c r="H37" s="10">
        <f t="shared" si="2"/>
        <v>16.75097166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44206.0</v>
      </c>
      <c r="B38" s="7">
        <v>0.5340277777777778</v>
      </c>
      <c r="C38" s="8"/>
      <c r="D38" s="9">
        <v>960.12</v>
      </c>
      <c r="E38" s="8"/>
      <c r="F38" s="9"/>
      <c r="G38" s="9">
        <f t="shared" si="1"/>
        <v>5053.88</v>
      </c>
      <c r="H38" s="10">
        <f t="shared" si="2"/>
        <v>16.58097166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44220.0</v>
      </c>
      <c r="B39" s="7">
        <v>0.5229166666666667</v>
      </c>
      <c r="C39" s="8"/>
      <c r="D39" s="9">
        <v>1021.08</v>
      </c>
      <c r="E39" s="8"/>
      <c r="F39" s="9"/>
      <c r="G39" s="9">
        <f t="shared" si="1"/>
        <v>4992.92</v>
      </c>
      <c r="H39" s="10">
        <f t="shared" si="2"/>
        <v>16.38097165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44227.0</v>
      </c>
      <c r="B40" s="7">
        <v>0.5305555555555556</v>
      </c>
      <c r="C40" s="8"/>
      <c r="D40" s="9">
        <v>1085.088</v>
      </c>
      <c r="E40" s="8"/>
      <c r="F40" s="9"/>
      <c r="G40" s="9">
        <f t="shared" si="1"/>
        <v>4928.912</v>
      </c>
      <c r="H40" s="10">
        <f t="shared" si="2"/>
        <v>16.17097165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44234.0</v>
      </c>
      <c r="B41" s="7">
        <v>0.48194444444444445</v>
      </c>
      <c r="C41" s="8"/>
      <c r="D41" s="9">
        <v>1149.096</v>
      </c>
      <c r="E41" s="8"/>
      <c r="F41" s="9"/>
      <c r="G41" s="9">
        <f t="shared" si="1"/>
        <v>4864.904</v>
      </c>
      <c r="H41" s="10">
        <f t="shared" si="2"/>
        <v>15.96097164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44241.0</v>
      </c>
      <c r="B42" s="7">
        <v>0.48194444444444445</v>
      </c>
      <c r="C42" s="8"/>
      <c r="D42" s="9">
        <v>1082.04</v>
      </c>
      <c r="E42" s="8"/>
      <c r="F42" s="9"/>
      <c r="G42" s="9">
        <f t="shared" si="1"/>
        <v>4931.96</v>
      </c>
      <c r="H42" s="10">
        <f t="shared" si="2"/>
        <v>16.18097165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44248.0</v>
      </c>
      <c r="B43" s="7">
        <v>0.375</v>
      </c>
      <c r="C43" s="8"/>
      <c r="D43" s="9">
        <v>1158.24</v>
      </c>
      <c r="E43" s="8"/>
      <c r="F43" s="9"/>
      <c r="G43" s="9">
        <f t="shared" si="1"/>
        <v>4855.76</v>
      </c>
      <c r="H43" s="10">
        <f t="shared" si="2"/>
        <v>15.93097164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44255.0</v>
      </c>
      <c r="B44" s="7">
        <v>0.3923611111111111</v>
      </c>
      <c r="C44" s="8"/>
      <c r="D44" s="9">
        <v>1249.6799999999998</v>
      </c>
      <c r="E44" s="8"/>
      <c r="F44" s="9"/>
      <c r="G44" s="9">
        <f t="shared" si="1"/>
        <v>4764.32</v>
      </c>
      <c r="H44" s="10">
        <f t="shared" si="2"/>
        <v>15.63097163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44267.0</v>
      </c>
      <c r="B45" s="7">
        <v>0.06805555555555555</v>
      </c>
      <c r="C45" s="8"/>
      <c r="D45" s="9">
        <v>1347.2160000000001</v>
      </c>
      <c r="E45" s="8"/>
      <c r="F45" s="9"/>
      <c r="G45" s="9">
        <f t="shared" si="1"/>
        <v>4666.784</v>
      </c>
      <c r="H45" s="10">
        <f t="shared" si="2"/>
        <v>15.31097162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26">
        <v>44273.0</v>
      </c>
      <c r="B46" s="27">
        <v>0.3958333333333333</v>
      </c>
      <c r="C46" s="29"/>
      <c r="D46" s="17">
        <v>1494.5</v>
      </c>
      <c r="E46" s="16"/>
      <c r="F46" s="9"/>
      <c r="G46" s="9">
        <f t="shared" si="1"/>
        <v>4519.5</v>
      </c>
      <c r="H46" s="10">
        <f t="shared" si="2"/>
        <v>14.82775638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26">
        <v>44276.0</v>
      </c>
      <c r="B47" s="27">
        <v>0.4201388888888889</v>
      </c>
      <c r="C47" s="29"/>
      <c r="D47" s="17">
        <v>1418.25</v>
      </c>
      <c r="E47" s="16"/>
      <c r="F47" s="9"/>
      <c r="G47" s="9">
        <f t="shared" si="1"/>
        <v>4595.75</v>
      </c>
      <c r="H47" s="10">
        <f t="shared" si="2"/>
        <v>15.07792043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26">
        <v>44283.0</v>
      </c>
      <c r="B48" s="27">
        <v>0.3854166666666667</v>
      </c>
      <c r="C48" s="29"/>
      <c r="D48" s="17">
        <v>1448.75</v>
      </c>
      <c r="E48" s="16"/>
      <c r="F48" s="9"/>
      <c r="G48" s="9">
        <f t="shared" si="1"/>
        <v>4565.25</v>
      </c>
      <c r="H48" s="10">
        <f t="shared" si="2"/>
        <v>14.97785481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26">
        <v>44311.0</v>
      </c>
      <c r="B49" s="27">
        <v>0.38472222222222224</v>
      </c>
      <c r="C49" s="29"/>
      <c r="D49" s="17">
        <v>1396.9</v>
      </c>
      <c r="E49" s="16"/>
      <c r="F49" s="9"/>
      <c r="G49" s="9">
        <f t="shared" si="1"/>
        <v>4617.1</v>
      </c>
      <c r="H49" s="10">
        <f t="shared" si="2"/>
        <v>15.14796636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26">
        <v>44318.0</v>
      </c>
      <c r="B50" s="27">
        <v>0.4444444444444444</v>
      </c>
      <c r="C50" s="29"/>
      <c r="D50" s="17">
        <v>1555.5</v>
      </c>
      <c r="E50" s="16"/>
      <c r="F50" s="9"/>
      <c r="G50" s="9">
        <f t="shared" si="1"/>
        <v>4458.5</v>
      </c>
      <c r="H50" s="10">
        <f t="shared" si="2"/>
        <v>14.62762514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26">
        <v>44332.0</v>
      </c>
      <c r="B51" s="27">
        <v>0.43819444444444444</v>
      </c>
      <c r="C51" s="29"/>
      <c r="D51" s="17">
        <v>1759.85</v>
      </c>
      <c r="E51" s="16"/>
      <c r="F51" s="9"/>
      <c r="G51" s="9">
        <f t="shared" si="1"/>
        <v>4254.15</v>
      </c>
      <c r="H51" s="10">
        <f t="shared" si="2"/>
        <v>13.95718549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26">
        <v>44340.0</v>
      </c>
      <c r="B52" s="27">
        <v>0.4173611111111111</v>
      </c>
      <c r="C52" s="29"/>
      <c r="D52" s="17">
        <v>1860.5</v>
      </c>
      <c r="E52" s="16"/>
      <c r="F52" s="9"/>
      <c r="G52" s="9">
        <f t="shared" si="1"/>
        <v>4153.5</v>
      </c>
      <c r="H52" s="10">
        <f t="shared" si="2"/>
        <v>13.62696894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26">
        <v>44347.0</v>
      </c>
      <c r="B53" s="27">
        <v>0.4236111111111111</v>
      </c>
      <c r="C53" s="29"/>
      <c r="D53" s="17">
        <v>1909.3</v>
      </c>
      <c r="E53" s="16"/>
      <c r="F53" s="9"/>
      <c r="G53" s="9">
        <f t="shared" si="1"/>
        <v>4104.7</v>
      </c>
      <c r="H53" s="10">
        <f t="shared" si="2"/>
        <v>13.46686395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37">
        <v>44352.0</v>
      </c>
      <c r="B54" s="27">
        <v>0.42430555555555555</v>
      </c>
      <c r="C54" s="29"/>
      <c r="D54" s="17">
        <v>1619.55</v>
      </c>
      <c r="E54" s="16"/>
      <c r="F54" s="9"/>
      <c r="G54" s="9">
        <f t="shared" si="1"/>
        <v>4394.45</v>
      </c>
      <c r="H54" s="10">
        <f t="shared" si="2"/>
        <v>14.41748734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26">
        <v>44359.0</v>
      </c>
      <c r="B55" s="27">
        <v>0.4027777777777778</v>
      </c>
      <c r="C55" s="29"/>
      <c r="D55" s="17">
        <v>1753.75</v>
      </c>
      <c r="E55" s="16"/>
      <c r="F55" s="9"/>
      <c r="G55" s="9">
        <f t="shared" si="1"/>
        <v>4260.25</v>
      </c>
      <c r="H55" s="10">
        <f t="shared" si="2"/>
        <v>13.97719861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38">
        <v>44366.0</v>
      </c>
      <c r="B56" s="39">
        <v>0.4979166666666667</v>
      </c>
      <c r="C56" s="40"/>
      <c r="D56" s="21">
        <v>1591.0</v>
      </c>
      <c r="E56" s="20"/>
      <c r="F56" s="9"/>
      <c r="G56" s="9">
        <f t="shared" si="1"/>
        <v>4423</v>
      </c>
      <c r="H56" s="10">
        <f t="shared" si="2"/>
        <v>14.51115532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38">
        <v>44374.0</v>
      </c>
      <c r="B57" s="39">
        <v>0.4</v>
      </c>
      <c r="C57" s="40"/>
      <c r="D57" s="21">
        <v>1628.0</v>
      </c>
      <c r="E57" s="20"/>
      <c r="F57" s="9"/>
      <c r="G57" s="9">
        <f t="shared" si="1"/>
        <v>4386</v>
      </c>
      <c r="H57" s="10">
        <f t="shared" si="2"/>
        <v>14.38976424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44386.0</v>
      </c>
      <c r="B58" s="22">
        <v>0.40694444444444444</v>
      </c>
      <c r="C58" s="20"/>
      <c r="D58" s="21">
        <v>930.0</v>
      </c>
      <c r="E58" s="20"/>
      <c r="F58" s="21">
        <v>930.0</v>
      </c>
      <c r="G58" s="9">
        <f t="shared" si="1"/>
        <v>5084</v>
      </c>
      <c r="H58" s="10">
        <f t="shared" si="2"/>
        <v>16.67979056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44395.0</v>
      </c>
      <c r="B59" s="22">
        <v>0.38263888888888886</v>
      </c>
      <c r="C59" s="20"/>
      <c r="D59" s="21">
        <v>893.0</v>
      </c>
      <c r="E59" s="20"/>
      <c r="F59" s="21">
        <v>902.0</v>
      </c>
      <c r="G59" s="9">
        <f t="shared" si="1"/>
        <v>5121</v>
      </c>
      <c r="H59" s="10">
        <f t="shared" si="2"/>
        <v>16.80118164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44400.0</v>
      </c>
      <c r="B60" s="22">
        <v>0.3909722222222222</v>
      </c>
      <c r="C60" s="20"/>
      <c r="D60" s="21">
        <v>960.12</v>
      </c>
      <c r="E60" s="20"/>
      <c r="F60" s="21">
        <v>929.64</v>
      </c>
      <c r="G60" s="9">
        <f t="shared" si="1"/>
        <v>5053.88</v>
      </c>
      <c r="H60" s="10">
        <f t="shared" si="2"/>
        <v>16.58097166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44408.0</v>
      </c>
      <c r="B61" s="19">
        <v>0.43819444444444444</v>
      </c>
      <c r="C61" s="20"/>
      <c r="D61" s="21">
        <v>954.0</v>
      </c>
      <c r="E61" s="20"/>
      <c r="F61" s="21">
        <v>924.0</v>
      </c>
      <c r="G61" s="9">
        <f t="shared" si="1"/>
        <v>5060</v>
      </c>
      <c r="H61" s="10">
        <f t="shared" si="2"/>
        <v>16.6010504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44415.0</v>
      </c>
      <c r="B62" s="19">
        <v>0.4125</v>
      </c>
      <c r="C62" s="20"/>
      <c r="D62" s="21">
        <v>844.0</v>
      </c>
      <c r="E62" s="20"/>
      <c r="F62" s="21">
        <v>890.0</v>
      </c>
      <c r="G62" s="9">
        <f t="shared" si="1"/>
        <v>5170</v>
      </c>
      <c r="H62" s="10">
        <f t="shared" si="2"/>
        <v>16.9619428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44421.0</v>
      </c>
      <c r="B63" s="19">
        <v>0.41180555555555554</v>
      </c>
      <c r="C63" s="20"/>
      <c r="D63" s="21">
        <v>817.0</v>
      </c>
      <c r="E63" s="20"/>
      <c r="F63" s="21">
        <v>850.0</v>
      </c>
      <c r="G63" s="9">
        <f t="shared" si="1"/>
        <v>5197</v>
      </c>
      <c r="H63" s="10">
        <f t="shared" si="2"/>
        <v>17.05052548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44429.0</v>
      </c>
      <c r="B64" s="19">
        <v>0.41597222222222224</v>
      </c>
      <c r="C64" s="20"/>
      <c r="D64" s="21">
        <v>759.0</v>
      </c>
      <c r="E64" s="20"/>
      <c r="F64" s="21">
        <v>823.0</v>
      </c>
      <c r="G64" s="9">
        <f t="shared" si="1"/>
        <v>5255</v>
      </c>
      <c r="H64" s="10">
        <f t="shared" si="2"/>
        <v>17.2408142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44435.0</v>
      </c>
      <c r="B65" s="19">
        <v>0.09305555555555556</v>
      </c>
      <c r="C65" s="20"/>
      <c r="D65" s="21">
        <v>728.0</v>
      </c>
      <c r="E65" s="20"/>
      <c r="F65" s="21">
        <v>762.0</v>
      </c>
      <c r="G65" s="9">
        <f t="shared" si="1"/>
        <v>5286</v>
      </c>
      <c r="H65" s="10">
        <f t="shared" si="2"/>
        <v>17.34252024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44442.0</v>
      </c>
      <c r="B66" s="19">
        <v>0.07152777777777777</v>
      </c>
      <c r="C66" s="20">
        <v>2.55</v>
      </c>
      <c r="D66" s="9">
        <f t="shared" ref="D66:D69" si="3">(C66*304.8)</f>
        <v>777.24</v>
      </c>
      <c r="E66" s="20">
        <v>2.59</v>
      </c>
      <c r="F66" s="9">
        <f t="shared" ref="F66:F69" si="4">(E66*304.8)</f>
        <v>789.432</v>
      </c>
      <c r="G66" s="9">
        <f t="shared" si="1"/>
        <v>5236.76</v>
      </c>
      <c r="H66" s="10">
        <f t="shared" si="2"/>
        <v>17.18097168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44450.0</v>
      </c>
      <c r="B67" s="19">
        <v>0.4152777777777778</v>
      </c>
      <c r="C67" s="20">
        <v>2.8</v>
      </c>
      <c r="D67" s="9">
        <f t="shared" si="3"/>
        <v>853.44</v>
      </c>
      <c r="E67" s="20">
        <v>3.15</v>
      </c>
      <c r="F67" s="9">
        <f t="shared" si="4"/>
        <v>960.12</v>
      </c>
      <c r="G67" s="9">
        <f t="shared" si="1"/>
        <v>5160.56</v>
      </c>
      <c r="H67" s="10">
        <f t="shared" si="2"/>
        <v>16.93097167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44456.0</v>
      </c>
      <c r="B68" s="19">
        <v>0.07222222222222222</v>
      </c>
      <c r="C68" s="20">
        <v>2.2</v>
      </c>
      <c r="D68" s="9">
        <f t="shared" si="3"/>
        <v>670.56</v>
      </c>
      <c r="E68" s="20">
        <v>2.42</v>
      </c>
      <c r="F68" s="9">
        <f t="shared" si="4"/>
        <v>737.616</v>
      </c>
      <c r="G68" s="9">
        <f t="shared" si="1"/>
        <v>5343.44</v>
      </c>
      <c r="H68" s="10">
        <f t="shared" si="2"/>
        <v>17.53097169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44464.0</v>
      </c>
      <c r="B69" s="19">
        <v>0.4173611111111111</v>
      </c>
      <c r="C69" s="20">
        <v>2.5</v>
      </c>
      <c r="D69" s="9">
        <f t="shared" si="3"/>
        <v>762</v>
      </c>
      <c r="E69" s="20">
        <v>2.6</v>
      </c>
      <c r="F69" s="9">
        <f t="shared" si="4"/>
        <v>792.48</v>
      </c>
      <c r="G69" s="9">
        <f t="shared" si="1"/>
        <v>5252</v>
      </c>
      <c r="H69" s="10">
        <f t="shared" si="2"/>
        <v>17.23097168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8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8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8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8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8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8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8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8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8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8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8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8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8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8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8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8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8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8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8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8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8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8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8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8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8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8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8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8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8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8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8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8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8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8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8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8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8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8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8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8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8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8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8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8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8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8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8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8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8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8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8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8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8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8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8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8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8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8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8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8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8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8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8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8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8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8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8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8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8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8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8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8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8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8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8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8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8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8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8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8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8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8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8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8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8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8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8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8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8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8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8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8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8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8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8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8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8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8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8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8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8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8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8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8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8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8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8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8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8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8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8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8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8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8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8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8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8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8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8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8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8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8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8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8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8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8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8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8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8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8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8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8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8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8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8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8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8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8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8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8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8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8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8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8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8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8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8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8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8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8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8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8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8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8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8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8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8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8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8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8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8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8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8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8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8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8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8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8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8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8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8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8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8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8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8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8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8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8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8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8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8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8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8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8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8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8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8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8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8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8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8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8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8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8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8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8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8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8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8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8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8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8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8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8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8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8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8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8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8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8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8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8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8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8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8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8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8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8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8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8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8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8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8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8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8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8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8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8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8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8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8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8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8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8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8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8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8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8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8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8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8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8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8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8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8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8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8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8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8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8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8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8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8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8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8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8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8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8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8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8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8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8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8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8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8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8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8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8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8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8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8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8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8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8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8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8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8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8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8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8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8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8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8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8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8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8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8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8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8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8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8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8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8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8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8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8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8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8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8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8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8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8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8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8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8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8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8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8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8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8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8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8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8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8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8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8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8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8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8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8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8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8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8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8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8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8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8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8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8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8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8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8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8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8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8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8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8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8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8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8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8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8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8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8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8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8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8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8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8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8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8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8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8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8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8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8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8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8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8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8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8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8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8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8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8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8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8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8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8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8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8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8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8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8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8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8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8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8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8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8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8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8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8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8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8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8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8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8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8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8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8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8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8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8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8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8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8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8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8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8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8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8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8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8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8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8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8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8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8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8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8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8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8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8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8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8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8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8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8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8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8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8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8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8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8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8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8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8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8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8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8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8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8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8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8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8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8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8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8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8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8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8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8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8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8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8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8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8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8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8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8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8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8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8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8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8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8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8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8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8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8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8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8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8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8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8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8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8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8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8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8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8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8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8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8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8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8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8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8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8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8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8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8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8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8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8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8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8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8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8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8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8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8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8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8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8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8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8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8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8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8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8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8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8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8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8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8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8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8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8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8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8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8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8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8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8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8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8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8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8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8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8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8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8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8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8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8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8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8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8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8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8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8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8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8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8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8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8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8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8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8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8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8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8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8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8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8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8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8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8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8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8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8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8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8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8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8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8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8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8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8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8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8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8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8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8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8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8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8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8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8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8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8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8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8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8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8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8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8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8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8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8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8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8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8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8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8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8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8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8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8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8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8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8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8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8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8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8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8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8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8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8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8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8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8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8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8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8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8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8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8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8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8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8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8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8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8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8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8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8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8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8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8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8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8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8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8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8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8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8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8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8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8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8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8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8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8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8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8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8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8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8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8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8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8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8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8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8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8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8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8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8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8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8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8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8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8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8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8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8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8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8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8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8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8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8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8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8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8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8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8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8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8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8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8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8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8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8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8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8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8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8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8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8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8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8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8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8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8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8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8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8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8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8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8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8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8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8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8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8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8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8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8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8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8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8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8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8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8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8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8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8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8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8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8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8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8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8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8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8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8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8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8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8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8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8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8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8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8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8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8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8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8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8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8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8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8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8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8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8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8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8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8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8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8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8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8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8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8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8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8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8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8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8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8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8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8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8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8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8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8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8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8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8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8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8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8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8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8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8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8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8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8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8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8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8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8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8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8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8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8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8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8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8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8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8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8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8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8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8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8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8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8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8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8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8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8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8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8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8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8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8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8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8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8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8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8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8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8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8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8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8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8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8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8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8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8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8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8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8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8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8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8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8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8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8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8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8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8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8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8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8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8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8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8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8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8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8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8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8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8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8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8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8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8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8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8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8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8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8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8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8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8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8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8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8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8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8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8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8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8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8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8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8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8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8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8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8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8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8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8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8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8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8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8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8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8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8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8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8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8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8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8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8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8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8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8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8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8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8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8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8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8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8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8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8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8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8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8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8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8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8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8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8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8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8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8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8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8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8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8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8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8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8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8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8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8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8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8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8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8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8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8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8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8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8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8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8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8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8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8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8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autoFilter ref="$A$1:$G$69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10.13"/>
    <col customWidth="1" min="3" max="3" width="11.0"/>
    <col customWidth="1" min="4" max="4" width="11.75"/>
    <col customWidth="1" min="5" max="5" width="11.0"/>
    <col customWidth="1" min="6" max="6" width="12.63"/>
    <col customWidth="1" min="7" max="7" width="7.88"/>
    <col customWidth="1" min="8" max="29" width="9.38"/>
  </cols>
  <sheetData>
    <row r="1">
      <c r="A1" s="1" t="s">
        <v>0</v>
      </c>
      <c r="B1" s="1" t="s">
        <v>22</v>
      </c>
      <c r="C1" s="41" t="s">
        <v>23</v>
      </c>
      <c r="D1" s="3" t="s">
        <v>24</v>
      </c>
      <c r="E1" s="3" t="s">
        <v>25</v>
      </c>
      <c r="F1" s="3" t="s">
        <v>26</v>
      </c>
      <c r="G1" s="5" t="s">
        <v>27</v>
      </c>
      <c r="H1" s="25" t="s">
        <v>28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0.1277777777777778</v>
      </c>
      <c r="C2" s="7"/>
      <c r="D2" s="9">
        <v>1734.3120000000001</v>
      </c>
      <c r="E2" s="9"/>
      <c r="F2" s="9"/>
      <c r="G2" s="9">
        <f t="shared" ref="G2:G72" si="1">((487.5+113)*10)-D2</f>
        <v>4270.688</v>
      </c>
      <c r="H2" s="42">
        <f t="shared" ref="H2:H72" si="2">G2*0.00328084</f>
        <v>14.01144402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0.5166666666666667</v>
      </c>
      <c r="C3" s="7"/>
      <c r="D3" s="9">
        <v>1487.424</v>
      </c>
      <c r="E3" s="9"/>
      <c r="F3" s="9"/>
      <c r="G3" s="9">
        <f t="shared" si="1"/>
        <v>4517.576</v>
      </c>
      <c r="H3" s="42">
        <f t="shared" si="2"/>
        <v>14.82144404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43669.0</v>
      </c>
      <c r="B4" s="7">
        <v>0.4270833333333333</v>
      </c>
      <c r="C4" s="7"/>
      <c r="D4" s="9">
        <v>972.312</v>
      </c>
      <c r="E4" s="9"/>
      <c r="F4" s="9"/>
      <c r="G4" s="9">
        <f t="shared" si="1"/>
        <v>5032.688</v>
      </c>
      <c r="H4" s="42">
        <f t="shared" si="2"/>
        <v>16.5114441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43676.0</v>
      </c>
      <c r="B5" s="7">
        <v>0.47291666666666665</v>
      </c>
      <c r="C5" s="7"/>
      <c r="D5" s="9">
        <v>984.504</v>
      </c>
      <c r="E5" s="9"/>
      <c r="F5" s="9"/>
      <c r="G5" s="9">
        <f t="shared" si="1"/>
        <v>5020.496</v>
      </c>
      <c r="H5" s="42">
        <f t="shared" si="2"/>
        <v>16.4714441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43752.0</v>
      </c>
      <c r="B6" s="7">
        <v>0.3520833333333333</v>
      </c>
      <c r="C6" s="7"/>
      <c r="D6" s="9">
        <v>1313.6879999999999</v>
      </c>
      <c r="E6" s="9"/>
      <c r="F6" s="9"/>
      <c r="G6" s="9">
        <f t="shared" si="1"/>
        <v>4691.312</v>
      </c>
      <c r="H6" s="42">
        <f t="shared" si="2"/>
        <v>15.39144406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43762.0</v>
      </c>
      <c r="B7" s="7">
        <v>0.4298611111111111</v>
      </c>
      <c r="C7" s="7"/>
      <c r="D7" s="9">
        <v>1191.768</v>
      </c>
      <c r="E7" s="9"/>
      <c r="F7" s="9"/>
      <c r="G7" s="9">
        <f t="shared" si="1"/>
        <v>4813.232</v>
      </c>
      <c r="H7" s="42">
        <f t="shared" si="2"/>
        <v>15.79144407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43773.0</v>
      </c>
      <c r="B8" s="7">
        <v>0.36180555555555555</v>
      </c>
      <c r="C8" s="7"/>
      <c r="D8" s="9">
        <v>1344.1680000000001</v>
      </c>
      <c r="E8" s="9"/>
      <c r="F8" s="9"/>
      <c r="G8" s="9">
        <f t="shared" si="1"/>
        <v>4660.832</v>
      </c>
      <c r="H8" s="42">
        <f t="shared" si="2"/>
        <v>15.29144406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43783.0</v>
      </c>
      <c r="B9" s="7">
        <v>0.4173611111111111</v>
      </c>
      <c r="C9" s="7"/>
      <c r="D9" s="9">
        <v>1432.5600000000002</v>
      </c>
      <c r="E9" s="9"/>
      <c r="F9" s="9"/>
      <c r="G9" s="9">
        <f t="shared" si="1"/>
        <v>4572.44</v>
      </c>
      <c r="H9" s="42">
        <f t="shared" si="2"/>
        <v>15.00144405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43843.0</v>
      </c>
      <c r="B10" s="7">
        <v>0.4826388888888889</v>
      </c>
      <c r="C10" s="7"/>
      <c r="D10" s="9">
        <v>1237.4879999999998</v>
      </c>
      <c r="E10" s="9"/>
      <c r="F10" s="9"/>
      <c r="G10" s="9">
        <f t="shared" si="1"/>
        <v>4767.512</v>
      </c>
      <c r="H10" s="42">
        <f t="shared" si="2"/>
        <v>15.64144407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0.5381944444444444</v>
      </c>
      <c r="C11" s="7"/>
      <c r="D11" s="9">
        <v>1344.1680000000001</v>
      </c>
      <c r="E11" s="9"/>
      <c r="F11" s="9"/>
      <c r="G11" s="9">
        <f t="shared" si="1"/>
        <v>4660.832</v>
      </c>
      <c r="H11" s="42">
        <f t="shared" si="2"/>
        <v>15.29144406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43860.0</v>
      </c>
      <c r="B12" s="7">
        <v>0.05694444444444444</v>
      </c>
      <c r="C12" s="7"/>
      <c r="D12" s="9">
        <v>1591.056</v>
      </c>
      <c r="E12" s="9"/>
      <c r="F12" s="9"/>
      <c r="G12" s="9">
        <f t="shared" si="1"/>
        <v>4413.944</v>
      </c>
      <c r="H12" s="42">
        <f t="shared" si="2"/>
        <v>14.48144403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43874.0</v>
      </c>
      <c r="B13" s="7">
        <v>0.052083333333333336</v>
      </c>
      <c r="C13" s="7"/>
      <c r="D13" s="9">
        <v>1228.344</v>
      </c>
      <c r="E13" s="9"/>
      <c r="F13" s="9"/>
      <c r="G13" s="9">
        <f t="shared" si="1"/>
        <v>4776.656</v>
      </c>
      <c r="H13" s="42">
        <f t="shared" si="2"/>
        <v>15.67144407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43888.0</v>
      </c>
      <c r="B14" s="7">
        <v>0.043750000000000004</v>
      </c>
      <c r="C14" s="7"/>
      <c r="D14" s="9">
        <v>1463.04</v>
      </c>
      <c r="E14" s="9"/>
      <c r="F14" s="9"/>
      <c r="G14" s="9">
        <f t="shared" si="1"/>
        <v>4541.96</v>
      </c>
      <c r="H14" s="42">
        <f t="shared" si="2"/>
        <v>14.90144405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43996.0</v>
      </c>
      <c r="B15" s="7">
        <v>0.3729166666666666</v>
      </c>
      <c r="C15" s="7"/>
      <c r="D15" s="9">
        <v>1069.848</v>
      </c>
      <c r="E15" s="9"/>
      <c r="F15" s="9"/>
      <c r="G15" s="9">
        <f t="shared" si="1"/>
        <v>4935.152</v>
      </c>
      <c r="H15" s="42">
        <f t="shared" si="2"/>
        <v>16.19144409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44001.0</v>
      </c>
      <c r="B16" s="7">
        <v>0.3847222222222222</v>
      </c>
      <c r="C16" s="7"/>
      <c r="D16" s="9">
        <v>1082.04</v>
      </c>
      <c r="E16" s="9"/>
      <c r="F16" s="9"/>
      <c r="G16" s="9">
        <f t="shared" si="1"/>
        <v>4922.96</v>
      </c>
      <c r="H16" s="42">
        <f t="shared" si="2"/>
        <v>16.15144409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44010.0</v>
      </c>
      <c r="B17" s="7">
        <v>0.3861111111111111</v>
      </c>
      <c r="C17" s="7"/>
      <c r="D17" s="9">
        <v>1319.784</v>
      </c>
      <c r="E17" s="9"/>
      <c r="F17" s="9"/>
      <c r="G17" s="9">
        <f t="shared" si="1"/>
        <v>4685.216</v>
      </c>
      <c r="H17" s="42">
        <f t="shared" si="2"/>
        <v>15.37144406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44014.0</v>
      </c>
      <c r="B18" s="7">
        <v>0.3833333333333333</v>
      </c>
      <c r="C18" s="7"/>
      <c r="D18" s="9">
        <v>1417.3200000000002</v>
      </c>
      <c r="E18" s="9"/>
      <c r="F18" s="9"/>
      <c r="G18" s="9">
        <f t="shared" si="1"/>
        <v>4587.68</v>
      </c>
      <c r="H18" s="42">
        <f t="shared" si="2"/>
        <v>15.05144405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44022.0</v>
      </c>
      <c r="B19" s="7">
        <v>0.3833333333333333</v>
      </c>
      <c r="C19" s="7"/>
      <c r="D19" s="9">
        <v>1490.472</v>
      </c>
      <c r="E19" s="9"/>
      <c r="F19" s="9"/>
      <c r="G19" s="9">
        <f t="shared" si="1"/>
        <v>4514.528</v>
      </c>
      <c r="H19" s="42">
        <f t="shared" si="2"/>
        <v>14.81144404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44029.0</v>
      </c>
      <c r="B20" s="7">
        <v>0.3965277777777778</v>
      </c>
      <c r="C20" s="7"/>
      <c r="D20" s="9">
        <v>1188.72</v>
      </c>
      <c r="E20" s="9"/>
      <c r="F20" s="9"/>
      <c r="G20" s="9">
        <f t="shared" si="1"/>
        <v>4816.28</v>
      </c>
      <c r="H20" s="42">
        <f t="shared" si="2"/>
        <v>15.80144408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44038.0</v>
      </c>
      <c r="B21" s="7">
        <v>0.38680555555555557</v>
      </c>
      <c r="C21" s="7"/>
      <c r="D21" s="9">
        <v>1103.376</v>
      </c>
      <c r="E21" s="9"/>
      <c r="F21" s="9"/>
      <c r="G21" s="9">
        <f t="shared" si="1"/>
        <v>4901.624</v>
      </c>
      <c r="H21" s="42">
        <f t="shared" si="2"/>
        <v>16.08144408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44044.0</v>
      </c>
      <c r="B22" s="7">
        <v>0.12638888888888888</v>
      </c>
      <c r="C22" s="7"/>
      <c r="D22" s="9">
        <v>1261.8719999999998</v>
      </c>
      <c r="E22" s="9"/>
      <c r="F22" s="9"/>
      <c r="G22" s="9">
        <f t="shared" si="1"/>
        <v>4743.128</v>
      </c>
      <c r="H22" s="42">
        <f t="shared" si="2"/>
        <v>15.56144407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44052.0</v>
      </c>
      <c r="B23" s="7">
        <v>0.3888888888888889</v>
      </c>
      <c r="C23" s="7"/>
      <c r="D23" s="9">
        <v>1325.8799999999999</v>
      </c>
      <c r="E23" s="9"/>
      <c r="F23" s="9"/>
      <c r="G23" s="9">
        <f t="shared" si="1"/>
        <v>4679.12</v>
      </c>
      <c r="H23" s="42">
        <f t="shared" si="2"/>
        <v>15.35144406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44059.0</v>
      </c>
      <c r="B24" s="7">
        <v>0.13958333333333334</v>
      </c>
      <c r="C24" s="7"/>
      <c r="D24" s="9">
        <v>1130.808</v>
      </c>
      <c r="E24" s="9"/>
      <c r="F24" s="9"/>
      <c r="G24" s="9">
        <f t="shared" si="1"/>
        <v>4874.192</v>
      </c>
      <c r="H24" s="42">
        <f t="shared" si="2"/>
        <v>15.99144408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44066.0</v>
      </c>
      <c r="B25" s="7">
        <v>0.3854166666666667</v>
      </c>
      <c r="C25" s="7"/>
      <c r="D25" s="9">
        <v>1130.808</v>
      </c>
      <c r="E25" s="9"/>
      <c r="F25" s="9"/>
      <c r="G25" s="9">
        <f t="shared" si="1"/>
        <v>4874.192</v>
      </c>
      <c r="H25" s="42">
        <f t="shared" si="2"/>
        <v>15.99144408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44076.0</v>
      </c>
      <c r="B26" s="7">
        <v>0.3993055555555556</v>
      </c>
      <c r="C26" s="7"/>
      <c r="D26" s="9">
        <v>1069.848</v>
      </c>
      <c r="E26" s="9"/>
      <c r="F26" s="9"/>
      <c r="G26" s="9">
        <f t="shared" si="1"/>
        <v>4935.152</v>
      </c>
      <c r="H26" s="42">
        <f t="shared" si="2"/>
        <v>16.19144409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44083.0</v>
      </c>
      <c r="B27" s="7">
        <v>0.5145833333333333</v>
      </c>
      <c r="C27" s="7"/>
      <c r="D27" s="9">
        <v>1051.5600000000002</v>
      </c>
      <c r="E27" s="9"/>
      <c r="F27" s="9"/>
      <c r="G27" s="9">
        <f t="shared" si="1"/>
        <v>4953.44</v>
      </c>
      <c r="H27" s="42">
        <f t="shared" si="2"/>
        <v>16.25144409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44094.0</v>
      </c>
      <c r="B28" s="7">
        <v>0.4076388888888889</v>
      </c>
      <c r="C28" s="7"/>
      <c r="D28" s="9">
        <v>1018.032</v>
      </c>
      <c r="E28" s="9"/>
      <c r="F28" s="9"/>
      <c r="G28" s="9">
        <f t="shared" si="1"/>
        <v>4986.968</v>
      </c>
      <c r="H28" s="42">
        <f t="shared" si="2"/>
        <v>16.36144409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44102.0</v>
      </c>
      <c r="B29" s="7">
        <v>0.3840277777777778</v>
      </c>
      <c r="C29" s="7"/>
      <c r="D29" s="9">
        <v>1072.896</v>
      </c>
      <c r="E29" s="9"/>
      <c r="F29" s="9"/>
      <c r="G29" s="9">
        <f t="shared" si="1"/>
        <v>4932.104</v>
      </c>
      <c r="H29" s="42">
        <f t="shared" si="2"/>
        <v>16.18144409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44108.0</v>
      </c>
      <c r="B30" s="7">
        <v>0.47500000000000003</v>
      </c>
      <c r="C30" s="7"/>
      <c r="D30" s="9">
        <v>999.744</v>
      </c>
      <c r="E30" s="9"/>
      <c r="F30" s="9"/>
      <c r="G30" s="9">
        <f t="shared" si="1"/>
        <v>5005.256</v>
      </c>
      <c r="H30" s="42">
        <f t="shared" si="2"/>
        <v>16.4214441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44115.0</v>
      </c>
      <c r="B31" s="7">
        <v>0.48194444444444445</v>
      </c>
      <c r="C31" s="7"/>
      <c r="D31" s="9">
        <v>999.744</v>
      </c>
      <c r="E31" s="9"/>
      <c r="F31" s="9"/>
      <c r="G31" s="9">
        <f t="shared" si="1"/>
        <v>5005.256</v>
      </c>
      <c r="H31" s="42">
        <f t="shared" si="2"/>
        <v>16.4214441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44122.0</v>
      </c>
      <c r="B32" s="7">
        <v>0.4708333333333334</v>
      </c>
      <c r="C32" s="7"/>
      <c r="D32" s="9">
        <v>996.696</v>
      </c>
      <c r="E32" s="9"/>
      <c r="F32" s="9"/>
      <c r="G32" s="9">
        <f t="shared" si="1"/>
        <v>5008.304</v>
      </c>
      <c r="H32" s="42">
        <f t="shared" si="2"/>
        <v>16.4314441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44129.0</v>
      </c>
      <c r="B33" s="7">
        <v>0.4840277777777778</v>
      </c>
      <c r="C33" s="7"/>
      <c r="D33" s="9">
        <v>1033.2720000000002</v>
      </c>
      <c r="E33" s="9"/>
      <c r="F33" s="9"/>
      <c r="G33" s="9">
        <f t="shared" si="1"/>
        <v>4971.728</v>
      </c>
      <c r="H33" s="42">
        <f t="shared" si="2"/>
        <v>16.31144409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44136.0</v>
      </c>
      <c r="B34" s="7">
        <v>0.4826388888888889</v>
      </c>
      <c r="C34" s="7"/>
      <c r="D34" s="9">
        <v>1088.136</v>
      </c>
      <c r="E34" s="9"/>
      <c r="F34" s="9"/>
      <c r="G34" s="9">
        <f t="shared" si="1"/>
        <v>4916.864</v>
      </c>
      <c r="H34" s="42">
        <f t="shared" si="2"/>
        <v>16.13144409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44157.0</v>
      </c>
      <c r="B35" s="7">
        <v>0.4840277777777778</v>
      </c>
      <c r="C35" s="7"/>
      <c r="D35" s="9">
        <v>1051.5600000000002</v>
      </c>
      <c r="E35" s="9"/>
      <c r="F35" s="9"/>
      <c r="G35" s="9">
        <f t="shared" si="1"/>
        <v>4953.44</v>
      </c>
      <c r="H35" s="42">
        <f t="shared" si="2"/>
        <v>16.25144409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44164.0</v>
      </c>
      <c r="B36" s="7">
        <v>0.4666666666666666</v>
      </c>
      <c r="C36" s="7"/>
      <c r="D36" s="9">
        <v>1094.232</v>
      </c>
      <c r="E36" s="9"/>
      <c r="F36" s="9"/>
      <c r="G36" s="9">
        <f t="shared" si="1"/>
        <v>4910.768</v>
      </c>
      <c r="H36" s="42">
        <f t="shared" si="2"/>
        <v>16.11144409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44171.0</v>
      </c>
      <c r="B37" s="7">
        <v>0.4680555555555555</v>
      </c>
      <c r="C37" s="7"/>
      <c r="D37" s="9">
        <v>1124.712</v>
      </c>
      <c r="E37" s="9"/>
      <c r="F37" s="9"/>
      <c r="G37" s="9">
        <f t="shared" si="1"/>
        <v>4880.288</v>
      </c>
      <c r="H37" s="42">
        <f t="shared" si="2"/>
        <v>16.01144408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44178.0</v>
      </c>
      <c r="B38" s="7">
        <v>0.10069444444444443</v>
      </c>
      <c r="C38" s="7"/>
      <c r="D38" s="9">
        <v>1082.04</v>
      </c>
      <c r="E38" s="9"/>
      <c r="F38" s="9"/>
      <c r="G38" s="9">
        <f t="shared" si="1"/>
        <v>4922.96</v>
      </c>
      <c r="H38" s="42">
        <f t="shared" si="2"/>
        <v>16.15144409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44186.0</v>
      </c>
      <c r="B39" s="7">
        <v>0.10833333333333334</v>
      </c>
      <c r="C39" s="7"/>
      <c r="D39" s="9">
        <v>1066.8</v>
      </c>
      <c r="E39" s="9"/>
      <c r="F39" s="9"/>
      <c r="G39" s="9">
        <f t="shared" si="1"/>
        <v>4938.2</v>
      </c>
      <c r="H39" s="42">
        <f t="shared" si="2"/>
        <v>16.20144409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44199.0</v>
      </c>
      <c r="B40" s="7">
        <v>0.05694444444444444</v>
      </c>
      <c r="C40" s="7"/>
      <c r="D40" s="9">
        <v>1152.144</v>
      </c>
      <c r="E40" s="9"/>
      <c r="F40" s="9"/>
      <c r="G40" s="9">
        <f t="shared" si="1"/>
        <v>4852.856</v>
      </c>
      <c r="H40" s="42">
        <f t="shared" si="2"/>
        <v>15.92144408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44206.0</v>
      </c>
      <c r="B41" s="7">
        <v>0.042361111111111106</v>
      </c>
      <c r="C41" s="7"/>
      <c r="D41" s="9">
        <v>1228.344</v>
      </c>
      <c r="E41" s="9"/>
      <c r="F41" s="9"/>
      <c r="G41" s="9">
        <f t="shared" si="1"/>
        <v>4776.656</v>
      </c>
      <c r="H41" s="42">
        <f t="shared" si="2"/>
        <v>15.67144407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44220.0</v>
      </c>
      <c r="B42" s="7">
        <v>0.5347222222222222</v>
      </c>
      <c r="C42" s="7"/>
      <c r="D42" s="9">
        <v>1353.3120000000001</v>
      </c>
      <c r="E42" s="9"/>
      <c r="F42" s="9"/>
      <c r="G42" s="9">
        <f t="shared" si="1"/>
        <v>4651.688</v>
      </c>
      <c r="H42" s="42">
        <f t="shared" si="2"/>
        <v>15.26144406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44227.0</v>
      </c>
      <c r="B43" s="7">
        <v>0.04305555555555556</v>
      </c>
      <c r="C43" s="7"/>
      <c r="D43" s="9">
        <v>1420.3680000000002</v>
      </c>
      <c r="E43" s="9"/>
      <c r="F43" s="9"/>
      <c r="G43" s="9">
        <f t="shared" si="1"/>
        <v>4584.632</v>
      </c>
      <c r="H43" s="42">
        <f t="shared" si="2"/>
        <v>15.04144405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44234.0</v>
      </c>
      <c r="B44" s="7">
        <v>0.48819444444444443</v>
      </c>
      <c r="C44" s="7"/>
      <c r="D44" s="9">
        <v>1292.352</v>
      </c>
      <c r="E44" s="9"/>
      <c r="F44" s="9"/>
      <c r="G44" s="9">
        <f t="shared" si="1"/>
        <v>4712.648</v>
      </c>
      <c r="H44" s="42">
        <f t="shared" si="2"/>
        <v>15.46144406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44241.0</v>
      </c>
      <c r="B45" s="7">
        <v>0.4923611111111111</v>
      </c>
      <c r="C45" s="7"/>
      <c r="D45" s="9">
        <v>1350.264</v>
      </c>
      <c r="E45" s="9"/>
      <c r="F45" s="9"/>
      <c r="G45" s="9">
        <f t="shared" si="1"/>
        <v>4654.736</v>
      </c>
      <c r="H45" s="42">
        <f t="shared" si="2"/>
        <v>15.27144406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44248.0</v>
      </c>
      <c r="B46" s="7">
        <v>0.38958333333333334</v>
      </c>
      <c r="C46" s="7"/>
      <c r="D46" s="9">
        <v>1493.5200000000002</v>
      </c>
      <c r="E46" s="9"/>
      <c r="F46" s="9"/>
      <c r="G46" s="9">
        <f t="shared" si="1"/>
        <v>4511.48</v>
      </c>
      <c r="H46" s="42">
        <f t="shared" si="2"/>
        <v>14.80144404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44255.0</v>
      </c>
      <c r="B47" s="7">
        <v>0.4041666666666666</v>
      </c>
      <c r="C47" s="7"/>
      <c r="D47" s="9">
        <v>1566.672</v>
      </c>
      <c r="E47" s="9"/>
      <c r="F47" s="11"/>
      <c r="G47" s="9">
        <f t="shared" si="1"/>
        <v>4438.328</v>
      </c>
      <c r="H47" s="42">
        <f t="shared" si="2"/>
        <v>14.56144404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6">
        <v>44267.0</v>
      </c>
      <c r="B48" s="7">
        <v>0.07708333333333334</v>
      </c>
      <c r="C48" s="7"/>
      <c r="D48" s="9">
        <v>1658.112</v>
      </c>
      <c r="E48" s="9"/>
      <c r="F48" s="11"/>
      <c r="G48" s="9">
        <f t="shared" si="1"/>
        <v>4346.888</v>
      </c>
      <c r="H48" s="42">
        <f t="shared" si="2"/>
        <v>14.26144403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44273.0</v>
      </c>
      <c r="B49" s="43" t="s">
        <v>29</v>
      </c>
      <c r="C49" s="43"/>
      <c r="D49" s="17">
        <v>1839.15</v>
      </c>
      <c r="E49" s="17"/>
      <c r="F49" s="11"/>
      <c r="G49" s="9">
        <f t="shared" si="1"/>
        <v>4165.85</v>
      </c>
      <c r="H49" s="42">
        <f t="shared" si="2"/>
        <v>13.66748731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44276.0</v>
      </c>
      <c r="B50" s="13">
        <v>0.4270833333333333</v>
      </c>
      <c r="C50" s="13"/>
      <c r="D50" s="17">
        <v>1735.45</v>
      </c>
      <c r="E50" s="17"/>
      <c r="F50" s="11"/>
      <c r="G50" s="9">
        <f t="shared" si="1"/>
        <v>4269.55</v>
      </c>
      <c r="H50" s="42">
        <f t="shared" si="2"/>
        <v>14.00771042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44283.0</v>
      </c>
      <c r="B51" s="13">
        <v>0.3993055555555556</v>
      </c>
      <c r="C51" s="13"/>
      <c r="D51" s="17">
        <v>1799.5</v>
      </c>
      <c r="E51" s="17"/>
      <c r="F51" s="11"/>
      <c r="G51" s="9">
        <f t="shared" si="1"/>
        <v>4205.5</v>
      </c>
      <c r="H51" s="42">
        <f t="shared" si="2"/>
        <v>13.79757262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44311.0</v>
      </c>
      <c r="B52" s="43" t="s">
        <v>29</v>
      </c>
      <c r="C52" s="43"/>
      <c r="D52" s="17">
        <v>1769.0</v>
      </c>
      <c r="E52" s="17"/>
      <c r="F52" s="11"/>
      <c r="G52" s="9">
        <f t="shared" si="1"/>
        <v>4236</v>
      </c>
      <c r="H52" s="42">
        <f t="shared" si="2"/>
        <v>13.89763824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44318.0</v>
      </c>
      <c r="B53" s="43" t="s">
        <v>29</v>
      </c>
      <c r="C53" s="43"/>
      <c r="D53" s="17" t="s">
        <v>29</v>
      </c>
      <c r="E53" s="17"/>
      <c r="F53" s="44"/>
      <c r="G53" s="9" t="str">
        <f t="shared" si="1"/>
        <v>#VALUE!</v>
      </c>
      <c r="H53" s="42" t="str">
        <f t="shared" si="2"/>
        <v>#VALUE!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44332.0</v>
      </c>
      <c r="B54" s="43" t="s">
        <v>29</v>
      </c>
      <c r="C54" s="43"/>
      <c r="D54" s="17" t="s">
        <v>29</v>
      </c>
      <c r="E54" s="17"/>
      <c r="F54" s="44"/>
      <c r="G54" s="9" t="str">
        <f t="shared" si="1"/>
        <v>#VALUE!</v>
      </c>
      <c r="H54" s="42" t="str">
        <f t="shared" si="2"/>
        <v>#VALUE!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44340.0</v>
      </c>
      <c r="B55" s="13">
        <v>0.425</v>
      </c>
      <c r="C55" s="13"/>
      <c r="D55" s="17">
        <v>2135.0</v>
      </c>
      <c r="E55" s="17"/>
      <c r="F55" s="11"/>
      <c r="G55" s="9">
        <f t="shared" si="1"/>
        <v>3870</v>
      </c>
      <c r="H55" s="42">
        <f t="shared" si="2"/>
        <v>12.6968508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44347.0</v>
      </c>
      <c r="B56" s="43" t="s">
        <v>29</v>
      </c>
      <c r="C56" s="43"/>
      <c r="D56" s="17">
        <v>2171.6</v>
      </c>
      <c r="E56" s="17"/>
      <c r="F56" s="11"/>
      <c r="G56" s="9">
        <f t="shared" si="1"/>
        <v>3833.4</v>
      </c>
      <c r="H56" s="42">
        <f t="shared" si="2"/>
        <v>12.57677206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45">
        <v>44352.0</v>
      </c>
      <c r="B57" s="43" t="s">
        <v>29</v>
      </c>
      <c r="C57" s="43"/>
      <c r="D57" s="17">
        <v>1869.65</v>
      </c>
      <c r="E57" s="17"/>
      <c r="F57" s="11"/>
      <c r="G57" s="9">
        <f t="shared" si="1"/>
        <v>4135.35</v>
      </c>
      <c r="H57" s="42">
        <f t="shared" si="2"/>
        <v>13.56742169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44359.0</v>
      </c>
      <c r="B58" s="43" t="s">
        <v>29</v>
      </c>
      <c r="C58" s="43"/>
      <c r="D58" s="17">
        <v>2028.25</v>
      </c>
      <c r="E58" s="17"/>
      <c r="F58" s="11"/>
      <c r="G58" s="9">
        <f t="shared" si="1"/>
        <v>3976.75</v>
      </c>
      <c r="H58" s="42">
        <f t="shared" si="2"/>
        <v>13.04708047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44366.0</v>
      </c>
      <c r="B59" s="22">
        <v>0.48819444444444443</v>
      </c>
      <c r="C59" s="22"/>
      <c r="D59" s="21">
        <v>2548.0</v>
      </c>
      <c r="E59" s="21"/>
      <c r="F59" s="11"/>
      <c r="G59" s="9">
        <f t="shared" si="1"/>
        <v>3457</v>
      </c>
      <c r="H59" s="42">
        <f t="shared" si="2"/>
        <v>11.34186388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44374.0</v>
      </c>
      <c r="B60" s="22">
        <v>0.40347222222222223</v>
      </c>
      <c r="C60" s="22"/>
      <c r="D60" s="21">
        <v>1890.0</v>
      </c>
      <c r="E60" s="21"/>
      <c r="F60" s="11"/>
      <c r="G60" s="9">
        <f t="shared" si="1"/>
        <v>4115</v>
      </c>
      <c r="H60" s="42">
        <f t="shared" si="2"/>
        <v>13.5006566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44386.0</v>
      </c>
      <c r="B61" s="22">
        <v>0.40069444444444446</v>
      </c>
      <c r="C61" s="22"/>
      <c r="D61" s="21">
        <v>1158.0</v>
      </c>
      <c r="E61" s="21"/>
      <c r="F61" s="9"/>
      <c r="G61" s="9">
        <f t="shared" si="1"/>
        <v>4847</v>
      </c>
      <c r="H61" s="42">
        <f t="shared" si="2"/>
        <v>15.90223148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44395.0</v>
      </c>
      <c r="B62" s="22">
        <v>0.38958333333333334</v>
      </c>
      <c r="C62" s="22"/>
      <c r="D62" s="21">
        <v>1807.0</v>
      </c>
      <c r="E62" s="21"/>
      <c r="F62" s="9"/>
      <c r="G62" s="9">
        <f t="shared" si="1"/>
        <v>4198</v>
      </c>
      <c r="H62" s="42">
        <f t="shared" si="2"/>
        <v>13.77296632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44400.0</v>
      </c>
      <c r="B63" s="19">
        <v>0.3993055555555556</v>
      </c>
      <c r="C63" s="19"/>
      <c r="D63" s="21">
        <v>1173.48</v>
      </c>
      <c r="E63" s="21"/>
      <c r="F63" s="9"/>
      <c r="G63" s="9">
        <f t="shared" si="1"/>
        <v>4831.52</v>
      </c>
      <c r="H63" s="42">
        <f t="shared" si="2"/>
        <v>15.85144408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44408.0</v>
      </c>
      <c r="B64" s="19">
        <v>0.44722222222222224</v>
      </c>
      <c r="C64" s="19"/>
      <c r="D64" s="21">
        <v>1192.0</v>
      </c>
      <c r="E64" s="21"/>
      <c r="F64" s="9"/>
      <c r="G64" s="9">
        <f t="shared" si="1"/>
        <v>4813</v>
      </c>
      <c r="H64" s="42">
        <f t="shared" si="2"/>
        <v>15.79068292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44415.0</v>
      </c>
      <c r="B65" s="19">
        <v>0.41805555555555557</v>
      </c>
      <c r="C65" s="19"/>
      <c r="D65" s="21">
        <v>1076.0</v>
      </c>
      <c r="E65" s="21"/>
      <c r="F65" s="21">
        <v>1103.0</v>
      </c>
      <c r="G65" s="9">
        <f t="shared" si="1"/>
        <v>4929</v>
      </c>
      <c r="H65" s="42">
        <f t="shared" si="2"/>
        <v>16.17126036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44421.0</v>
      </c>
      <c r="B66" s="19">
        <v>0.41805555555555557</v>
      </c>
      <c r="C66" s="19"/>
      <c r="D66" s="21">
        <v>1070.0</v>
      </c>
      <c r="E66" s="21"/>
      <c r="F66" s="21">
        <v>1103.0</v>
      </c>
      <c r="G66" s="9">
        <f t="shared" si="1"/>
        <v>4935</v>
      </c>
      <c r="H66" s="42">
        <f t="shared" si="2"/>
        <v>16.1909454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44429.0</v>
      </c>
      <c r="B67" s="19">
        <v>0.4222222222222222</v>
      </c>
      <c r="C67" s="19"/>
      <c r="D67" s="21">
        <v>1027.0</v>
      </c>
      <c r="E67" s="21"/>
      <c r="F67" s="21">
        <v>1067.0</v>
      </c>
      <c r="G67" s="9">
        <f t="shared" si="1"/>
        <v>4978</v>
      </c>
      <c r="H67" s="42">
        <f t="shared" si="2"/>
        <v>16.33202152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44435.0</v>
      </c>
      <c r="B68" s="19">
        <v>0.09097222222222222</v>
      </c>
      <c r="C68" s="19"/>
      <c r="D68" s="21">
        <v>1000.0</v>
      </c>
      <c r="E68" s="21"/>
      <c r="F68" s="21">
        <v>1039.0</v>
      </c>
      <c r="G68" s="9">
        <f t="shared" si="1"/>
        <v>5005</v>
      </c>
      <c r="H68" s="42">
        <f t="shared" si="2"/>
        <v>16.4206042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44442.0</v>
      </c>
      <c r="B69" s="19">
        <v>0.09027777777777778</v>
      </c>
      <c r="C69" s="20">
        <v>3.5</v>
      </c>
      <c r="D69" s="9">
        <f t="shared" ref="D69:D72" si="3">(C69*304.8)</f>
        <v>1066.8</v>
      </c>
      <c r="E69" s="20">
        <v>3.48</v>
      </c>
      <c r="F69" s="9">
        <f t="shared" ref="F69:F72" si="4">(E69*304.8)</f>
        <v>1060.704</v>
      </c>
      <c r="G69" s="9">
        <f t="shared" si="1"/>
        <v>4938.2</v>
      </c>
      <c r="H69" s="42">
        <f t="shared" si="2"/>
        <v>16.20144409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44450.0</v>
      </c>
      <c r="B70" s="19">
        <v>0.4270833333333333</v>
      </c>
      <c r="C70" s="36">
        <v>3.53</v>
      </c>
      <c r="D70" s="9">
        <f t="shared" si="3"/>
        <v>1075.944</v>
      </c>
      <c r="E70" s="20">
        <v>3.63</v>
      </c>
      <c r="F70" s="9">
        <f t="shared" si="4"/>
        <v>1106.424</v>
      </c>
      <c r="G70" s="9">
        <f t="shared" si="1"/>
        <v>4929.056</v>
      </c>
      <c r="H70" s="42">
        <f t="shared" si="2"/>
        <v>16.17144409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44456.0</v>
      </c>
      <c r="B71" s="19">
        <v>0.07847222222222222</v>
      </c>
      <c r="C71" s="36">
        <v>3.18</v>
      </c>
      <c r="D71" s="9">
        <f t="shared" si="3"/>
        <v>969.264</v>
      </c>
      <c r="E71" s="20">
        <v>3.25</v>
      </c>
      <c r="F71" s="9">
        <f t="shared" si="4"/>
        <v>990.6</v>
      </c>
      <c r="G71" s="9">
        <f t="shared" si="1"/>
        <v>5035.736</v>
      </c>
      <c r="H71" s="42">
        <f t="shared" si="2"/>
        <v>16.5214441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44464.0</v>
      </c>
      <c r="B72" s="19">
        <v>0.4263888888888889</v>
      </c>
      <c r="C72" s="36">
        <v>3.39</v>
      </c>
      <c r="D72" s="9">
        <f t="shared" si="3"/>
        <v>1033.272</v>
      </c>
      <c r="E72" s="20">
        <v>3.52</v>
      </c>
      <c r="F72" s="9">
        <f t="shared" si="4"/>
        <v>1072.896</v>
      </c>
      <c r="G72" s="9">
        <f t="shared" si="1"/>
        <v>4971.728</v>
      </c>
      <c r="H72" s="42">
        <f t="shared" si="2"/>
        <v>16.31144409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9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9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9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9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9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9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9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9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9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9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9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9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9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9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9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9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9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9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9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9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9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9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9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9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9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9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9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9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9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9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9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9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9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9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9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9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9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9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9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9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9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9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9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9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9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9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9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9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9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9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9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9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9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9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9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9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9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9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9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9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9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9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9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9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9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9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9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9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9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9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9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9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9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9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9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9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9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9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9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9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9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9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9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9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9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9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9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9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9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9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9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9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9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9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9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9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9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9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9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9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9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9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9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9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9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9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9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9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9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9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9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9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9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9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9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9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9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9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9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9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9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9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9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9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9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9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9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9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9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9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9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9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9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9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9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9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9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9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9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9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9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9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9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9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9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9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9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9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9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9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9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9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9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9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9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9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9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9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9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9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9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9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9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9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9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9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9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9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9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9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9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9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9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9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9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9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9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9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9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9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9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9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9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9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9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9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9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9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9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9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9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9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9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9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9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9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9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9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9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9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9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9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9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9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9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9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9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9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9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9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9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9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9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9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9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9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9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9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9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9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9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9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9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9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9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9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9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9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9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9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9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9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9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9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9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9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9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9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9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9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9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9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9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9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9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9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9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9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9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9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9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9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9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9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9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9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9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9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9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9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9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9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9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9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9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9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9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9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9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9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9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9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9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9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9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9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9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9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9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9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9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9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9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9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9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9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9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9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9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9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9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9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9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9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9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9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9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9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9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9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9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9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9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9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9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9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9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9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9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9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9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9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9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9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9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9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9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9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9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9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9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9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9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9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9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9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9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9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9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9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9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9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9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9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9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9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9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9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9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9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9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9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9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9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9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9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9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9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9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9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9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9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9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9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9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9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9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9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9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9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9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9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9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9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9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9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9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9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9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9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9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9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9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9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9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9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9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9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9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9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9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9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9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9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9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9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9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9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9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9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9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9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9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9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9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9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9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9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9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9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9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9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9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9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9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9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9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9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9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9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9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9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9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9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9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9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9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9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9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9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9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9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9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9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9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9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9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9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9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9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9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9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9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9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9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9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9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9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9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9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9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9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9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9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9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9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9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9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9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9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9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9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9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9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9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9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9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9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9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9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9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9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9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9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9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9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9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9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9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9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9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9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9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9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9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9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9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9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9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9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9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9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9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9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9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9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9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9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9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9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9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9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9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9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9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9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9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9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9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9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9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9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9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9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9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9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9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9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9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9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9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9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9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9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9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9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9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9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9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9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9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9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9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9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9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9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9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9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9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9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9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9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9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9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9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9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9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9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9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9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9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9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9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9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9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9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9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9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9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9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9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9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9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9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9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9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9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9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9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9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9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9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9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9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9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9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9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9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9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9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9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9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9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9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9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9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9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9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9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9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9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9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9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9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9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9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9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9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9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9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9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9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9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9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9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9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9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9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9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9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9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9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9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9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9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9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9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9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9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9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9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9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9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9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9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9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9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9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9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9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9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9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9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9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9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9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9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9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9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9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9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9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9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9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9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9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9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9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9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9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9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9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9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9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9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9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9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9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9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9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9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9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9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9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9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9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9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9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9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9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9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9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9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9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9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9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9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9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9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9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9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9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9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9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9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9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9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9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9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9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9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9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9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9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9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9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9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9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9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9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9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9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9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9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9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9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9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9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9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9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9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9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9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9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9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9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9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9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9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9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9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9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9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9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9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9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9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9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9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9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9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9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9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9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9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9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9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9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9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9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9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9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9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9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9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9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9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9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9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9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9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9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9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9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9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9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9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9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9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9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9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9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9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9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9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9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9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9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9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9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9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9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9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9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9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9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9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9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9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9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9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9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9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9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9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9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9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9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9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9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9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9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9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9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9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9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9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9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9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9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9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9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9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9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9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9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9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9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9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9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9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9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9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9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9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9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9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9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9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9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9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9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9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9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9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9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9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9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9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9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9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9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9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9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9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9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9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9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9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9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9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9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9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9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9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9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9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9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9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9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9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9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9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9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9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9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9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9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9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9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9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9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9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9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9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9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9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9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9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9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9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9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9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9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9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9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9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9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9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9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9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9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9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9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9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9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9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9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9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9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9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9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9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9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9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9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9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9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9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9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9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9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9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9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9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9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9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9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9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9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9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9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9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9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9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9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9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9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9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9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9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9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9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9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9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9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9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9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9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9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9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9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9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9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9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9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9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9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9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88"/>
    <col customWidth="1" min="2" max="3" width="8.25"/>
    <col customWidth="1" min="4" max="4" width="9.13"/>
    <col customWidth="1" min="5" max="5" width="9.0"/>
    <col customWidth="1" min="6" max="6" width="10.0"/>
    <col customWidth="1" min="7" max="7" width="7.38"/>
    <col customWidth="1" min="8" max="8" width="10.75"/>
    <col customWidth="1" min="9" max="29" width="7.75"/>
  </cols>
  <sheetData>
    <row r="1">
      <c r="A1" s="1" t="s">
        <v>0</v>
      </c>
      <c r="B1" s="1" t="s">
        <v>30</v>
      </c>
      <c r="C1" s="2" t="s">
        <v>31</v>
      </c>
      <c r="D1" s="3" t="s">
        <v>32</v>
      </c>
      <c r="E1" s="2" t="s">
        <v>33</v>
      </c>
      <c r="F1" s="3" t="s">
        <v>34</v>
      </c>
      <c r="G1" s="5" t="s">
        <v>35</v>
      </c>
      <c r="H1" s="25" t="s">
        <v>36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0.1111111111111111</v>
      </c>
      <c r="C2" s="8"/>
      <c r="D2" s="9">
        <v>2045.208</v>
      </c>
      <c r="E2" s="8"/>
      <c r="F2" s="21"/>
      <c r="G2" s="21">
        <f t="shared" ref="G2:G72" si="1">((537.2+132)*10)-D2</f>
        <v>4646.792</v>
      </c>
      <c r="H2" s="10">
        <f t="shared" ref="H2:H72" si="2">G2*0.00328084</f>
        <v>15.24538107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0.4979166666666666</v>
      </c>
      <c r="C3" s="8"/>
      <c r="D3" s="9">
        <v>1639.824</v>
      </c>
      <c r="E3" s="8"/>
      <c r="F3" s="21"/>
      <c r="G3" s="21">
        <f t="shared" si="1"/>
        <v>5052.176</v>
      </c>
      <c r="H3" s="10">
        <f t="shared" si="2"/>
        <v>16.57538111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43661.0</v>
      </c>
      <c r="B4" s="7">
        <v>0.3958333333333333</v>
      </c>
      <c r="C4" s="8"/>
      <c r="D4" s="9">
        <v>1216.152</v>
      </c>
      <c r="E4" s="8"/>
      <c r="F4" s="21"/>
      <c r="G4" s="21">
        <f t="shared" si="1"/>
        <v>5475.848</v>
      </c>
      <c r="H4" s="10">
        <f t="shared" si="2"/>
        <v>17.96538115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43669.0</v>
      </c>
      <c r="B5" s="7">
        <v>0.4048611111111111</v>
      </c>
      <c r="C5" s="8"/>
      <c r="D5" s="9">
        <v>1170.432</v>
      </c>
      <c r="E5" s="8"/>
      <c r="F5" s="21"/>
      <c r="G5" s="21">
        <f t="shared" si="1"/>
        <v>5521.568</v>
      </c>
      <c r="H5" s="10">
        <f t="shared" si="2"/>
        <v>18.11538116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43676.0</v>
      </c>
      <c r="B6" s="7">
        <v>0.48125</v>
      </c>
      <c r="C6" s="8"/>
      <c r="D6" s="9">
        <v>1216.152</v>
      </c>
      <c r="E6" s="8"/>
      <c r="F6" s="21"/>
      <c r="G6" s="21">
        <f t="shared" si="1"/>
        <v>5475.848</v>
      </c>
      <c r="H6" s="10">
        <f t="shared" si="2"/>
        <v>17.96538115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43752.0</v>
      </c>
      <c r="B7" s="7">
        <v>0.3298611111111111</v>
      </c>
      <c r="C7" s="8"/>
      <c r="D7" s="9">
        <v>1554.48</v>
      </c>
      <c r="E7" s="8"/>
      <c r="F7" s="21"/>
      <c r="G7" s="21">
        <f t="shared" si="1"/>
        <v>5137.52</v>
      </c>
      <c r="H7" s="10">
        <f t="shared" si="2"/>
        <v>16.85538112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43762.0</v>
      </c>
      <c r="B8" s="7">
        <v>0.41041666666666665</v>
      </c>
      <c r="C8" s="8"/>
      <c r="D8" s="9">
        <v>1395.9840000000002</v>
      </c>
      <c r="E8" s="8"/>
      <c r="F8" s="21"/>
      <c r="G8" s="21">
        <f t="shared" si="1"/>
        <v>5296.016</v>
      </c>
      <c r="H8" s="10">
        <f t="shared" si="2"/>
        <v>17.37538113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43773.0</v>
      </c>
      <c r="B9" s="7">
        <v>0.3451388888888889</v>
      </c>
      <c r="C9" s="8"/>
      <c r="D9" s="9">
        <v>1520.9520000000002</v>
      </c>
      <c r="E9" s="8"/>
      <c r="F9" s="21"/>
      <c r="G9" s="21">
        <f t="shared" si="1"/>
        <v>5171.048</v>
      </c>
      <c r="H9" s="10">
        <f t="shared" si="2"/>
        <v>16.96538112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43783.0</v>
      </c>
      <c r="B10" s="7">
        <v>0.39999999999999997</v>
      </c>
      <c r="C10" s="8"/>
      <c r="D10" s="9">
        <v>1588.008</v>
      </c>
      <c r="E10" s="8"/>
      <c r="F10" s="21"/>
      <c r="G10" s="21">
        <f t="shared" si="1"/>
        <v>5103.992</v>
      </c>
      <c r="H10" s="10">
        <f t="shared" si="2"/>
        <v>16.74538111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43843.0</v>
      </c>
      <c r="B11" s="7">
        <v>0.46527777777777773</v>
      </c>
      <c r="C11" s="8"/>
      <c r="D11" s="9">
        <v>1435.608</v>
      </c>
      <c r="E11" s="8"/>
      <c r="F11" s="21"/>
      <c r="G11" s="21">
        <f t="shared" si="1"/>
        <v>5256.392</v>
      </c>
      <c r="H11" s="10">
        <f t="shared" si="2"/>
        <v>17.24538113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43854.0</v>
      </c>
      <c r="B12" s="7">
        <v>0.5236111111111111</v>
      </c>
      <c r="C12" s="8"/>
      <c r="D12" s="9">
        <v>1085.088</v>
      </c>
      <c r="E12" s="8"/>
      <c r="F12" s="21"/>
      <c r="G12" s="21">
        <f t="shared" si="1"/>
        <v>5606.912</v>
      </c>
      <c r="H12" s="10">
        <f t="shared" si="2"/>
        <v>18.39538117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43860.0</v>
      </c>
      <c r="B13" s="7">
        <v>0.5409722222222222</v>
      </c>
      <c r="C13" s="8"/>
      <c r="D13" s="9">
        <v>1591.056</v>
      </c>
      <c r="E13" s="8"/>
      <c r="F13" s="21"/>
      <c r="G13" s="21">
        <f t="shared" si="1"/>
        <v>5100.944</v>
      </c>
      <c r="H13" s="10">
        <f t="shared" si="2"/>
        <v>16.73538111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43874.0</v>
      </c>
      <c r="B14" s="7">
        <v>0.5333333333333333</v>
      </c>
      <c r="C14" s="8"/>
      <c r="D14" s="9">
        <v>1524.0</v>
      </c>
      <c r="E14" s="8"/>
      <c r="F14" s="21"/>
      <c r="G14" s="21">
        <f t="shared" si="1"/>
        <v>5168</v>
      </c>
      <c r="H14" s="10">
        <f t="shared" si="2"/>
        <v>16.95538112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43888.0</v>
      </c>
      <c r="B15" s="7">
        <v>0.5284722222222222</v>
      </c>
      <c r="C15" s="8"/>
      <c r="D15" s="9">
        <v>1685.544</v>
      </c>
      <c r="E15" s="8"/>
      <c r="F15" s="21"/>
      <c r="G15" s="21">
        <f t="shared" si="1"/>
        <v>5006.456</v>
      </c>
      <c r="H15" s="10">
        <f t="shared" si="2"/>
        <v>16.4253811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43996.0</v>
      </c>
      <c r="B16" s="7">
        <v>0.35000000000000003</v>
      </c>
      <c r="C16" s="8"/>
      <c r="D16" s="9">
        <v>1301.4959999999999</v>
      </c>
      <c r="E16" s="8"/>
      <c r="F16" s="21"/>
      <c r="G16" s="21">
        <f t="shared" si="1"/>
        <v>5390.504</v>
      </c>
      <c r="H16" s="10">
        <f t="shared" si="2"/>
        <v>17.68538114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44001.0</v>
      </c>
      <c r="B17" s="7">
        <v>0.33749999999999997</v>
      </c>
      <c r="C17" s="8"/>
      <c r="D17" s="9">
        <v>1347.2160000000001</v>
      </c>
      <c r="E17" s="8"/>
      <c r="F17" s="21"/>
      <c r="G17" s="21">
        <f t="shared" si="1"/>
        <v>5344.784</v>
      </c>
      <c r="H17" s="10">
        <f t="shared" si="2"/>
        <v>17.53538114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44010.0</v>
      </c>
      <c r="B18" s="7">
        <v>0.35694444444444445</v>
      </c>
      <c r="C18" s="8"/>
      <c r="D18" s="9">
        <v>1606.2959999999998</v>
      </c>
      <c r="E18" s="8"/>
      <c r="F18" s="21"/>
      <c r="G18" s="21">
        <f t="shared" si="1"/>
        <v>5085.704</v>
      </c>
      <c r="H18" s="10">
        <f t="shared" si="2"/>
        <v>16.68538111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44014.0</v>
      </c>
      <c r="B19" s="7">
        <v>0.3590277777777778</v>
      </c>
      <c r="C19" s="8"/>
      <c r="D19" s="9">
        <v>1691.64</v>
      </c>
      <c r="E19" s="8"/>
      <c r="F19" s="21"/>
      <c r="G19" s="21">
        <f t="shared" si="1"/>
        <v>5000.36</v>
      </c>
      <c r="H19" s="10">
        <f t="shared" si="2"/>
        <v>16.4053811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44022.0</v>
      </c>
      <c r="B20" s="7">
        <v>0.3576388888888889</v>
      </c>
      <c r="C20" s="8"/>
      <c r="D20" s="9">
        <v>1798.3200000000002</v>
      </c>
      <c r="E20" s="8"/>
      <c r="F20" s="21"/>
      <c r="G20" s="21">
        <f t="shared" si="1"/>
        <v>4893.68</v>
      </c>
      <c r="H20" s="10">
        <f t="shared" si="2"/>
        <v>16.05538109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44029.0</v>
      </c>
      <c r="B21" s="7">
        <v>0.36874999999999997</v>
      </c>
      <c r="C21" s="8"/>
      <c r="D21" s="9">
        <v>1496.5680000000002</v>
      </c>
      <c r="E21" s="8"/>
      <c r="F21" s="21"/>
      <c r="G21" s="21">
        <f t="shared" si="1"/>
        <v>5195.432</v>
      </c>
      <c r="H21" s="10">
        <f t="shared" si="2"/>
        <v>17.04538112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44038.0</v>
      </c>
      <c r="B22" s="7">
        <v>0.3680555555555556</v>
      </c>
      <c r="C22" s="8"/>
      <c r="D22" s="9">
        <v>1350.264</v>
      </c>
      <c r="E22" s="8"/>
      <c r="F22" s="21"/>
      <c r="G22" s="21">
        <f t="shared" si="1"/>
        <v>5341.736</v>
      </c>
      <c r="H22" s="10">
        <f t="shared" si="2"/>
        <v>17.52538114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44044.0</v>
      </c>
      <c r="B23" s="7">
        <v>0.10208333333333335</v>
      </c>
      <c r="C23" s="8"/>
      <c r="D23" s="9">
        <v>1508.7600000000002</v>
      </c>
      <c r="E23" s="8"/>
      <c r="F23" s="21"/>
      <c r="G23" s="21">
        <f t="shared" si="1"/>
        <v>5183.24</v>
      </c>
      <c r="H23" s="10">
        <f t="shared" si="2"/>
        <v>17.00538112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44052.0</v>
      </c>
      <c r="B24" s="7">
        <v>0.37152777777777773</v>
      </c>
      <c r="C24" s="8"/>
      <c r="D24" s="9">
        <v>1551.432</v>
      </c>
      <c r="E24" s="8"/>
      <c r="F24" s="21"/>
      <c r="G24" s="21">
        <f t="shared" si="1"/>
        <v>5140.568</v>
      </c>
      <c r="H24" s="10">
        <f t="shared" si="2"/>
        <v>16.86538112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44059.0</v>
      </c>
      <c r="B25" s="7">
        <v>0.125</v>
      </c>
      <c r="C25" s="8"/>
      <c r="D25" s="9">
        <v>1328.928</v>
      </c>
      <c r="E25" s="8"/>
      <c r="F25" s="21"/>
      <c r="G25" s="21">
        <f t="shared" si="1"/>
        <v>5363.072</v>
      </c>
      <c r="H25" s="10">
        <f t="shared" si="2"/>
        <v>17.59538114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44066.0</v>
      </c>
      <c r="B26" s="7">
        <v>0.3590277777777778</v>
      </c>
      <c r="C26" s="8"/>
      <c r="D26" s="9">
        <v>1322.832</v>
      </c>
      <c r="E26" s="8"/>
      <c r="F26" s="21"/>
      <c r="G26" s="21">
        <f t="shared" si="1"/>
        <v>5369.168</v>
      </c>
      <c r="H26" s="10">
        <f t="shared" si="2"/>
        <v>17.61538114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44076.0</v>
      </c>
      <c r="B27" s="7">
        <v>0.3638888888888889</v>
      </c>
      <c r="C27" s="8"/>
      <c r="D27" s="9">
        <v>1286.256</v>
      </c>
      <c r="E27" s="8"/>
      <c r="F27" s="21"/>
      <c r="G27" s="21">
        <f t="shared" si="1"/>
        <v>5405.744</v>
      </c>
      <c r="H27" s="10">
        <f t="shared" si="2"/>
        <v>17.73538114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44094.0</v>
      </c>
      <c r="B28" s="7">
        <v>0.3736111111111111</v>
      </c>
      <c r="C28" s="8"/>
      <c r="D28" s="9">
        <v>1225.2959999999998</v>
      </c>
      <c r="E28" s="8"/>
      <c r="F28" s="21"/>
      <c r="G28" s="21">
        <f t="shared" si="1"/>
        <v>5466.704</v>
      </c>
      <c r="H28" s="10">
        <f t="shared" si="2"/>
        <v>17.93538115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44102.0</v>
      </c>
      <c r="B29" s="7">
        <v>0.3597222222222222</v>
      </c>
      <c r="C29" s="8"/>
      <c r="D29" s="9">
        <v>1331.976</v>
      </c>
      <c r="E29" s="8"/>
      <c r="F29" s="21"/>
      <c r="G29" s="21">
        <f t="shared" si="1"/>
        <v>5360.024</v>
      </c>
      <c r="H29" s="10">
        <f t="shared" si="2"/>
        <v>17.58538114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44108.0</v>
      </c>
      <c r="B30" s="7">
        <v>0.45694444444444443</v>
      </c>
      <c r="C30" s="8"/>
      <c r="D30" s="9">
        <v>2694.4320000000002</v>
      </c>
      <c r="E30" s="8"/>
      <c r="F30" s="21"/>
      <c r="G30" s="21">
        <f t="shared" si="1"/>
        <v>3997.568</v>
      </c>
      <c r="H30" s="10">
        <f t="shared" si="2"/>
        <v>13.115381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44115.0</v>
      </c>
      <c r="B31" s="7">
        <v>0.3909722222222222</v>
      </c>
      <c r="C31" s="8"/>
      <c r="D31" s="9">
        <v>1210.056</v>
      </c>
      <c r="E31" s="8"/>
      <c r="F31" s="21"/>
      <c r="G31" s="21">
        <f t="shared" si="1"/>
        <v>5481.944</v>
      </c>
      <c r="H31" s="10">
        <f t="shared" si="2"/>
        <v>17.98538115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44122.0</v>
      </c>
      <c r="B32" s="7">
        <v>0.35694444444444445</v>
      </c>
      <c r="C32" s="8"/>
      <c r="D32" s="9">
        <v>1185.672</v>
      </c>
      <c r="E32" s="8"/>
      <c r="F32" s="21"/>
      <c r="G32" s="21">
        <f t="shared" si="1"/>
        <v>5506.328</v>
      </c>
      <c r="H32" s="10">
        <f t="shared" si="2"/>
        <v>18.06538116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44129.0</v>
      </c>
      <c r="B33" s="7">
        <v>0.3854166666666667</v>
      </c>
      <c r="C33" s="8"/>
      <c r="D33" s="9">
        <v>1255.776</v>
      </c>
      <c r="E33" s="8"/>
      <c r="F33" s="21"/>
      <c r="G33" s="21">
        <f t="shared" si="1"/>
        <v>5436.224</v>
      </c>
      <c r="H33" s="10">
        <f t="shared" si="2"/>
        <v>17.83538115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44136.0</v>
      </c>
      <c r="B34" s="7">
        <v>0.37152777777777773</v>
      </c>
      <c r="C34" s="8"/>
      <c r="D34" s="9">
        <v>1304.544</v>
      </c>
      <c r="E34" s="8"/>
      <c r="F34" s="21"/>
      <c r="G34" s="21">
        <f t="shared" si="1"/>
        <v>5387.456</v>
      </c>
      <c r="H34" s="10">
        <f t="shared" si="2"/>
        <v>17.67538114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44157.0</v>
      </c>
      <c r="B35" s="7">
        <v>0.3819444444444444</v>
      </c>
      <c r="C35" s="8"/>
      <c r="D35" s="9">
        <v>1277.112</v>
      </c>
      <c r="E35" s="8"/>
      <c r="F35" s="21"/>
      <c r="G35" s="21">
        <f t="shared" si="1"/>
        <v>5414.888</v>
      </c>
      <c r="H35" s="10">
        <f t="shared" si="2"/>
        <v>17.76538115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44164.0</v>
      </c>
      <c r="B36" s="7">
        <v>0.3743055555555555</v>
      </c>
      <c r="C36" s="8"/>
      <c r="D36" s="9">
        <v>1353.3120000000001</v>
      </c>
      <c r="E36" s="8"/>
      <c r="F36" s="21"/>
      <c r="G36" s="21">
        <f t="shared" si="1"/>
        <v>5338.688</v>
      </c>
      <c r="H36" s="10">
        <f t="shared" si="2"/>
        <v>17.51538114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44171.0</v>
      </c>
      <c r="B37" s="7">
        <v>0.3840277777777778</v>
      </c>
      <c r="C37" s="8"/>
      <c r="D37" s="9">
        <v>1383.7920000000001</v>
      </c>
      <c r="E37" s="8"/>
      <c r="F37" s="21"/>
      <c r="G37" s="21">
        <f t="shared" si="1"/>
        <v>5308.208</v>
      </c>
      <c r="H37" s="10">
        <f t="shared" si="2"/>
        <v>17.41538113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44178.0</v>
      </c>
      <c r="B38" s="7">
        <v>0.44166666666666665</v>
      </c>
      <c r="C38" s="8"/>
      <c r="D38" s="9">
        <v>1301.4959999999999</v>
      </c>
      <c r="E38" s="8"/>
      <c r="F38" s="21"/>
      <c r="G38" s="21">
        <f t="shared" si="1"/>
        <v>5390.504</v>
      </c>
      <c r="H38" s="10">
        <f t="shared" si="2"/>
        <v>17.68538114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44186.0</v>
      </c>
      <c r="B39" s="7">
        <v>0.4479166666666667</v>
      </c>
      <c r="C39" s="8"/>
      <c r="D39" s="9">
        <v>1280.16</v>
      </c>
      <c r="E39" s="8"/>
      <c r="F39" s="21"/>
      <c r="G39" s="21">
        <f t="shared" si="1"/>
        <v>5411.84</v>
      </c>
      <c r="H39" s="10">
        <f t="shared" si="2"/>
        <v>17.75538115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44199.0</v>
      </c>
      <c r="B40" s="7">
        <v>0.41944444444444445</v>
      </c>
      <c r="C40" s="8"/>
      <c r="D40" s="9">
        <v>1405.1280000000002</v>
      </c>
      <c r="E40" s="8"/>
      <c r="F40" s="21"/>
      <c r="G40" s="21">
        <f t="shared" si="1"/>
        <v>5286.872</v>
      </c>
      <c r="H40" s="10">
        <f t="shared" si="2"/>
        <v>17.34538113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44206.0</v>
      </c>
      <c r="B41" s="7">
        <v>0.4159722222222222</v>
      </c>
      <c r="C41" s="8"/>
      <c r="D41" s="9">
        <v>1493.5200000000002</v>
      </c>
      <c r="E41" s="8"/>
      <c r="F41" s="21"/>
      <c r="G41" s="21">
        <f t="shared" si="1"/>
        <v>5198.48</v>
      </c>
      <c r="H41" s="10">
        <f t="shared" si="2"/>
        <v>17.05538112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44220.0</v>
      </c>
      <c r="B42" s="7">
        <v>0.3972222222222222</v>
      </c>
      <c r="C42" s="8"/>
      <c r="D42" s="9">
        <v>1776.9840000000002</v>
      </c>
      <c r="E42" s="8"/>
      <c r="F42" s="21"/>
      <c r="G42" s="21">
        <f t="shared" si="1"/>
        <v>4915.016</v>
      </c>
      <c r="H42" s="10">
        <f t="shared" si="2"/>
        <v>16.12538109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44227.0</v>
      </c>
      <c r="B43" s="7">
        <v>0.4166666666666667</v>
      </c>
      <c r="C43" s="8"/>
      <c r="D43" s="9">
        <v>1588.008</v>
      </c>
      <c r="E43" s="8"/>
      <c r="F43" s="21"/>
      <c r="G43" s="21">
        <f t="shared" si="1"/>
        <v>5103.992</v>
      </c>
      <c r="H43" s="10">
        <f t="shared" si="2"/>
        <v>16.74538111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44234.0</v>
      </c>
      <c r="B44" s="7">
        <v>0.38055555555555554</v>
      </c>
      <c r="C44" s="8"/>
      <c r="D44" s="9">
        <v>1615.44</v>
      </c>
      <c r="E44" s="8"/>
      <c r="F44" s="21"/>
      <c r="G44" s="21">
        <f t="shared" si="1"/>
        <v>5076.56</v>
      </c>
      <c r="H44" s="10">
        <f t="shared" si="2"/>
        <v>16.65538111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44241.0</v>
      </c>
      <c r="B45" s="7">
        <v>0.3840277777777778</v>
      </c>
      <c r="C45" s="8"/>
      <c r="D45" s="9">
        <v>1783.08</v>
      </c>
      <c r="E45" s="8"/>
      <c r="F45" s="21"/>
      <c r="G45" s="21">
        <f t="shared" si="1"/>
        <v>4908.92</v>
      </c>
      <c r="H45" s="10">
        <f t="shared" si="2"/>
        <v>16.10538109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44248.0</v>
      </c>
      <c r="B46" s="7">
        <v>0.4048611111111111</v>
      </c>
      <c r="C46" s="8"/>
      <c r="D46" s="9">
        <v>1630.68</v>
      </c>
      <c r="E46" s="8"/>
      <c r="F46" s="21"/>
      <c r="G46" s="21">
        <f t="shared" si="1"/>
        <v>5061.32</v>
      </c>
      <c r="H46" s="10">
        <f t="shared" si="2"/>
        <v>16.60538111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44255.0</v>
      </c>
      <c r="B47" s="7">
        <v>0.48541666666666666</v>
      </c>
      <c r="C47" s="8"/>
      <c r="D47" s="9">
        <v>1722.1200000000001</v>
      </c>
      <c r="E47" s="8"/>
      <c r="F47" s="21"/>
      <c r="G47" s="21">
        <f t="shared" si="1"/>
        <v>4969.88</v>
      </c>
      <c r="H47" s="10">
        <f t="shared" si="2"/>
        <v>16.3053811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44266.0</v>
      </c>
      <c r="B48" s="46">
        <v>0.4027777777777778</v>
      </c>
      <c r="C48" s="14"/>
      <c r="D48" s="21" t="s">
        <v>29</v>
      </c>
      <c r="E48" s="20"/>
      <c r="F48" s="21"/>
      <c r="G48" s="21" t="str">
        <f t="shared" si="1"/>
        <v>#VALUE!</v>
      </c>
      <c r="H48" s="10" t="str">
        <f t="shared" si="2"/>
        <v>#VALUE!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44273.0</v>
      </c>
      <c r="B49" s="13">
        <v>0.4131944444444444</v>
      </c>
      <c r="C49" s="16"/>
      <c r="D49" s="21" t="s">
        <v>29</v>
      </c>
      <c r="E49" s="20"/>
      <c r="F49" s="21"/>
      <c r="G49" s="21" t="str">
        <f t="shared" si="1"/>
        <v>#VALUE!</v>
      </c>
      <c r="H49" s="10" t="str">
        <f t="shared" si="2"/>
        <v>#VALUE!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44276.0</v>
      </c>
      <c r="B50" s="13">
        <v>0.4444444444444444</v>
      </c>
      <c r="C50" s="16"/>
      <c r="D50" s="21">
        <v>2006.9</v>
      </c>
      <c r="E50" s="20"/>
      <c r="F50" s="21"/>
      <c r="G50" s="21">
        <f t="shared" si="1"/>
        <v>4685.1</v>
      </c>
      <c r="H50" s="10">
        <f t="shared" si="2"/>
        <v>15.37106348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44283.0</v>
      </c>
      <c r="B51" s="13">
        <v>0.4027777777777778</v>
      </c>
      <c r="C51" s="16"/>
      <c r="D51" s="21">
        <v>1967.25</v>
      </c>
      <c r="E51" s="20"/>
      <c r="F51" s="21"/>
      <c r="G51" s="21">
        <f t="shared" si="1"/>
        <v>4724.75</v>
      </c>
      <c r="H51" s="10">
        <f t="shared" si="2"/>
        <v>15.50114879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44311.0</v>
      </c>
      <c r="B52" s="13">
        <v>0.4027777777777778</v>
      </c>
      <c r="C52" s="16"/>
      <c r="D52" s="21">
        <v>1967.25</v>
      </c>
      <c r="E52" s="20"/>
      <c r="F52" s="21"/>
      <c r="G52" s="21">
        <f t="shared" si="1"/>
        <v>4724.75</v>
      </c>
      <c r="H52" s="10">
        <f t="shared" si="2"/>
        <v>15.50114879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44318.0</v>
      </c>
      <c r="B53" s="43" t="s">
        <v>29</v>
      </c>
      <c r="C53" s="16"/>
      <c r="D53" s="21" t="s">
        <v>29</v>
      </c>
      <c r="E53" s="20"/>
      <c r="F53" s="21"/>
      <c r="G53" s="21" t="str">
        <f t="shared" si="1"/>
        <v>#VALUE!</v>
      </c>
      <c r="H53" s="10" t="str">
        <f t="shared" si="2"/>
        <v>#VALUE!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44332.0</v>
      </c>
      <c r="B54" s="13">
        <v>0.4395833333333333</v>
      </c>
      <c r="C54" s="16"/>
      <c r="D54" s="21" t="s">
        <v>29</v>
      </c>
      <c r="E54" s="20"/>
      <c r="F54" s="21"/>
      <c r="G54" s="21" t="str">
        <f t="shared" si="1"/>
        <v>#VALUE!</v>
      </c>
      <c r="H54" s="10" t="str">
        <f t="shared" si="2"/>
        <v>#VALUE!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44340.0</v>
      </c>
      <c r="B55" s="43" t="s">
        <v>29</v>
      </c>
      <c r="C55" s="16"/>
      <c r="D55" s="21" t="s">
        <v>29</v>
      </c>
      <c r="E55" s="20"/>
      <c r="F55" s="21"/>
      <c r="G55" s="21" t="str">
        <f t="shared" si="1"/>
        <v>#VALUE!</v>
      </c>
      <c r="H55" s="10" t="str">
        <f t="shared" si="2"/>
        <v>#VALUE!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44347.0</v>
      </c>
      <c r="B56" s="13">
        <v>0.44305555555555554</v>
      </c>
      <c r="C56" s="16"/>
      <c r="D56" s="21">
        <v>2074.0</v>
      </c>
      <c r="E56" s="20"/>
      <c r="F56" s="21"/>
      <c r="G56" s="21">
        <f t="shared" si="1"/>
        <v>4618</v>
      </c>
      <c r="H56" s="10">
        <f t="shared" si="2"/>
        <v>15.15091912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45">
        <v>44352.0</v>
      </c>
      <c r="B57" s="13">
        <v>0.42777777777777776</v>
      </c>
      <c r="C57" s="16"/>
      <c r="D57" s="21">
        <v>2064.85</v>
      </c>
      <c r="E57" s="20"/>
      <c r="F57" s="21"/>
      <c r="G57" s="21">
        <f t="shared" si="1"/>
        <v>4627.15</v>
      </c>
      <c r="H57" s="10">
        <f t="shared" si="2"/>
        <v>15.18093881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44359.0</v>
      </c>
      <c r="B58" s="13">
        <v>0.3951388888888889</v>
      </c>
      <c r="C58" s="16"/>
      <c r="D58" s="21">
        <v>2074.0</v>
      </c>
      <c r="E58" s="20"/>
      <c r="F58" s="21"/>
      <c r="G58" s="21">
        <f t="shared" si="1"/>
        <v>4618</v>
      </c>
      <c r="H58" s="10">
        <f t="shared" si="2"/>
        <v>15.15091912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44366.0</v>
      </c>
      <c r="B59" s="22">
        <v>0.4652777777777778</v>
      </c>
      <c r="C59" s="20"/>
      <c r="D59" s="21">
        <v>2024.0</v>
      </c>
      <c r="E59" s="20"/>
      <c r="F59" s="21"/>
      <c r="G59" s="21">
        <f t="shared" si="1"/>
        <v>4668</v>
      </c>
      <c r="H59" s="10">
        <f t="shared" si="2"/>
        <v>15.31496112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44374.0</v>
      </c>
      <c r="B60" s="22">
        <v>0.41041666666666665</v>
      </c>
      <c r="C60" s="20"/>
      <c r="D60" s="21">
        <v>1920.0</v>
      </c>
      <c r="E60" s="20"/>
      <c r="F60" s="21"/>
      <c r="G60" s="21">
        <f t="shared" si="1"/>
        <v>4772</v>
      </c>
      <c r="H60" s="10">
        <f t="shared" si="2"/>
        <v>15.65616848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44386.0</v>
      </c>
      <c r="B61" s="19">
        <v>0.4548611111111111</v>
      </c>
      <c r="C61" s="20"/>
      <c r="D61" s="21">
        <v>1332.0</v>
      </c>
      <c r="E61" s="20"/>
      <c r="F61" s="9"/>
      <c r="G61" s="21">
        <f t="shared" si="1"/>
        <v>5360</v>
      </c>
      <c r="H61" s="10">
        <f t="shared" si="2"/>
        <v>17.5853024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44395.0</v>
      </c>
      <c r="B62" s="22">
        <v>0.39861111111111114</v>
      </c>
      <c r="C62" s="20"/>
      <c r="D62" s="21">
        <v>1335.0</v>
      </c>
      <c r="E62" s="20"/>
      <c r="F62" s="9"/>
      <c r="G62" s="21">
        <f t="shared" si="1"/>
        <v>5357</v>
      </c>
      <c r="H62" s="10">
        <f t="shared" si="2"/>
        <v>17.57545988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44400.0</v>
      </c>
      <c r="B63" s="19">
        <v>0.4166666666666667</v>
      </c>
      <c r="C63" s="20"/>
      <c r="D63" s="21">
        <v>1173.48</v>
      </c>
      <c r="E63" s="20"/>
      <c r="F63" s="9"/>
      <c r="G63" s="21">
        <f t="shared" si="1"/>
        <v>5518.52</v>
      </c>
      <c r="H63" s="10">
        <f t="shared" si="2"/>
        <v>18.10538116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44408.0</v>
      </c>
      <c r="B64" s="19">
        <v>0.4583333333333333</v>
      </c>
      <c r="C64" s="20"/>
      <c r="D64" s="21">
        <v>1362.0</v>
      </c>
      <c r="E64" s="20"/>
      <c r="F64" s="9"/>
      <c r="G64" s="21">
        <f t="shared" si="1"/>
        <v>5330</v>
      </c>
      <c r="H64" s="10">
        <f t="shared" si="2"/>
        <v>17.4868772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44415.0</v>
      </c>
      <c r="B65" s="19">
        <v>0.4284722222222222</v>
      </c>
      <c r="C65" s="20"/>
      <c r="D65" s="21">
        <v>1234.0</v>
      </c>
      <c r="E65" s="20"/>
      <c r="F65" s="21">
        <v>1286.0</v>
      </c>
      <c r="G65" s="21">
        <f t="shared" si="1"/>
        <v>5458</v>
      </c>
      <c r="H65" s="10">
        <f t="shared" si="2"/>
        <v>17.90682472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44421.0</v>
      </c>
      <c r="B66" s="19">
        <v>0.42916666666666664</v>
      </c>
      <c r="C66" s="20"/>
      <c r="D66" s="21">
        <v>1271.0</v>
      </c>
      <c r="E66" s="20"/>
      <c r="F66" s="21">
        <v>1289.0</v>
      </c>
      <c r="G66" s="21">
        <f t="shared" si="1"/>
        <v>5421</v>
      </c>
      <c r="H66" s="10">
        <f t="shared" si="2"/>
        <v>17.78543364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44429.0</v>
      </c>
      <c r="B67" s="19">
        <v>0.4326388888888889</v>
      </c>
      <c r="C67" s="20"/>
      <c r="D67" s="21">
        <v>1219.0</v>
      </c>
      <c r="E67" s="20"/>
      <c r="F67" s="21">
        <v>1253.0</v>
      </c>
      <c r="G67" s="21">
        <f t="shared" si="1"/>
        <v>5473</v>
      </c>
      <c r="H67" s="10">
        <f t="shared" si="2"/>
        <v>17.95603732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44435.0</v>
      </c>
      <c r="B68" s="19">
        <v>0.1</v>
      </c>
      <c r="C68" s="20"/>
      <c r="D68" s="21">
        <v>1195.0</v>
      </c>
      <c r="E68" s="20"/>
      <c r="F68" s="21">
        <v>1219.0</v>
      </c>
      <c r="G68" s="21">
        <f t="shared" si="1"/>
        <v>5497</v>
      </c>
      <c r="H68" s="10">
        <f t="shared" si="2"/>
        <v>18.03477748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44442.0</v>
      </c>
      <c r="B69" s="19">
        <v>0.10902777777777778</v>
      </c>
      <c r="C69" s="20">
        <v>3.92</v>
      </c>
      <c r="D69" s="9">
        <f t="shared" ref="D69:D72" si="3">(C69*304.8)</f>
        <v>1194.816</v>
      </c>
      <c r="E69" s="20">
        <v>4.1</v>
      </c>
      <c r="F69" s="9">
        <f t="shared" ref="F69:F72" si="4">(E69*304.8)</f>
        <v>1249.68</v>
      </c>
      <c r="G69" s="21">
        <f t="shared" si="1"/>
        <v>5497.184</v>
      </c>
      <c r="H69" s="10">
        <f t="shared" si="2"/>
        <v>18.03538115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44450.0</v>
      </c>
      <c r="B70" s="19">
        <v>0.41875</v>
      </c>
      <c r="C70" s="20">
        <v>4.24</v>
      </c>
      <c r="D70" s="9">
        <f t="shared" si="3"/>
        <v>1292.352</v>
      </c>
      <c r="E70" s="20">
        <v>4.14</v>
      </c>
      <c r="F70" s="9">
        <f t="shared" si="4"/>
        <v>1261.872</v>
      </c>
      <c r="G70" s="21">
        <f t="shared" si="1"/>
        <v>5399.648</v>
      </c>
      <c r="H70" s="10">
        <f t="shared" si="2"/>
        <v>17.71538114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44456.0</v>
      </c>
      <c r="B71" s="19">
        <v>0.09236111111111112</v>
      </c>
      <c r="C71" s="20">
        <v>3.78</v>
      </c>
      <c r="D71" s="9">
        <f t="shared" si="3"/>
        <v>1152.144</v>
      </c>
      <c r="E71" s="20">
        <v>3.97</v>
      </c>
      <c r="F71" s="9">
        <f t="shared" si="4"/>
        <v>1210.056</v>
      </c>
      <c r="G71" s="21">
        <f t="shared" si="1"/>
        <v>5539.856</v>
      </c>
      <c r="H71" s="10">
        <f t="shared" si="2"/>
        <v>18.17538116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44464.0</v>
      </c>
      <c r="B72" s="19">
        <v>0.4270833333333333</v>
      </c>
      <c r="C72" s="20">
        <v>4.1</v>
      </c>
      <c r="D72" s="9">
        <f t="shared" si="3"/>
        <v>1249.68</v>
      </c>
      <c r="E72" s="20">
        <v>4.11</v>
      </c>
      <c r="F72" s="9">
        <f t="shared" si="4"/>
        <v>1252.728</v>
      </c>
      <c r="G72" s="21">
        <f t="shared" si="1"/>
        <v>5442.32</v>
      </c>
      <c r="H72" s="10">
        <f t="shared" si="2"/>
        <v>17.85538115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8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8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8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8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8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8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8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8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8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8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8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8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8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8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8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8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8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8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8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8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8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8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8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8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8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8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8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8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8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8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8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8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8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8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8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8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8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8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8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8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8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8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8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8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8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8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8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8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8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8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8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8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8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8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8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8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8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8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8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8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8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8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8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8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8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8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8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8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8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8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8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8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8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8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8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8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8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8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8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8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8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8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8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8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8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8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8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8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8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8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8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8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8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8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8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8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8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8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8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8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8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8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8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8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8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8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8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8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8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8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8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8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8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8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8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8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8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8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8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8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8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8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8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8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8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8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8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8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8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8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8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8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8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8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8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8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8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8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8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8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8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8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8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8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8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8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8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8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8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8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8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8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8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8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8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8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8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8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8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8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8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8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8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8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8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8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8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8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8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8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8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8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8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8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8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8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8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8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8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8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8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8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8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8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8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8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8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8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8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8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8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8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8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8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8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8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8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8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8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8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8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8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8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8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8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8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8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8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8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8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8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8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8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8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8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8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8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8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8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8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8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8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8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8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8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8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8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8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8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8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8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8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8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8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8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8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8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8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8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8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8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8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8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8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8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8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8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8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8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8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8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8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8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8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8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8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8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8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8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8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8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8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8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8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8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8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8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8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8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8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8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8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8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8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8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8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8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8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8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8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8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8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8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8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8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8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8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8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8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8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8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8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8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8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8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8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8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8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8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8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8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8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8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8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8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8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8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8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8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8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8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8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8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8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8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8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8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8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8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8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8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8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8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8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8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8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8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8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8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8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8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8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8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8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8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8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8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8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8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8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8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8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8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8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8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8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8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8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8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8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8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8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8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8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8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8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8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8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8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8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8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8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8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8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8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8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8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8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8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8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8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8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8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8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8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8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8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8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8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8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8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8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8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8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8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8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8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8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8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8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8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8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8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8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8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8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8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8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8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8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8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8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8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8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8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8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8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8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8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8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8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8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8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8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8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8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8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8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8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8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8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8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8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8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8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8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8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8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8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8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8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8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8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8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8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8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8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8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8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8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8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8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8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8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8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8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8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8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8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8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8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8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8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8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8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8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8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8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8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8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8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8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8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8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8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8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8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8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8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8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8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8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8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8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8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8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8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8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8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8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8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8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8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8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8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8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8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8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8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8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8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8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8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8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8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8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8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8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8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8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8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8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8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8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8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8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8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8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8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8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8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8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8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8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8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8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8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8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8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8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8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8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8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8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8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8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8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8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8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8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8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8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8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8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8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8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8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8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8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8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8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8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8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8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8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8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8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8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8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8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8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8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8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8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8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8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8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8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8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8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8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8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8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8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8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8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8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8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8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8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8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8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8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8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8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8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8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8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8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8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8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8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8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8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8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8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8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8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8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8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8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8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8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8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8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8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8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8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8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8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8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8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8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8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8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8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8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8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8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8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8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8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8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8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8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8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8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8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8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8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8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8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8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8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8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8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8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8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8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8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8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8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8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8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8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8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8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8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8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8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8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8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8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8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8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8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8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8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8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8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8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8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8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8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8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8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8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8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8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8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8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8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8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8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8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8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8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8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8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8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8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8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8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8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8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8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8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8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8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8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8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8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8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8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8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8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8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8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8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8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8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8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8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8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8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8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8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8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8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8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8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8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8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8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8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8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8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8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8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8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8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8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8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8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8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8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8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8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8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8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8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8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8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8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8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8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8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8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8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8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8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8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8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8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8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8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8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8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8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8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8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8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8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8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8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8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8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8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8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8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8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8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8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8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8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8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8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8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8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8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8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8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8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8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8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8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8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8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8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8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8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8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8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8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8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8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8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8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8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8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8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8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8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8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8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8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8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8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8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8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8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8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8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8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8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8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8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8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8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8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8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8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8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8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8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8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8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8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8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8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8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8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8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8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8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8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8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8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8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8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8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8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8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8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8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8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8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8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8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8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8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8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8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8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8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8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8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8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8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8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8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8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8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8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8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8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8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8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8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8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8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8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8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8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8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8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8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8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8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8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8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8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8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8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8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8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8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8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8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8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8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8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8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8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8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8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8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8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8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8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8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8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8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8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8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8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8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8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8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8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8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8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8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8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8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8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8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8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8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8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8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8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8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8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8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8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8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8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8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8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8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8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8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8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8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8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8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8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8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8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8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8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8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8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8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8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8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8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8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8.75"/>
    <col customWidth="1" min="4" max="4" width="10.13"/>
    <col customWidth="1" min="5" max="5" width="9.63"/>
    <col customWidth="1" min="6" max="6" width="12.13"/>
    <col customWidth="1" min="7" max="7" width="5.5"/>
    <col customWidth="1" min="8" max="29" width="9.38"/>
  </cols>
  <sheetData>
    <row r="1">
      <c r="A1" s="1" t="s">
        <v>0</v>
      </c>
      <c r="B1" s="1" t="s">
        <v>37</v>
      </c>
      <c r="C1" s="2" t="s">
        <v>38</v>
      </c>
      <c r="D1" s="3" t="s">
        <v>39</v>
      </c>
      <c r="E1" s="2" t="s">
        <v>40</v>
      </c>
      <c r="F1" s="3" t="s">
        <v>41</v>
      </c>
      <c r="G1" s="5" t="s">
        <v>42</v>
      </c>
      <c r="H1" s="25" t="s">
        <v>43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0.10555555555555556</v>
      </c>
      <c r="C2" s="8"/>
      <c r="D2" s="9">
        <v>2179.32</v>
      </c>
      <c r="E2" s="8"/>
      <c r="F2" s="9"/>
      <c r="G2" s="9">
        <f t="shared" ref="G2:G81" si="1">((522.7+160)*10)-D2</f>
        <v>4647.68</v>
      </c>
      <c r="H2" s="10">
        <f t="shared" ref="H2:H81" si="2">G2*0.00328084</f>
        <v>15.24829445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0.5006944444444444</v>
      </c>
      <c r="C3" s="8"/>
      <c r="D3" s="9">
        <v>1737.3600000000001</v>
      </c>
      <c r="E3" s="8"/>
      <c r="F3" s="9"/>
      <c r="G3" s="9">
        <f t="shared" si="1"/>
        <v>5089.64</v>
      </c>
      <c r="H3" s="10">
        <f t="shared" si="2"/>
        <v>16.6982945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0.44166666666666665</v>
      </c>
      <c r="C4" s="8"/>
      <c r="D4" s="9">
        <v>1551.432</v>
      </c>
      <c r="E4" s="8"/>
      <c r="F4" s="9"/>
      <c r="G4" s="9">
        <f t="shared" si="1"/>
        <v>5275.568</v>
      </c>
      <c r="H4" s="10">
        <f t="shared" si="2"/>
        <v>17.30829452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0.3972222222222222</v>
      </c>
      <c r="C5" s="8"/>
      <c r="D5" s="9">
        <v>1338.072</v>
      </c>
      <c r="E5" s="8"/>
      <c r="F5" s="9"/>
      <c r="G5" s="9">
        <f t="shared" si="1"/>
        <v>5488.928</v>
      </c>
      <c r="H5" s="10">
        <f t="shared" si="2"/>
        <v>18.00829454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0.40625</v>
      </c>
      <c r="C6" s="8"/>
      <c r="D6" s="9">
        <v>1289.304</v>
      </c>
      <c r="E6" s="8"/>
      <c r="F6" s="9"/>
      <c r="G6" s="9">
        <f t="shared" si="1"/>
        <v>5537.696</v>
      </c>
      <c r="H6" s="10">
        <f t="shared" si="2"/>
        <v>18.16829454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0.4847222222222222</v>
      </c>
      <c r="C7" s="8"/>
      <c r="D7" s="9">
        <v>1301.4959999999999</v>
      </c>
      <c r="E7" s="8"/>
      <c r="F7" s="9"/>
      <c r="G7" s="9">
        <f t="shared" si="1"/>
        <v>5525.504</v>
      </c>
      <c r="H7" s="10">
        <f t="shared" si="2"/>
        <v>18.12829454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43752.0</v>
      </c>
      <c r="B8" s="7">
        <v>0.3333333333333333</v>
      </c>
      <c r="C8" s="8"/>
      <c r="D8" s="9">
        <v>0.0</v>
      </c>
      <c r="E8" s="8"/>
      <c r="F8" s="9"/>
      <c r="G8" s="9">
        <f t="shared" si="1"/>
        <v>6827</v>
      </c>
      <c r="H8" s="10">
        <f t="shared" si="2"/>
        <v>22.39829468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43759.0</v>
      </c>
      <c r="B9" s="10"/>
      <c r="C9" s="8"/>
      <c r="D9" s="9">
        <v>0.0</v>
      </c>
      <c r="E9" s="8"/>
      <c r="F9" s="9"/>
      <c r="G9" s="9">
        <f t="shared" si="1"/>
        <v>6827</v>
      </c>
      <c r="H9" s="10">
        <f t="shared" si="2"/>
        <v>22.39829468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43762.0</v>
      </c>
      <c r="B10" s="7">
        <v>0.4145833333333333</v>
      </c>
      <c r="C10" s="8"/>
      <c r="D10" s="9">
        <v>1508.7600000000002</v>
      </c>
      <c r="E10" s="8"/>
      <c r="F10" s="9"/>
      <c r="G10" s="9">
        <f t="shared" si="1"/>
        <v>5318.24</v>
      </c>
      <c r="H10" s="10">
        <f t="shared" si="2"/>
        <v>17.44829452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43769.0</v>
      </c>
      <c r="B11" s="10"/>
      <c r="C11" s="8"/>
      <c r="D11" s="9">
        <v>0.0</v>
      </c>
      <c r="E11" s="8"/>
      <c r="F11" s="9"/>
      <c r="G11" s="9">
        <f t="shared" si="1"/>
        <v>6827</v>
      </c>
      <c r="H11" s="10">
        <f t="shared" si="2"/>
        <v>22.39829468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43773.0</v>
      </c>
      <c r="B12" s="7">
        <v>0.34791666666666665</v>
      </c>
      <c r="C12" s="8"/>
      <c r="D12" s="9">
        <v>1289.304</v>
      </c>
      <c r="E12" s="8"/>
      <c r="F12" s="9"/>
      <c r="G12" s="9">
        <f t="shared" si="1"/>
        <v>5537.696</v>
      </c>
      <c r="H12" s="10">
        <f t="shared" si="2"/>
        <v>18.16829454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43776.0</v>
      </c>
      <c r="B13" s="10"/>
      <c r="C13" s="8"/>
      <c r="D13" s="9">
        <v>0.0</v>
      </c>
      <c r="E13" s="8"/>
      <c r="F13" s="9"/>
      <c r="G13" s="9">
        <f t="shared" si="1"/>
        <v>6827</v>
      </c>
      <c r="H13" s="10">
        <f t="shared" si="2"/>
        <v>22.39829468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43783.0</v>
      </c>
      <c r="B14" s="7">
        <v>0.40277777777777773</v>
      </c>
      <c r="C14" s="8"/>
      <c r="D14" s="9">
        <v>1700.784</v>
      </c>
      <c r="E14" s="8"/>
      <c r="F14" s="9"/>
      <c r="G14" s="9">
        <f t="shared" si="1"/>
        <v>5126.216</v>
      </c>
      <c r="H14" s="10">
        <f t="shared" si="2"/>
        <v>16.8182945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43843.0</v>
      </c>
      <c r="B15" s="7">
        <v>0.4680555555555555</v>
      </c>
      <c r="C15" s="8"/>
      <c r="D15" s="9">
        <v>1524.0</v>
      </c>
      <c r="E15" s="8"/>
      <c r="F15" s="9"/>
      <c r="G15" s="9">
        <f t="shared" si="1"/>
        <v>5303</v>
      </c>
      <c r="H15" s="10">
        <f t="shared" si="2"/>
        <v>17.39829452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43854.0</v>
      </c>
      <c r="B16" s="7">
        <v>0.5270833333333333</v>
      </c>
      <c r="C16" s="8"/>
      <c r="D16" s="9">
        <v>1627.632</v>
      </c>
      <c r="E16" s="8"/>
      <c r="F16" s="9"/>
      <c r="G16" s="9">
        <f t="shared" si="1"/>
        <v>5199.368</v>
      </c>
      <c r="H16" s="10">
        <f t="shared" si="2"/>
        <v>17.05829451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43860.0</v>
      </c>
      <c r="B17" s="7">
        <v>0.04305555555555556</v>
      </c>
      <c r="C17" s="8"/>
      <c r="D17" s="9">
        <v>1703.832</v>
      </c>
      <c r="E17" s="8"/>
      <c r="F17" s="9"/>
      <c r="G17" s="9">
        <f t="shared" si="1"/>
        <v>5123.168</v>
      </c>
      <c r="H17" s="10">
        <f t="shared" si="2"/>
        <v>16.8082945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43867.0</v>
      </c>
      <c r="B18" s="10"/>
      <c r="C18" s="8"/>
      <c r="D18" s="9">
        <v>0.0</v>
      </c>
      <c r="E18" s="8"/>
      <c r="F18" s="9"/>
      <c r="G18" s="9">
        <f t="shared" si="1"/>
        <v>6827</v>
      </c>
      <c r="H18" s="10">
        <f t="shared" si="2"/>
        <v>22.39829468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43874.0</v>
      </c>
      <c r="B19" s="7">
        <v>0.5361111111111111</v>
      </c>
      <c r="C19" s="8"/>
      <c r="D19" s="9">
        <v>1627.632</v>
      </c>
      <c r="E19" s="8"/>
      <c r="F19" s="9"/>
      <c r="G19" s="9">
        <f t="shared" si="1"/>
        <v>5199.368</v>
      </c>
      <c r="H19" s="10">
        <f t="shared" si="2"/>
        <v>17.05829451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43881.0</v>
      </c>
      <c r="B20" s="10"/>
      <c r="C20" s="8"/>
      <c r="D20" s="9">
        <v>0.0</v>
      </c>
      <c r="E20" s="8"/>
      <c r="F20" s="9"/>
      <c r="G20" s="9">
        <f t="shared" si="1"/>
        <v>6827</v>
      </c>
      <c r="H20" s="10">
        <f t="shared" si="2"/>
        <v>22.39829468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43888.0</v>
      </c>
      <c r="B21" s="7">
        <v>0.53125</v>
      </c>
      <c r="C21" s="8"/>
      <c r="D21" s="9">
        <v>1825.7520000000002</v>
      </c>
      <c r="E21" s="8"/>
      <c r="F21" s="9"/>
      <c r="G21" s="9">
        <f t="shared" si="1"/>
        <v>5001.248</v>
      </c>
      <c r="H21" s="10">
        <f t="shared" si="2"/>
        <v>16.40829449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43993.0</v>
      </c>
      <c r="B22" s="10"/>
      <c r="C22" s="8"/>
      <c r="D22" s="9">
        <v>0.0</v>
      </c>
      <c r="E22" s="8"/>
      <c r="F22" s="9"/>
      <c r="G22" s="9">
        <f t="shared" si="1"/>
        <v>6827</v>
      </c>
      <c r="H22" s="10">
        <f t="shared" si="2"/>
        <v>22.39829468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43996.0</v>
      </c>
      <c r="B23" s="7">
        <v>0.3527777777777778</v>
      </c>
      <c r="C23" s="8"/>
      <c r="D23" s="9">
        <v>1441.7040000000002</v>
      </c>
      <c r="E23" s="8"/>
      <c r="F23" s="9"/>
      <c r="G23" s="9">
        <f t="shared" si="1"/>
        <v>5385.296</v>
      </c>
      <c r="H23" s="10">
        <f t="shared" si="2"/>
        <v>17.66829453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44001.0</v>
      </c>
      <c r="B24" s="7">
        <v>0.47222222222222227</v>
      </c>
      <c r="C24" s="8"/>
      <c r="D24" s="9">
        <v>1484.376</v>
      </c>
      <c r="E24" s="8"/>
      <c r="F24" s="9"/>
      <c r="G24" s="9">
        <f t="shared" si="1"/>
        <v>5342.624</v>
      </c>
      <c r="H24" s="10">
        <f t="shared" si="2"/>
        <v>17.52829452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44010.0</v>
      </c>
      <c r="B25" s="7">
        <v>0.3590277777777778</v>
      </c>
      <c r="C25" s="8"/>
      <c r="D25" s="9">
        <v>1752.6000000000001</v>
      </c>
      <c r="E25" s="8"/>
      <c r="F25" s="9"/>
      <c r="G25" s="9">
        <f t="shared" si="1"/>
        <v>5074.4</v>
      </c>
      <c r="H25" s="10">
        <f t="shared" si="2"/>
        <v>16.6482945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44014.0</v>
      </c>
      <c r="B26" s="7">
        <v>0.3611111111111111</v>
      </c>
      <c r="C26" s="8"/>
      <c r="D26" s="9">
        <v>1837.9440000000002</v>
      </c>
      <c r="E26" s="8"/>
      <c r="F26" s="9"/>
      <c r="G26" s="9">
        <f t="shared" si="1"/>
        <v>4989.056</v>
      </c>
      <c r="H26" s="10">
        <f t="shared" si="2"/>
        <v>16.36829449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44022.0</v>
      </c>
      <c r="B27" s="7">
        <v>0.3597222222222222</v>
      </c>
      <c r="C27" s="8"/>
      <c r="D27" s="9">
        <v>1935.48</v>
      </c>
      <c r="E27" s="8"/>
      <c r="F27" s="9"/>
      <c r="G27" s="9">
        <f t="shared" si="1"/>
        <v>4891.52</v>
      </c>
      <c r="H27" s="10">
        <f t="shared" si="2"/>
        <v>16.04829448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44029.0</v>
      </c>
      <c r="B28" s="7">
        <v>0.37152777777777773</v>
      </c>
      <c r="C28" s="8"/>
      <c r="D28" s="9">
        <v>1594.1040000000003</v>
      </c>
      <c r="E28" s="8"/>
      <c r="F28" s="9"/>
      <c r="G28" s="9">
        <f t="shared" si="1"/>
        <v>5232.896</v>
      </c>
      <c r="H28" s="10">
        <f t="shared" si="2"/>
        <v>17.16829451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44038.0</v>
      </c>
      <c r="B29" s="7">
        <v>0.37013888888888885</v>
      </c>
      <c r="C29" s="8"/>
      <c r="D29" s="9">
        <v>1487.424</v>
      </c>
      <c r="E29" s="8"/>
      <c r="F29" s="9"/>
      <c r="G29" s="9">
        <f t="shared" si="1"/>
        <v>5339.576</v>
      </c>
      <c r="H29" s="10">
        <f t="shared" si="2"/>
        <v>17.51829452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44044.0</v>
      </c>
      <c r="B30" s="7">
        <v>0.10486111111111111</v>
      </c>
      <c r="C30" s="8"/>
      <c r="D30" s="9">
        <v>1609.344</v>
      </c>
      <c r="E30" s="8"/>
      <c r="F30" s="9"/>
      <c r="G30" s="9">
        <f t="shared" si="1"/>
        <v>5217.656</v>
      </c>
      <c r="H30" s="10">
        <f t="shared" si="2"/>
        <v>17.11829451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44052.0</v>
      </c>
      <c r="B31" s="7">
        <v>0.3736111111111111</v>
      </c>
      <c r="C31" s="8"/>
      <c r="D31" s="9">
        <v>1648.968</v>
      </c>
      <c r="E31" s="8"/>
      <c r="F31" s="9"/>
      <c r="G31" s="9">
        <f t="shared" si="1"/>
        <v>5178.032</v>
      </c>
      <c r="H31" s="10">
        <f t="shared" si="2"/>
        <v>16.98829451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44059.0</v>
      </c>
      <c r="B32" s="7">
        <v>0.12708333333333333</v>
      </c>
      <c r="C32" s="8"/>
      <c r="D32" s="9">
        <v>1441.7040000000002</v>
      </c>
      <c r="E32" s="8"/>
      <c r="F32" s="9"/>
      <c r="G32" s="9">
        <f t="shared" si="1"/>
        <v>5385.296</v>
      </c>
      <c r="H32" s="10">
        <f t="shared" si="2"/>
        <v>17.66829453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44066.0</v>
      </c>
      <c r="B33" s="7">
        <v>0.3625</v>
      </c>
      <c r="C33" s="8"/>
      <c r="D33" s="9">
        <v>1441.7040000000002</v>
      </c>
      <c r="E33" s="8"/>
      <c r="F33" s="9"/>
      <c r="G33" s="9">
        <f t="shared" si="1"/>
        <v>5385.296</v>
      </c>
      <c r="H33" s="10">
        <f t="shared" si="2"/>
        <v>17.66829453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44076.0</v>
      </c>
      <c r="B34" s="7">
        <v>0.35833333333333334</v>
      </c>
      <c r="C34" s="8"/>
      <c r="D34" s="9">
        <v>1414.272</v>
      </c>
      <c r="E34" s="8"/>
      <c r="F34" s="9"/>
      <c r="G34" s="9">
        <f t="shared" si="1"/>
        <v>5412.728</v>
      </c>
      <c r="H34" s="10">
        <f t="shared" si="2"/>
        <v>17.75829453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44083.0</v>
      </c>
      <c r="B35" s="7">
        <v>0.5284722222222222</v>
      </c>
      <c r="C35" s="8"/>
      <c r="D35" s="9">
        <v>1463.04</v>
      </c>
      <c r="E35" s="8"/>
      <c r="F35" s="9"/>
      <c r="G35" s="9">
        <f t="shared" si="1"/>
        <v>5363.96</v>
      </c>
      <c r="H35" s="10">
        <f t="shared" si="2"/>
        <v>17.59829453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44094.0</v>
      </c>
      <c r="B36" s="7">
        <v>0.37847222222222227</v>
      </c>
      <c r="C36" s="8"/>
      <c r="D36" s="9">
        <v>1350.264</v>
      </c>
      <c r="E36" s="8"/>
      <c r="F36" s="9"/>
      <c r="G36" s="9">
        <f t="shared" si="1"/>
        <v>5476.736</v>
      </c>
      <c r="H36" s="10">
        <f t="shared" si="2"/>
        <v>17.96829454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44102.0</v>
      </c>
      <c r="B37" s="7">
        <v>0.3673611111111111</v>
      </c>
      <c r="C37" s="8"/>
      <c r="D37" s="9">
        <v>1438.656</v>
      </c>
      <c r="E37" s="8"/>
      <c r="F37" s="9"/>
      <c r="G37" s="9">
        <f t="shared" si="1"/>
        <v>5388.344</v>
      </c>
      <c r="H37" s="10">
        <f t="shared" si="2"/>
        <v>17.67829453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44108.0</v>
      </c>
      <c r="B38" s="7">
        <v>0.4604166666666667</v>
      </c>
      <c r="C38" s="8"/>
      <c r="D38" s="9">
        <v>1298.448</v>
      </c>
      <c r="E38" s="8"/>
      <c r="F38" s="9"/>
      <c r="G38" s="9">
        <f t="shared" si="1"/>
        <v>5528.552</v>
      </c>
      <c r="H38" s="10">
        <f t="shared" si="2"/>
        <v>18.13829454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44115.0</v>
      </c>
      <c r="B39" s="7">
        <v>0.39444444444444443</v>
      </c>
      <c r="C39" s="8"/>
      <c r="D39" s="9">
        <v>1335.0240000000001</v>
      </c>
      <c r="E39" s="8"/>
      <c r="F39" s="9"/>
      <c r="G39" s="9">
        <f t="shared" si="1"/>
        <v>5491.976</v>
      </c>
      <c r="H39" s="10">
        <f t="shared" si="2"/>
        <v>18.01829454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44122.0</v>
      </c>
      <c r="B40" s="7">
        <v>0.36874999999999997</v>
      </c>
      <c r="C40" s="8"/>
      <c r="D40" s="9">
        <v>1310.64</v>
      </c>
      <c r="E40" s="8"/>
      <c r="F40" s="9"/>
      <c r="G40" s="9">
        <f t="shared" si="1"/>
        <v>5516.36</v>
      </c>
      <c r="H40" s="10">
        <f t="shared" si="2"/>
        <v>18.09829454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44129.0</v>
      </c>
      <c r="B41" s="7">
        <v>0.3888888888888889</v>
      </c>
      <c r="C41" s="8"/>
      <c r="D41" s="9">
        <v>1377.696</v>
      </c>
      <c r="E41" s="8"/>
      <c r="F41" s="9"/>
      <c r="G41" s="9">
        <f t="shared" si="1"/>
        <v>5449.304</v>
      </c>
      <c r="H41" s="10">
        <f t="shared" si="2"/>
        <v>17.87829454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44136.0</v>
      </c>
      <c r="B42" s="7">
        <v>0.3763888888888889</v>
      </c>
      <c r="C42" s="8"/>
      <c r="D42" s="9">
        <v>1417.3200000000002</v>
      </c>
      <c r="E42" s="8"/>
      <c r="F42" s="9"/>
      <c r="G42" s="9">
        <f t="shared" si="1"/>
        <v>5409.68</v>
      </c>
      <c r="H42" s="10">
        <f t="shared" si="2"/>
        <v>17.74829453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10">
        <v>9999.0</v>
      </c>
      <c r="B43" s="7">
        <v>0.36874999999999997</v>
      </c>
      <c r="C43" s="8"/>
      <c r="D43" s="9">
        <v>1338.072</v>
      </c>
      <c r="E43" s="8"/>
      <c r="F43" s="9"/>
      <c r="G43" s="9">
        <f t="shared" si="1"/>
        <v>5488.928</v>
      </c>
      <c r="H43" s="10">
        <f t="shared" si="2"/>
        <v>18.00829454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44157.0</v>
      </c>
      <c r="B44" s="7">
        <v>0.3770833333333334</v>
      </c>
      <c r="C44" s="8"/>
      <c r="D44" s="9">
        <v>1389.888</v>
      </c>
      <c r="E44" s="8"/>
      <c r="F44" s="9"/>
      <c r="G44" s="9">
        <f t="shared" si="1"/>
        <v>5437.112</v>
      </c>
      <c r="H44" s="10">
        <f t="shared" si="2"/>
        <v>17.83829453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44164.0</v>
      </c>
      <c r="B45" s="7">
        <v>0.37777777777777777</v>
      </c>
      <c r="C45" s="8"/>
      <c r="D45" s="9">
        <v>1441.7040000000002</v>
      </c>
      <c r="E45" s="8"/>
      <c r="F45" s="9"/>
      <c r="G45" s="9">
        <f t="shared" si="1"/>
        <v>5385.296</v>
      </c>
      <c r="H45" s="10">
        <f t="shared" si="2"/>
        <v>17.66829453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44171.0</v>
      </c>
      <c r="B46" s="7">
        <v>0.38680555555555557</v>
      </c>
      <c r="C46" s="8"/>
      <c r="D46" s="9">
        <v>1469.1360000000002</v>
      </c>
      <c r="E46" s="8"/>
      <c r="F46" s="9"/>
      <c r="G46" s="9">
        <f t="shared" si="1"/>
        <v>5357.864</v>
      </c>
      <c r="H46" s="10">
        <f t="shared" si="2"/>
        <v>17.57829453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44178.0</v>
      </c>
      <c r="B47" s="7">
        <v>0.45625</v>
      </c>
      <c r="C47" s="8"/>
      <c r="D47" s="9">
        <v>1411.224</v>
      </c>
      <c r="E47" s="8"/>
      <c r="F47" s="9"/>
      <c r="G47" s="9">
        <f t="shared" si="1"/>
        <v>5415.776</v>
      </c>
      <c r="H47" s="10">
        <f t="shared" si="2"/>
        <v>17.76829453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6">
        <v>44186.0</v>
      </c>
      <c r="B48" s="7">
        <v>0.4611111111111111</v>
      </c>
      <c r="C48" s="8"/>
      <c r="D48" s="9">
        <v>1417.3200000000002</v>
      </c>
      <c r="E48" s="8"/>
      <c r="F48" s="9"/>
      <c r="G48" s="9">
        <f t="shared" si="1"/>
        <v>5409.68</v>
      </c>
      <c r="H48" s="10">
        <f t="shared" si="2"/>
        <v>17.74829453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6">
        <v>44199.0</v>
      </c>
      <c r="B49" s="7">
        <v>0.4277777777777778</v>
      </c>
      <c r="C49" s="8"/>
      <c r="D49" s="9">
        <v>1469.1360000000002</v>
      </c>
      <c r="E49" s="8"/>
      <c r="F49" s="9"/>
      <c r="G49" s="9">
        <f t="shared" si="1"/>
        <v>5357.864</v>
      </c>
      <c r="H49" s="10">
        <f t="shared" si="2"/>
        <v>17.57829453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6">
        <v>44206.0</v>
      </c>
      <c r="B50" s="7">
        <v>0.42430555555555555</v>
      </c>
      <c r="C50" s="8"/>
      <c r="D50" s="9">
        <v>1557.5280000000002</v>
      </c>
      <c r="E50" s="8"/>
      <c r="F50" s="9"/>
      <c r="G50" s="9">
        <f t="shared" si="1"/>
        <v>5269.472</v>
      </c>
      <c r="H50" s="10">
        <f t="shared" si="2"/>
        <v>17.28829452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6">
        <v>44220.0</v>
      </c>
      <c r="B51" s="7">
        <v>0.4041666666666666</v>
      </c>
      <c r="C51" s="8"/>
      <c r="D51" s="9">
        <v>1770.888</v>
      </c>
      <c r="E51" s="8"/>
      <c r="F51" s="9"/>
      <c r="G51" s="9">
        <f t="shared" si="1"/>
        <v>5056.112</v>
      </c>
      <c r="H51" s="10">
        <f t="shared" si="2"/>
        <v>16.58829449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6">
        <v>44227.0</v>
      </c>
      <c r="B52" s="7">
        <v>0.42291666666666666</v>
      </c>
      <c r="C52" s="8"/>
      <c r="D52" s="9">
        <v>1731.264</v>
      </c>
      <c r="E52" s="8"/>
      <c r="F52" s="9"/>
      <c r="G52" s="9">
        <f t="shared" si="1"/>
        <v>5095.736</v>
      </c>
      <c r="H52" s="10">
        <f t="shared" si="2"/>
        <v>16.7182945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6">
        <v>44234.0</v>
      </c>
      <c r="B53" s="7">
        <v>0.39166666666666666</v>
      </c>
      <c r="C53" s="8"/>
      <c r="D53" s="9">
        <v>1743.456</v>
      </c>
      <c r="E53" s="8"/>
      <c r="F53" s="9"/>
      <c r="G53" s="9">
        <f t="shared" si="1"/>
        <v>5083.544</v>
      </c>
      <c r="H53" s="10">
        <f t="shared" si="2"/>
        <v>16.6782945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6">
        <v>44241.0</v>
      </c>
      <c r="B54" s="7">
        <v>0.38819444444444445</v>
      </c>
      <c r="C54" s="8"/>
      <c r="D54" s="9">
        <v>1588.008</v>
      </c>
      <c r="E54" s="8"/>
      <c r="F54" s="9"/>
      <c r="G54" s="9">
        <f t="shared" si="1"/>
        <v>5238.992</v>
      </c>
      <c r="H54" s="10">
        <f t="shared" si="2"/>
        <v>17.18829451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6">
        <v>44248.0</v>
      </c>
      <c r="B55" s="7">
        <v>0.40902777777777777</v>
      </c>
      <c r="C55" s="8"/>
      <c r="D55" s="9">
        <v>1761.7440000000001</v>
      </c>
      <c r="E55" s="8"/>
      <c r="F55" s="9"/>
      <c r="G55" s="9">
        <f t="shared" si="1"/>
        <v>5065.256</v>
      </c>
      <c r="H55" s="10">
        <f t="shared" si="2"/>
        <v>16.6182945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6">
        <v>44255.0</v>
      </c>
      <c r="B56" s="36" t="s">
        <v>29</v>
      </c>
      <c r="C56" s="20"/>
      <c r="D56" s="21" t="s">
        <v>29</v>
      </c>
      <c r="E56" s="20"/>
      <c r="F56" s="9"/>
      <c r="G56" s="9" t="str">
        <f t="shared" si="1"/>
        <v>#VALUE!</v>
      </c>
      <c r="H56" s="10" t="str">
        <f t="shared" si="2"/>
        <v>#VALUE!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2">
        <v>44266.0</v>
      </c>
      <c r="B57" s="13">
        <v>0.40625</v>
      </c>
      <c r="C57" s="16"/>
      <c r="D57" s="17">
        <v>2247.85</v>
      </c>
      <c r="E57" s="16"/>
      <c r="F57" s="9"/>
      <c r="G57" s="9">
        <f t="shared" si="1"/>
        <v>4579.15</v>
      </c>
      <c r="H57" s="10">
        <f t="shared" si="2"/>
        <v>15.02345849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44273.0</v>
      </c>
      <c r="B58" s="13">
        <v>0.4166666666666667</v>
      </c>
      <c r="C58" s="16"/>
      <c r="D58" s="17">
        <v>2494.9</v>
      </c>
      <c r="E58" s="16"/>
      <c r="F58" s="9"/>
      <c r="G58" s="9">
        <f t="shared" si="1"/>
        <v>4332.1</v>
      </c>
      <c r="H58" s="10">
        <f t="shared" si="2"/>
        <v>14.21292696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2">
        <v>44276.0</v>
      </c>
      <c r="B59" s="13">
        <v>0.4479166666666667</v>
      </c>
      <c r="C59" s="16"/>
      <c r="D59" s="17">
        <v>2159.4</v>
      </c>
      <c r="E59" s="16"/>
      <c r="F59" s="9"/>
      <c r="G59" s="9">
        <f t="shared" si="1"/>
        <v>4667.6</v>
      </c>
      <c r="H59" s="10">
        <f t="shared" si="2"/>
        <v>15.31364878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2">
        <v>44283.0</v>
      </c>
      <c r="B60" s="13">
        <v>0.40625</v>
      </c>
      <c r="C60" s="16"/>
      <c r="D60" s="17">
        <v>2122.8</v>
      </c>
      <c r="E60" s="16"/>
      <c r="F60" s="9"/>
      <c r="G60" s="9">
        <f t="shared" si="1"/>
        <v>4704.2</v>
      </c>
      <c r="H60" s="10">
        <f t="shared" si="2"/>
        <v>15.43372753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2">
        <v>44311.0</v>
      </c>
      <c r="B61" s="13">
        <v>0.40902777777777777</v>
      </c>
      <c r="C61" s="16"/>
      <c r="D61" s="17">
        <v>2116.7</v>
      </c>
      <c r="E61" s="16"/>
      <c r="F61" s="9"/>
      <c r="G61" s="9">
        <f t="shared" si="1"/>
        <v>4710.3</v>
      </c>
      <c r="H61" s="10">
        <f t="shared" si="2"/>
        <v>15.45374065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2">
        <v>44318.0</v>
      </c>
      <c r="B62" s="43" t="s">
        <v>29</v>
      </c>
      <c r="C62" s="16"/>
      <c r="D62" s="17" t="s">
        <v>29</v>
      </c>
      <c r="E62" s="16"/>
      <c r="F62" s="9"/>
      <c r="G62" s="9" t="str">
        <f t="shared" si="1"/>
        <v>#VALUE!</v>
      </c>
      <c r="H62" s="10" t="str">
        <f t="shared" si="2"/>
        <v>#VALUE!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2">
        <v>44332.0</v>
      </c>
      <c r="B63" s="13">
        <v>0.4444444444444444</v>
      </c>
      <c r="C63" s="16"/>
      <c r="D63" s="17">
        <v>2433.9</v>
      </c>
      <c r="E63" s="16"/>
      <c r="F63" s="9"/>
      <c r="G63" s="9">
        <f t="shared" si="1"/>
        <v>4393.1</v>
      </c>
      <c r="H63" s="10">
        <f t="shared" si="2"/>
        <v>14.4130582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2">
        <v>44340.0</v>
      </c>
      <c r="B64" s="13">
        <v>0.4409722222222222</v>
      </c>
      <c r="C64" s="16"/>
      <c r="D64" s="17">
        <v>2516.25</v>
      </c>
      <c r="E64" s="16"/>
      <c r="F64" s="9"/>
      <c r="G64" s="9">
        <f t="shared" si="1"/>
        <v>4310.75</v>
      </c>
      <c r="H64" s="10">
        <f t="shared" si="2"/>
        <v>14.14288103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2">
        <v>44347.0</v>
      </c>
      <c r="B65" s="13">
        <v>0.43819444444444444</v>
      </c>
      <c r="C65" s="16"/>
      <c r="D65" s="17">
        <v>2540.65</v>
      </c>
      <c r="E65" s="16"/>
      <c r="F65" s="9"/>
      <c r="G65" s="9">
        <f t="shared" si="1"/>
        <v>4286.35</v>
      </c>
      <c r="H65" s="10">
        <f t="shared" si="2"/>
        <v>14.06282853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45">
        <v>44352.0</v>
      </c>
      <c r="B66" s="13">
        <v>0.43125</v>
      </c>
      <c r="C66" s="16"/>
      <c r="D66" s="17">
        <v>2196.0</v>
      </c>
      <c r="E66" s="16"/>
      <c r="F66" s="9"/>
      <c r="G66" s="9">
        <f t="shared" si="1"/>
        <v>4631</v>
      </c>
      <c r="H66" s="10">
        <f t="shared" si="2"/>
        <v>15.19357004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2">
        <v>44359.0</v>
      </c>
      <c r="B67" s="13">
        <v>0.39791666666666664</v>
      </c>
      <c r="C67" s="16"/>
      <c r="D67" s="17">
        <v>2314.95</v>
      </c>
      <c r="E67" s="16"/>
      <c r="F67" s="9"/>
      <c r="G67" s="9">
        <f t="shared" si="1"/>
        <v>4512.05</v>
      </c>
      <c r="H67" s="10">
        <f t="shared" si="2"/>
        <v>14.80331412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44366.0</v>
      </c>
      <c r="B68" s="22">
        <v>0.46875</v>
      </c>
      <c r="C68" s="20"/>
      <c r="D68" s="21">
        <v>2149.0</v>
      </c>
      <c r="E68" s="20"/>
      <c r="F68" s="9"/>
      <c r="G68" s="9">
        <f t="shared" si="1"/>
        <v>4678</v>
      </c>
      <c r="H68" s="10">
        <f t="shared" si="2"/>
        <v>15.34776952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44374.0</v>
      </c>
      <c r="B69" s="22">
        <v>0.41388888888888886</v>
      </c>
      <c r="C69" s="20"/>
      <c r="D69" s="21">
        <v>2039.0</v>
      </c>
      <c r="E69" s="20"/>
      <c r="F69" s="9"/>
      <c r="G69" s="9">
        <f t="shared" si="1"/>
        <v>4788</v>
      </c>
      <c r="H69" s="10">
        <f t="shared" si="2"/>
        <v>15.70866192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44386.0</v>
      </c>
      <c r="B70" s="22">
        <v>0.42986111111111114</v>
      </c>
      <c r="C70" s="20"/>
      <c r="D70" s="21">
        <v>1469.0</v>
      </c>
      <c r="E70" s="20"/>
      <c r="F70" s="21">
        <v>1530.0</v>
      </c>
      <c r="G70" s="9">
        <f t="shared" si="1"/>
        <v>5358</v>
      </c>
      <c r="H70" s="10">
        <f t="shared" si="2"/>
        <v>17.57874072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44395.0</v>
      </c>
      <c r="B71" s="22">
        <v>0.4048611111111111</v>
      </c>
      <c r="C71" s="20"/>
      <c r="D71" s="21">
        <v>1475.0</v>
      </c>
      <c r="E71" s="20"/>
      <c r="F71" s="21">
        <v>1527.0</v>
      </c>
      <c r="G71" s="9">
        <f t="shared" si="1"/>
        <v>5352</v>
      </c>
      <c r="H71" s="10">
        <f t="shared" si="2"/>
        <v>17.55905568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44400.0</v>
      </c>
      <c r="B72" s="19">
        <v>0.4201388888888889</v>
      </c>
      <c r="C72" s="20"/>
      <c r="D72" s="21">
        <v>1524.0</v>
      </c>
      <c r="E72" s="20"/>
      <c r="F72" s="9"/>
      <c r="G72" s="9">
        <f t="shared" si="1"/>
        <v>5303</v>
      </c>
      <c r="H72" s="10">
        <f t="shared" si="2"/>
        <v>17.39829452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8">
        <v>44408.0</v>
      </c>
      <c r="B73" s="19">
        <v>0.4618055555555556</v>
      </c>
      <c r="C73" s="20"/>
      <c r="D73" s="21">
        <v>1494.0</v>
      </c>
      <c r="E73" s="20"/>
      <c r="F73" s="21">
        <v>1478.0</v>
      </c>
      <c r="G73" s="9">
        <f t="shared" si="1"/>
        <v>5333</v>
      </c>
      <c r="H73" s="10">
        <f t="shared" si="2"/>
        <v>17.49671972</v>
      </c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8">
        <v>44415.0</v>
      </c>
      <c r="B74" s="19">
        <v>0.43333333333333335</v>
      </c>
      <c r="C74" s="20"/>
      <c r="D74" s="21">
        <v>1378.0</v>
      </c>
      <c r="E74" s="20"/>
      <c r="F74" s="21">
        <v>1411.0</v>
      </c>
      <c r="G74" s="9">
        <f t="shared" si="1"/>
        <v>5449</v>
      </c>
      <c r="H74" s="10">
        <f t="shared" si="2"/>
        <v>17.87729716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8">
        <v>44421.0</v>
      </c>
      <c r="B75" s="19">
        <v>0.4361111111111111</v>
      </c>
      <c r="C75" s="20"/>
      <c r="D75" s="21">
        <v>1399.0</v>
      </c>
      <c r="E75" s="20"/>
      <c r="F75" s="21">
        <v>1405.0</v>
      </c>
      <c r="G75" s="9">
        <f t="shared" si="1"/>
        <v>5428</v>
      </c>
      <c r="H75" s="10">
        <f t="shared" si="2"/>
        <v>17.80839952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8">
        <v>44429.0</v>
      </c>
      <c r="B76" s="19">
        <v>0.43680555555555556</v>
      </c>
      <c r="C76" s="20"/>
      <c r="D76" s="21">
        <v>1350.0</v>
      </c>
      <c r="E76" s="20"/>
      <c r="F76" s="21">
        <v>1399.0</v>
      </c>
      <c r="G76" s="9">
        <f t="shared" si="1"/>
        <v>5477</v>
      </c>
      <c r="H76" s="10">
        <f t="shared" si="2"/>
        <v>17.96916068</v>
      </c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8">
        <v>44435.0</v>
      </c>
      <c r="B77" s="19">
        <v>0.10347222222222222</v>
      </c>
      <c r="C77" s="20"/>
      <c r="D77" s="21">
        <v>1326.0</v>
      </c>
      <c r="E77" s="20"/>
      <c r="F77" s="21">
        <v>1353.0</v>
      </c>
      <c r="G77" s="9">
        <f t="shared" si="1"/>
        <v>5501</v>
      </c>
      <c r="H77" s="10">
        <f t="shared" si="2"/>
        <v>18.04790084</v>
      </c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8">
        <v>44442.0</v>
      </c>
      <c r="B78" s="19">
        <v>0.11319444444444444</v>
      </c>
      <c r="C78" s="20">
        <v>4.41</v>
      </c>
      <c r="D78" s="9">
        <f t="shared" ref="D78:D81" si="3">(C78*304.8)</f>
        <v>1344.168</v>
      </c>
      <c r="E78" s="20">
        <v>4.52</v>
      </c>
      <c r="F78" s="9">
        <f t="shared" ref="F78:F81" si="4">(E78*304.8)</f>
        <v>1377.696</v>
      </c>
      <c r="G78" s="9">
        <f t="shared" si="1"/>
        <v>5482.832</v>
      </c>
      <c r="H78" s="10">
        <f t="shared" si="2"/>
        <v>17.98829454</v>
      </c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8">
        <v>44450.0</v>
      </c>
      <c r="B79" s="19">
        <v>0.4236111111111111</v>
      </c>
      <c r="C79" s="20">
        <v>4.7</v>
      </c>
      <c r="D79" s="9">
        <f t="shared" si="3"/>
        <v>1432.56</v>
      </c>
      <c r="E79" s="20">
        <v>4.62</v>
      </c>
      <c r="F79" s="9">
        <f t="shared" si="4"/>
        <v>1408.176</v>
      </c>
      <c r="G79" s="9">
        <f t="shared" si="1"/>
        <v>5394.44</v>
      </c>
      <c r="H79" s="10">
        <f t="shared" si="2"/>
        <v>17.69829453</v>
      </c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8">
        <v>44456.0</v>
      </c>
      <c r="B80" s="19">
        <v>0.09722222222222222</v>
      </c>
      <c r="C80" s="20">
        <v>4.23</v>
      </c>
      <c r="D80" s="9">
        <f t="shared" si="3"/>
        <v>1289.304</v>
      </c>
      <c r="E80" s="20">
        <v>4.39</v>
      </c>
      <c r="F80" s="9">
        <f t="shared" si="4"/>
        <v>1338.072</v>
      </c>
      <c r="G80" s="9">
        <f t="shared" si="1"/>
        <v>5537.696</v>
      </c>
      <c r="H80" s="10">
        <f t="shared" si="2"/>
        <v>18.16829454</v>
      </c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8">
        <v>44464.0</v>
      </c>
      <c r="B81" s="19">
        <v>0.43125</v>
      </c>
      <c r="C81" s="20">
        <v>4.49</v>
      </c>
      <c r="D81" s="9">
        <f t="shared" si="3"/>
        <v>1368.552</v>
      </c>
      <c r="E81" s="20">
        <v>4.5</v>
      </c>
      <c r="F81" s="9">
        <f t="shared" si="4"/>
        <v>1371.6</v>
      </c>
      <c r="G81" s="9">
        <f t="shared" si="1"/>
        <v>5458.448</v>
      </c>
      <c r="H81" s="10">
        <f t="shared" si="2"/>
        <v>17.90829454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8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8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8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8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8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8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8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8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8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8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8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8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8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8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8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8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8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8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8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8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8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8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8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8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8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8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8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8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8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8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8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8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8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8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8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8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8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8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8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8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8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8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8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8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8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8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8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8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8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8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8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8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8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8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8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8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8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8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8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8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8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8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8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8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8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8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8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8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8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8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8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8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8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8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8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8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8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8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8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8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8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8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8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8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8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8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8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8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8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8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8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8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8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8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8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8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8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8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8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8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8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8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8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8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8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8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8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8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8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8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8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8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8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8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8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8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8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8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8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8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8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8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8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8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8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8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8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8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8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8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8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8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8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8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8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8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8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8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8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8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8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8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8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8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8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8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8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8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8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8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8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8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8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8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8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8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8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8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8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8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8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8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8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8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8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8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8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8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8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8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8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8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8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8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8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8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8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8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8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8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8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8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8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8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8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8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8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8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8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8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8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8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8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8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8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8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8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8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8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8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8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8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8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8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8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8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8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8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8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8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8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8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8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8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8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8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8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8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8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8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8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8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8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8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8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8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8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8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8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8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8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8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8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8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8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8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8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8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8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8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8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8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8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8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8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8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8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8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8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8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8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8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8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8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8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8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8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8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8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8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8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8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8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8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8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8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8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8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8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8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8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8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8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8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8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8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8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8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8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8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8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8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8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8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8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8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8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8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8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8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8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8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8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8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8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8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8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8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8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8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8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8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8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8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8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8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8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8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8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8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8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8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8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8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8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8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8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8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8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8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8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8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8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8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8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8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8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8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8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8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8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8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8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8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8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8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8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8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8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8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8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8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8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8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8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8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8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8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8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8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8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8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8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8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8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8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8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8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8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8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8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8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8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8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8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8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8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8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8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8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8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8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8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8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8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8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8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8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8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8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8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8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8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8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8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8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8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8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8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8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8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8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8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8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8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8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8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8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8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8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8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8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8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8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8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8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8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8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8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8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8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8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8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8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8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8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8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8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8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8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8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8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8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8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8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8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8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8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8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8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8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8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8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8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8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8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8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8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8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8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8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8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8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8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8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8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8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8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8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8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8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8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8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8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8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8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8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8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8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8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8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8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8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8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8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8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8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8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8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8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8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8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8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8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8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8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8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8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8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8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8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8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8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8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8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8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8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8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8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8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8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8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8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8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8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8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8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8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8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8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8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8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8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8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8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8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8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8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8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8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8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8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8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8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8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8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8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8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8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8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8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8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8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8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8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8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8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8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8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8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8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8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8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8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8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8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8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8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8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8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8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8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8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8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8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8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8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8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8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8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8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8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8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8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8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8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8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8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8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8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8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8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8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8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8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8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8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8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8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8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8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8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8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8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8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8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8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8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8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8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8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8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8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8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8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8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8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8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8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8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8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8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8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8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8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8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8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8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8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8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8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8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8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8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8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8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8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8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8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8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8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8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8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8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8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8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8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8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8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8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8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8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8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8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8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8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8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8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8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8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8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8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8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8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8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8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8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8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8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8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8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8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8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8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8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8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8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8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8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8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8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8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8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8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8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8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8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8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8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8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8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8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8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8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8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8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8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8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8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8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8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8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8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8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8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8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8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8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8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8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8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8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8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8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8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8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8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8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8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8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8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8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8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8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8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8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8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8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8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8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8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8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8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8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8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8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8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8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8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8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8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8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8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8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8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8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8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8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8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8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8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8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8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8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8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8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8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8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8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8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8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8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8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8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8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8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8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8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8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8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8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8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8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8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8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8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8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8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8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8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8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8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8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8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8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8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8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8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8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8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8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8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8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8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8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8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8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8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8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8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8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8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8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8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8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8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8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8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8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8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8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8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8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8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8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8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8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8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8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8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8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8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8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8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8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8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8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8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8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8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8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8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8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8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8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8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8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8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8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8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8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8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8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8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8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8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8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8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8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8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8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8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8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8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8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8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8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8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8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8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8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8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8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8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8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8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8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8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8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8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8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8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8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8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8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8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8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8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8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8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8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8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8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8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8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8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8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8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8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8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8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8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8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8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8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8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8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8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8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8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8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8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8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8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8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8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8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8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8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8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8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8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8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8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8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8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8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8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8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8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8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8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8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8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8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8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8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8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8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8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8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8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8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8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8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8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8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8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8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8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8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8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8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8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8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8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8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8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8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8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10.63"/>
    <col customWidth="1" min="4" max="4" width="9.25"/>
    <col customWidth="1" min="5" max="5" width="9.88"/>
    <col customWidth="1" min="6" max="6" width="10.0"/>
    <col customWidth="1" min="7" max="7" width="8.0"/>
    <col customWidth="1" min="8" max="29" width="9.38"/>
  </cols>
  <sheetData>
    <row r="1">
      <c r="A1" s="1" t="s">
        <v>0</v>
      </c>
      <c r="B1" s="1" t="s">
        <v>44</v>
      </c>
      <c r="C1" s="3" t="s">
        <v>45</v>
      </c>
      <c r="D1" s="3" t="s">
        <v>46</v>
      </c>
      <c r="E1" s="2" t="s">
        <v>47</v>
      </c>
      <c r="F1" s="3" t="s">
        <v>48</v>
      </c>
      <c r="G1" s="5" t="s">
        <v>49</v>
      </c>
      <c r="H1" s="25" t="s">
        <v>50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0.09791666666666667</v>
      </c>
      <c r="C2" s="7"/>
      <c r="D2" s="9">
        <v>1935.48</v>
      </c>
      <c r="E2" s="8"/>
      <c r="F2" s="9"/>
      <c r="G2" s="9">
        <f t="shared" ref="G2:G73" si="1">((545.1+131)*10)-D2</f>
        <v>4825.52</v>
      </c>
      <c r="H2" s="10">
        <f t="shared" ref="H2:H73" si="2">G2*0.00328084</f>
        <v>15.83175904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0.5055555555555555</v>
      </c>
      <c r="C3" s="7"/>
      <c r="D3" s="9">
        <v>1566.672</v>
      </c>
      <c r="E3" s="8"/>
      <c r="F3" s="9"/>
      <c r="G3" s="9">
        <f t="shared" si="1"/>
        <v>5194.328</v>
      </c>
      <c r="H3" s="10">
        <f t="shared" si="2"/>
        <v>17.04175908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0.4451388888888889</v>
      </c>
      <c r="C4" s="7"/>
      <c r="D4" s="9">
        <v>1091.184</v>
      </c>
      <c r="E4" s="8"/>
      <c r="F4" s="9"/>
      <c r="G4" s="9">
        <f t="shared" si="1"/>
        <v>5669.816</v>
      </c>
      <c r="H4" s="10">
        <f t="shared" si="2"/>
        <v>18.60175913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0.3986111111111111</v>
      </c>
      <c r="C5" s="7"/>
      <c r="D5" s="9">
        <v>1103.376</v>
      </c>
      <c r="E5" s="8"/>
      <c r="F5" s="9"/>
      <c r="G5" s="9">
        <f t="shared" si="1"/>
        <v>5657.624</v>
      </c>
      <c r="H5" s="10">
        <f t="shared" si="2"/>
        <v>18.56175912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0.40972222222222227</v>
      </c>
      <c r="C6" s="7"/>
      <c r="D6" s="9">
        <v>1094.232</v>
      </c>
      <c r="E6" s="8"/>
      <c r="F6" s="9"/>
      <c r="G6" s="9">
        <f t="shared" si="1"/>
        <v>5666.768</v>
      </c>
      <c r="H6" s="10">
        <f t="shared" si="2"/>
        <v>18.59175913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0.4909722222222222</v>
      </c>
      <c r="C7" s="7"/>
      <c r="D7" s="9">
        <v>1176.528</v>
      </c>
      <c r="E7" s="8"/>
      <c r="F7" s="9"/>
      <c r="G7" s="9">
        <f t="shared" si="1"/>
        <v>5584.472</v>
      </c>
      <c r="H7" s="10">
        <f t="shared" si="2"/>
        <v>18.32175912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43752.0</v>
      </c>
      <c r="B8" s="7">
        <v>0.33819444444444446</v>
      </c>
      <c r="C8" s="7"/>
      <c r="D8" s="9">
        <v>1459.992</v>
      </c>
      <c r="E8" s="8"/>
      <c r="F8" s="9"/>
      <c r="G8" s="9">
        <f t="shared" si="1"/>
        <v>5301.008</v>
      </c>
      <c r="H8" s="10">
        <f t="shared" si="2"/>
        <v>17.39175909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43762.0</v>
      </c>
      <c r="B9" s="7">
        <v>0.41805555555555557</v>
      </c>
      <c r="C9" s="7"/>
      <c r="D9" s="9">
        <v>1286.256</v>
      </c>
      <c r="E9" s="8"/>
      <c r="F9" s="9"/>
      <c r="G9" s="9">
        <f t="shared" si="1"/>
        <v>5474.744</v>
      </c>
      <c r="H9" s="10">
        <f t="shared" si="2"/>
        <v>17.9617591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43773.0</v>
      </c>
      <c r="B10" s="7">
        <v>0.3520833333333333</v>
      </c>
      <c r="C10" s="7"/>
      <c r="D10" s="9">
        <v>1417.3200000000002</v>
      </c>
      <c r="E10" s="8"/>
      <c r="F10" s="9"/>
      <c r="G10" s="9">
        <f t="shared" si="1"/>
        <v>5343.68</v>
      </c>
      <c r="H10" s="10">
        <f t="shared" si="2"/>
        <v>17.53175909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43783.0</v>
      </c>
      <c r="B11" s="7">
        <v>0.4055555555555555</v>
      </c>
      <c r="C11" s="7"/>
      <c r="D11" s="9">
        <v>1487.424</v>
      </c>
      <c r="E11" s="8"/>
      <c r="F11" s="9"/>
      <c r="G11" s="9">
        <f t="shared" si="1"/>
        <v>5273.576</v>
      </c>
      <c r="H11" s="10">
        <f t="shared" si="2"/>
        <v>17.30175908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43843.0</v>
      </c>
      <c r="B12" s="7">
        <v>0.47152777777777777</v>
      </c>
      <c r="C12" s="7"/>
      <c r="D12" s="9">
        <v>1331.976</v>
      </c>
      <c r="E12" s="8"/>
      <c r="F12" s="9"/>
      <c r="G12" s="9">
        <f t="shared" si="1"/>
        <v>5429.024</v>
      </c>
      <c r="H12" s="10">
        <f t="shared" si="2"/>
        <v>17.8117591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43854.0</v>
      </c>
      <c r="B13" s="7">
        <v>0.5298611111111111</v>
      </c>
      <c r="C13" s="7"/>
      <c r="D13" s="9">
        <v>1444.7520000000002</v>
      </c>
      <c r="E13" s="8"/>
      <c r="F13" s="9"/>
      <c r="G13" s="9">
        <f t="shared" si="1"/>
        <v>5316.248</v>
      </c>
      <c r="H13" s="10">
        <f t="shared" si="2"/>
        <v>17.44175909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43860.0</v>
      </c>
      <c r="B14" s="7">
        <v>0.04652777777777778</v>
      </c>
      <c r="C14" s="7"/>
      <c r="D14" s="9">
        <v>1496.5680000000002</v>
      </c>
      <c r="E14" s="8"/>
      <c r="F14" s="9"/>
      <c r="G14" s="9">
        <f t="shared" si="1"/>
        <v>5264.432</v>
      </c>
      <c r="H14" s="10">
        <f t="shared" si="2"/>
        <v>17.27175908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43874.0</v>
      </c>
      <c r="B15" s="7">
        <v>0.5409722222222222</v>
      </c>
      <c r="C15" s="7"/>
      <c r="D15" s="9">
        <v>1411.224</v>
      </c>
      <c r="E15" s="8"/>
      <c r="F15" s="9"/>
      <c r="G15" s="9">
        <f t="shared" si="1"/>
        <v>5349.776</v>
      </c>
      <c r="H15" s="10">
        <f t="shared" si="2"/>
        <v>17.55175909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43888.0</v>
      </c>
      <c r="B16" s="7">
        <v>0.5347222222222222</v>
      </c>
      <c r="C16" s="7"/>
      <c r="D16" s="9">
        <v>1581.9120000000003</v>
      </c>
      <c r="E16" s="8"/>
      <c r="F16" s="9"/>
      <c r="G16" s="9">
        <f t="shared" si="1"/>
        <v>5179.088</v>
      </c>
      <c r="H16" s="10">
        <f t="shared" si="2"/>
        <v>16.99175907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43996.0</v>
      </c>
      <c r="B17" s="7">
        <v>0.35625</v>
      </c>
      <c r="C17" s="7"/>
      <c r="D17" s="9">
        <v>1182.624</v>
      </c>
      <c r="E17" s="8"/>
      <c r="F17" s="9"/>
      <c r="G17" s="9">
        <f t="shared" si="1"/>
        <v>5578.376</v>
      </c>
      <c r="H17" s="10">
        <f t="shared" si="2"/>
        <v>18.30175912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44001.0</v>
      </c>
      <c r="B18" s="7">
        <v>0.3590277777777778</v>
      </c>
      <c r="C18" s="7"/>
      <c r="D18" s="9">
        <v>1234.44</v>
      </c>
      <c r="E18" s="8"/>
      <c r="F18" s="9"/>
      <c r="G18" s="9">
        <f t="shared" si="1"/>
        <v>5526.56</v>
      </c>
      <c r="H18" s="10">
        <f t="shared" si="2"/>
        <v>18.13175911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44010.0</v>
      </c>
      <c r="B19" s="7">
        <v>0.3638888888888889</v>
      </c>
      <c r="C19" s="7"/>
      <c r="D19" s="9">
        <v>1502.664</v>
      </c>
      <c r="E19" s="8"/>
      <c r="F19" s="9"/>
      <c r="G19" s="9">
        <f t="shared" si="1"/>
        <v>5258.336</v>
      </c>
      <c r="H19" s="10">
        <f t="shared" si="2"/>
        <v>17.25175908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44014.0</v>
      </c>
      <c r="B20" s="7">
        <v>0.3645833333333333</v>
      </c>
      <c r="C20" s="7"/>
      <c r="D20" s="9">
        <v>1591.056</v>
      </c>
      <c r="E20" s="8"/>
      <c r="F20" s="9"/>
      <c r="G20" s="9">
        <f t="shared" si="1"/>
        <v>5169.944</v>
      </c>
      <c r="H20" s="10">
        <f t="shared" si="2"/>
        <v>16.96175907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44022.0</v>
      </c>
      <c r="B21" s="7">
        <v>0.3625</v>
      </c>
      <c r="C21" s="7"/>
      <c r="D21" s="9">
        <v>1694.6879999999999</v>
      </c>
      <c r="E21" s="8"/>
      <c r="F21" s="9"/>
      <c r="G21" s="9">
        <f t="shared" si="1"/>
        <v>5066.312</v>
      </c>
      <c r="H21" s="10">
        <f t="shared" si="2"/>
        <v>16.62175906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44029.0</v>
      </c>
      <c r="B22" s="7">
        <v>0.3743055555555555</v>
      </c>
      <c r="C22" s="7"/>
      <c r="D22" s="9">
        <v>1395.9840000000002</v>
      </c>
      <c r="E22" s="8"/>
      <c r="F22" s="9"/>
      <c r="G22" s="9">
        <f t="shared" si="1"/>
        <v>5365.016</v>
      </c>
      <c r="H22" s="10">
        <f t="shared" si="2"/>
        <v>17.60175909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44038.0</v>
      </c>
      <c r="B23" s="7">
        <v>0.375</v>
      </c>
      <c r="C23" s="7"/>
      <c r="D23" s="9">
        <v>1249.6799999999998</v>
      </c>
      <c r="E23" s="8"/>
      <c r="F23" s="9"/>
      <c r="G23" s="9">
        <f t="shared" si="1"/>
        <v>5511.32</v>
      </c>
      <c r="H23" s="10">
        <f t="shared" si="2"/>
        <v>18.08175911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44044.0</v>
      </c>
      <c r="B24" s="7">
        <v>0.1076388888888889</v>
      </c>
      <c r="C24" s="7"/>
      <c r="D24" s="9">
        <v>1405.1280000000002</v>
      </c>
      <c r="E24" s="8"/>
      <c r="F24" s="9"/>
      <c r="G24" s="9">
        <f t="shared" si="1"/>
        <v>5355.872</v>
      </c>
      <c r="H24" s="10">
        <f t="shared" si="2"/>
        <v>17.57175909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44052.0</v>
      </c>
      <c r="B25" s="7">
        <v>0.3763888888888889</v>
      </c>
      <c r="C25" s="7"/>
      <c r="D25" s="9">
        <v>1459.992</v>
      </c>
      <c r="E25" s="8"/>
      <c r="F25" s="9"/>
      <c r="G25" s="9">
        <f t="shared" si="1"/>
        <v>5301.008</v>
      </c>
      <c r="H25" s="10">
        <f t="shared" si="2"/>
        <v>17.39175909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44059.0</v>
      </c>
      <c r="B26" s="7">
        <v>0.12222222222222223</v>
      </c>
      <c r="C26" s="7"/>
      <c r="D26" s="9">
        <v>1228.344</v>
      </c>
      <c r="E26" s="8"/>
      <c r="F26" s="9"/>
      <c r="G26" s="9">
        <f t="shared" si="1"/>
        <v>5532.656</v>
      </c>
      <c r="H26" s="10">
        <f t="shared" si="2"/>
        <v>18.15175911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44066.0</v>
      </c>
      <c r="B27" s="7">
        <v>0.3673611111111111</v>
      </c>
      <c r="C27" s="7"/>
      <c r="D27" s="9">
        <v>1222.248</v>
      </c>
      <c r="E27" s="8"/>
      <c r="F27" s="9"/>
      <c r="G27" s="9">
        <f t="shared" si="1"/>
        <v>5538.752</v>
      </c>
      <c r="H27" s="10">
        <f t="shared" si="2"/>
        <v>18.17175911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44094.0</v>
      </c>
      <c r="B28" s="7">
        <v>0.3909722222222222</v>
      </c>
      <c r="C28" s="7"/>
      <c r="D28" s="9">
        <v>1124.712</v>
      </c>
      <c r="E28" s="8"/>
      <c r="F28" s="9"/>
      <c r="G28" s="9">
        <f t="shared" si="1"/>
        <v>5636.288</v>
      </c>
      <c r="H28" s="10">
        <f t="shared" si="2"/>
        <v>18.49175912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44102.0</v>
      </c>
      <c r="B29" s="7">
        <v>0.36874999999999997</v>
      </c>
      <c r="C29" s="7"/>
      <c r="D29" s="9">
        <v>1231.392</v>
      </c>
      <c r="E29" s="8"/>
      <c r="F29" s="9"/>
      <c r="G29" s="9">
        <f t="shared" si="1"/>
        <v>5529.608</v>
      </c>
      <c r="H29" s="10">
        <f t="shared" si="2"/>
        <v>18.14175911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44108.0</v>
      </c>
      <c r="B30" s="7">
        <v>0.3590277777777778</v>
      </c>
      <c r="C30" s="7"/>
      <c r="D30" s="9">
        <v>1054.608</v>
      </c>
      <c r="E30" s="8"/>
      <c r="F30" s="9"/>
      <c r="G30" s="9">
        <f t="shared" si="1"/>
        <v>5706.392</v>
      </c>
      <c r="H30" s="10">
        <f t="shared" si="2"/>
        <v>18.72175913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44115.0</v>
      </c>
      <c r="B31" s="7">
        <v>0.3993055555555556</v>
      </c>
      <c r="C31" s="7"/>
      <c r="D31" s="9">
        <v>1109.472</v>
      </c>
      <c r="E31" s="8"/>
      <c r="F31" s="9"/>
      <c r="G31" s="9">
        <f t="shared" si="1"/>
        <v>5651.528</v>
      </c>
      <c r="H31" s="10">
        <f t="shared" si="2"/>
        <v>18.54175912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44122.0</v>
      </c>
      <c r="B32" s="7">
        <v>0.3756944444444445</v>
      </c>
      <c r="C32" s="7"/>
      <c r="D32" s="9">
        <v>1075.944</v>
      </c>
      <c r="E32" s="8"/>
      <c r="F32" s="9"/>
      <c r="G32" s="9">
        <f t="shared" si="1"/>
        <v>5685.056</v>
      </c>
      <c r="H32" s="10">
        <f t="shared" si="2"/>
        <v>18.65175913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44129.0</v>
      </c>
      <c r="B33" s="7">
        <v>0.39444444444444443</v>
      </c>
      <c r="C33" s="7"/>
      <c r="D33" s="9">
        <v>1152.144</v>
      </c>
      <c r="E33" s="8"/>
      <c r="F33" s="9"/>
      <c r="G33" s="9">
        <f t="shared" si="1"/>
        <v>5608.856</v>
      </c>
      <c r="H33" s="10">
        <f t="shared" si="2"/>
        <v>18.40175912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44136.0</v>
      </c>
      <c r="B34" s="7">
        <v>0.3833333333333333</v>
      </c>
      <c r="C34" s="7"/>
      <c r="D34" s="9">
        <v>1207.008</v>
      </c>
      <c r="E34" s="8"/>
      <c r="F34" s="9"/>
      <c r="G34" s="9">
        <f t="shared" si="1"/>
        <v>5553.992</v>
      </c>
      <c r="H34" s="10">
        <f t="shared" si="2"/>
        <v>18.22175911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10">
        <v>9999.0</v>
      </c>
      <c r="B35" s="7">
        <v>0.375</v>
      </c>
      <c r="C35" s="7"/>
      <c r="D35" s="9">
        <v>1100.328</v>
      </c>
      <c r="E35" s="8"/>
      <c r="F35" s="9"/>
      <c r="G35" s="9">
        <f t="shared" si="1"/>
        <v>5660.672</v>
      </c>
      <c r="H35" s="10">
        <f t="shared" si="2"/>
        <v>18.57175912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44157.0</v>
      </c>
      <c r="B36" s="7">
        <v>0.38680555555555557</v>
      </c>
      <c r="C36" s="7"/>
      <c r="D36" s="9">
        <v>1179.576</v>
      </c>
      <c r="E36" s="8"/>
      <c r="F36" s="9"/>
      <c r="G36" s="9">
        <f t="shared" si="1"/>
        <v>5581.424</v>
      </c>
      <c r="H36" s="10">
        <f t="shared" si="2"/>
        <v>18.31175912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44164.0</v>
      </c>
      <c r="B37" s="7">
        <v>0.3826388888888889</v>
      </c>
      <c r="C37" s="7"/>
      <c r="D37" s="9">
        <v>1264.92</v>
      </c>
      <c r="E37" s="8"/>
      <c r="F37" s="9"/>
      <c r="G37" s="9">
        <f t="shared" si="1"/>
        <v>5496.08</v>
      </c>
      <c r="H37" s="10">
        <f t="shared" si="2"/>
        <v>18.03175911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44171.0</v>
      </c>
      <c r="B38" s="7">
        <v>0.3909722222222222</v>
      </c>
      <c r="C38" s="7"/>
      <c r="D38" s="9">
        <v>1295.4</v>
      </c>
      <c r="E38" s="8"/>
      <c r="F38" s="9"/>
      <c r="G38" s="9">
        <f t="shared" si="1"/>
        <v>5465.6</v>
      </c>
      <c r="H38" s="10">
        <f t="shared" si="2"/>
        <v>17.9317591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44178.0</v>
      </c>
      <c r="B39" s="7">
        <v>0.46597222222222223</v>
      </c>
      <c r="C39" s="7"/>
      <c r="D39" s="9">
        <v>1219.2</v>
      </c>
      <c r="E39" s="8"/>
      <c r="F39" s="9"/>
      <c r="G39" s="9">
        <f t="shared" si="1"/>
        <v>5541.8</v>
      </c>
      <c r="H39" s="10">
        <f t="shared" si="2"/>
        <v>18.18175911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44186.0</v>
      </c>
      <c r="B40" s="7">
        <v>0.46875</v>
      </c>
      <c r="C40" s="7"/>
      <c r="D40" s="9">
        <v>1188.72</v>
      </c>
      <c r="E40" s="8"/>
      <c r="F40" s="9"/>
      <c r="G40" s="9">
        <f t="shared" si="1"/>
        <v>5572.28</v>
      </c>
      <c r="H40" s="10">
        <f t="shared" si="2"/>
        <v>18.28175912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44199.0</v>
      </c>
      <c r="B41" s="7">
        <v>0.43263888888888885</v>
      </c>
      <c r="C41" s="7"/>
      <c r="D41" s="9">
        <v>1316.736</v>
      </c>
      <c r="E41" s="8"/>
      <c r="F41" s="9"/>
      <c r="G41" s="9">
        <f t="shared" si="1"/>
        <v>5444.264</v>
      </c>
      <c r="H41" s="10">
        <f t="shared" si="2"/>
        <v>17.8617591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44206.0</v>
      </c>
      <c r="B42" s="7">
        <v>0.4305555555555556</v>
      </c>
      <c r="C42" s="7"/>
      <c r="D42" s="9">
        <v>1411.224</v>
      </c>
      <c r="E42" s="8"/>
      <c r="F42" s="9"/>
      <c r="G42" s="9">
        <f t="shared" si="1"/>
        <v>5349.776</v>
      </c>
      <c r="H42" s="10">
        <f t="shared" si="2"/>
        <v>17.55175909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44220.0</v>
      </c>
      <c r="B43" s="7">
        <v>0.40972222222222227</v>
      </c>
      <c r="C43" s="7"/>
      <c r="D43" s="9">
        <v>1594.1040000000003</v>
      </c>
      <c r="E43" s="8"/>
      <c r="F43" s="9"/>
      <c r="G43" s="9">
        <f t="shared" si="1"/>
        <v>5166.896</v>
      </c>
      <c r="H43" s="10">
        <f t="shared" si="2"/>
        <v>16.95175907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44227.0</v>
      </c>
      <c r="B44" s="7">
        <v>0.4277777777777778</v>
      </c>
      <c r="C44" s="7"/>
      <c r="D44" s="9">
        <v>1493.5200000000002</v>
      </c>
      <c r="E44" s="8"/>
      <c r="F44" s="9"/>
      <c r="G44" s="9">
        <f t="shared" si="1"/>
        <v>5267.48</v>
      </c>
      <c r="H44" s="10">
        <f t="shared" si="2"/>
        <v>17.28175908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44234.0</v>
      </c>
      <c r="B45" s="7">
        <v>0.3986111111111111</v>
      </c>
      <c r="C45" s="7"/>
      <c r="D45" s="9">
        <v>1536.192</v>
      </c>
      <c r="E45" s="8"/>
      <c r="F45" s="9"/>
      <c r="G45" s="9">
        <f t="shared" si="1"/>
        <v>5224.808</v>
      </c>
      <c r="H45" s="10">
        <f t="shared" si="2"/>
        <v>17.14175908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44241.0</v>
      </c>
      <c r="B46" s="7">
        <v>0.3923611111111111</v>
      </c>
      <c r="C46" s="7"/>
      <c r="D46" s="9">
        <v>1402.08</v>
      </c>
      <c r="E46" s="8"/>
      <c r="F46" s="9"/>
      <c r="G46" s="9">
        <f t="shared" si="1"/>
        <v>5358.92</v>
      </c>
      <c r="H46" s="10">
        <f t="shared" si="2"/>
        <v>17.58175909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44248.0</v>
      </c>
      <c r="B47" s="7">
        <v>0.4131944444444444</v>
      </c>
      <c r="C47" s="7"/>
      <c r="D47" s="9">
        <v>1514.856</v>
      </c>
      <c r="E47" s="8"/>
      <c r="F47" s="9"/>
      <c r="G47" s="9">
        <f t="shared" si="1"/>
        <v>5246.144</v>
      </c>
      <c r="H47" s="10">
        <f t="shared" si="2"/>
        <v>17.21175908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6">
        <v>44255.0</v>
      </c>
      <c r="B48" s="36" t="s">
        <v>29</v>
      </c>
      <c r="C48" s="36"/>
      <c r="D48" s="21" t="s">
        <v>29</v>
      </c>
      <c r="E48" s="20"/>
      <c r="F48" s="9"/>
      <c r="G48" s="9" t="str">
        <f t="shared" si="1"/>
        <v>#VALUE!</v>
      </c>
      <c r="H48" s="10" t="str">
        <f t="shared" si="2"/>
        <v>#VALUE!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44266.0</v>
      </c>
      <c r="B49" s="13">
        <v>0.4201388888888889</v>
      </c>
      <c r="C49" s="13"/>
      <c r="D49" s="17">
        <v>1991.65</v>
      </c>
      <c r="E49" s="16"/>
      <c r="F49" s="9"/>
      <c r="G49" s="9">
        <f t="shared" si="1"/>
        <v>4769.35</v>
      </c>
      <c r="H49" s="10">
        <f t="shared" si="2"/>
        <v>15.64747425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44273.0</v>
      </c>
      <c r="B50" s="43" t="s">
        <v>29</v>
      </c>
      <c r="C50" s="43"/>
      <c r="D50" s="17" t="s">
        <v>29</v>
      </c>
      <c r="E50" s="16"/>
      <c r="F50" s="9"/>
      <c r="G50" s="9" t="str">
        <f t="shared" si="1"/>
        <v>#VALUE!</v>
      </c>
      <c r="H50" s="10" t="str">
        <f t="shared" si="2"/>
        <v>#VALUE!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44276.0</v>
      </c>
      <c r="B51" s="13">
        <v>0.4513888888888889</v>
      </c>
      <c r="C51" s="13"/>
      <c r="D51" s="17">
        <v>1952.0</v>
      </c>
      <c r="E51" s="16"/>
      <c r="F51" s="9"/>
      <c r="G51" s="9">
        <f t="shared" si="1"/>
        <v>4809</v>
      </c>
      <c r="H51" s="10">
        <f t="shared" si="2"/>
        <v>15.77755956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44283.0</v>
      </c>
      <c r="B52" s="43" t="s">
        <v>29</v>
      </c>
      <c r="C52" s="43"/>
      <c r="D52" s="17">
        <v>1896.65</v>
      </c>
      <c r="E52" s="16"/>
      <c r="F52" s="9"/>
      <c r="G52" s="9">
        <f t="shared" si="1"/>
        <v>4864.35</v>
      </c>
      <c r="H52" s="10">
        <f t="shared" si="2"/>
        <v>15.95915405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44311.0</v>
      </c>
      <c r="B53" s="13">
        <v>0.425</v>
      </c>
      <c r="C53" s="13"/>
      <c r="D53" s="17">
        <v>1875.75</v>
      </c>
      <c r="E53" s="16"/>
      <c r="F53" s="9"/>
      <c r="G53" s="9">
        <f t="shared" si="1"/>
        <v>4885.25</v>
      </c>
      <c r="H53" s="10">
        <f t="shared" si="2"/>
        <v>16.02772361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44318.0</v>
      </c>
      <c r="B54" s="43" t="s">
        <v>29</v>
      </c>
      <c r="C54" s="43"/>
      <c r="D54" s="17" t="s">
        <v>29</v>
      </c>
      <c r="E54" s="16"/>
      <c r="F54" s="9"/>
      <c r="G54" s="9" t="str">
        <f t="shared" si="1"/>
        <v>#VALUE!</v>
      </c>
      <c r="H54" s="10" t="str">
        <f t="shared" si="2"/>
        <v>#VALUE!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44332.0</v>
      </c>
      <c r="B55" s="13">
        <v>0.44930555555555557</v>
      </c>
      <c r="C55" s="13"/>
      <c r="D55" s="17">
        <v>2205.15</v>
      </c>
      <c r="E55" s="16"/>
      <c r="F55" s="9"/>
      <c r="G55" s="9">
        <f t="shared" si="1"/>
        <v>4555.85</v>
      </c>
      <c r="H55" s="10">
        <f t="shared" si="2"/>
        <v>14.94701491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44340.0</v>
      </c>
      <c r="B56" s="13">
        <v>0.4534722222222222</v>
      </c>
      <c r="C56" s="13"/>
      <c r="D56" s="17">
        <v>2296.65</v>
      </c>
      <c r="E56" s="16"/>
      <c r="F56" s="9"/>
      <c r="G56" s="9">
        <f t="shared" si="1"/>
        <v>4464.35</v>
      </c>
      <c r="H56" s="10">
        <f t="shared" si="2"/>
        <v>14.64681805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2">
        <v>44347.0</v>
      </c>
      <c r="B57" s="47">
        <v>0.4486111111111111</v>
      </c>
      <c r="C57" s="47"/>
      <c r="D57" s="17">
        <v>2318.0</v>
      </c>
      <c r="E57" s="16"/>
      <c r="F57" s="9"/>
      <c r="G57" s="9">
        <f t="shared" si="1"/>
        <v>4443</v>
      </c>
      <c r="H57" s="10">
        <f t="shared" si="2"/>
        <v>14.57677212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45">
        <v>44352.0</v>
      </c>
      <c r="B58" s="13">
        <v>0.43819444444444444</v>
      </c>
      <c r="C58" s="13"/>
      <c r="D58" s="17">
        <v>1988.6</v>
      </c>
      <c r="E58" s="16"/>
      <c r="F58" s="9"/>
      <c r="G58" s="9">
        <f t="shared" si="1"/>
        <v>4772.4</v>
      </c>
      <c r="H58" s="10">
        <f t="shared" si="2"/>
        <v>15.65748082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2">
        <v>44359.0</v>
      </c>
      <c r="B59" s="13">
        <v>0.40625</v>
      </c>
      <c r="C59" s="13"/>
      <c r="D59" s="17">
        <v>2104.5</v>
      </c>
      <c r="E59" s="16"/>
      <c r="F59" s="9"/>
      <c r="G59" s="9">
        <f t="shared" si="1"/>
        <v>4656.5</v>
      </c>
      <c r="H59" s="10">
        <f t="shared" si="2"/>
        <v>15.27723146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44366.0</v>
      </c>
      <c r="B60" s="22">
        <v>0.4722222222222222</v>
      </c>
      <c r="C60" s="22"/>
      <c r="D60" s="21">
        <v>1935.0</v>
      </c>
      <c r="E60" s="20"/>
      <c r="F60" s="9"/>
      <c r="G60" s="9">
        <f t="shared" si="1"/>
        <v>4826</v>
      </c>
      <c r="H60" s="10">
        <f t="shared" si="2"/>
        <v>15.83333384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44374.0</v>
      </c>
      <c r="B61" s="22">
        <v>0.41805555555555557</v>
      </c>
      <c r="C61" s="22"/>
      <c r="D61" s="21">
        <v>1853.0</v>
      </c>
      <c r="E61" s="20"/>
      <c r="F61" s="9"/>
      <c r="G61" s="9">
        <f t="shared" si="1"/>
        <v>4908</v>
      </c>
      <c r="H61" s="10">
        <f t="shared" si="2"/>
        <v>16.10236272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44386.0</v>
      </c>
      <c r="B62" s="22">
        <v>0.4173611111111111</v>
      </c>
      <c r="C62" s="22"/>
      <c r="D62" s="21">
        <v>1234.0</v>
      </c>
      <c r="E62" s="20"/>
      <c r="F62" s="21">
        <v>1216.0</v>
      </c>
      <c r="G62" s="9">
        <f t="shared" si="1"/>
        <v>5527</v>
      </c>
      <c r="H62" s="10">
        <f t="shared" si="2"/>
        <v>18.13320268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44395.0</v>
      </c>
      <c r="B63" s="22">
        <v>0.40902777777777777</v>
      </c>
      <c r="C63" s="22"/>
      <c r="D63" s="21">
        <v>1234.0</v>
      </c>
      <c r="E63" s="20"/>
      <c r="F63" s="9"/>
      <c r="G63" s="9">
        <f t="shared" si="1"/>
        <v>5527</v>
      </c>
      <c r="H63" s="10">
        <f t="shared" si="2"/>
        <v>18.13320268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44400.0</v>
      </c>
      <c r="B64" s="19">
        <v>0.425</v>
      </c>
      <c r="C64" s="19"/>
      <c r="D64" s="21">
        <v>1292.352</v>
      </c>
      <c r="E64" s="20"/>
      <c r="F64" s="9"/>
      <c r="G64" s="9">
        <f t="shared" si="1"/>
        <v>5468.648</v>
      </c>
      <c r="H64" s="10">
        <f t="shared" si="2"/>
        <v>17.9417591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44408.0</v>
      </c>
      <c r="B65" s="19">
        <v>0.46805555555555556</v>
      </c>
      <c r="C65" s="19"/>
      <c r="D65" s="21">
        <v>1265.0</v>
      </c>
      <c r="E65" s="20"/>
      <c r="F65" s="9"/>
      <c r="G65" s="9">
        <f t="shared" si="1"/>
        <v>5496</v>
      </c>
      <c r="H65" s="10">
        <f t="shared" si="2"/>
        <v>18.03149664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44415.0</v>
      </c>
      <c r="B66" s="19">
        <v>0.43819444444444444</v>
      </c>
      <c r="C66" s="19"/>
      <c r="D66" s="21">
        <v>1109.0</v>
      </c>
      <c r="E66" s="20"/>
      <c r="F66" s="21">
        <v>1143.0</v>
      </c>
      <c r="G66" s="9">
        <f t="shared" si="1"/>
        <v>5652</v>
      </c>
      <c r="H66" s="10">
        <f t="shared" si="2"/>
        <v>18.54330768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44421.0</v>
      </c>
      <c r="B67" s="19">
        <v>0.4423611111111111</v>
      </c>
      <c r="C67" s="19"/>
      <c r="D67" s="21">
        <v>1103.0</v>
      </c>
      <c r="E67" s="20"/>
      <c r="F67" s="21">
        <v>1128.0</v>
      </c>
      <c r="G67" s="9">
        <f t="shared" si="1"/>
        <v>5658</v>
      </c>
      <c r="H67" s="10">
        <f t="shared" si="2"/>
        <v>18.56299272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44429.0</v>
      </c>
      <c r="B68" s="19">
        <v>0.44166666666666665</v>
      </c>
      <c r="C68" s="19"/>
      <c r="D68" s="21">
        <v>1106.0</v>
      </c>
      <c r="E68" s="20"/>
      <c r="F68" s="21">
        <v>1128.0</v>
      </c>
      <c r="G68" s="9">
        <f t="shared" si="1"/>
        <v>5655</v>
      </c>
      <c r="H68" s="10">
        <f t="shared" si="2"/>
        <v>18.5531502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44435.0</v>
      </c>
      <c r="B69" s="19">
        <v>0.1076388888888889</v>
      </c>
      <c r="C69" s="19"/>
      <c r="D69" s="21">
        <v>1097.0</v>
      </c>
      <c r="E69" s="20"/>
      <c r="F69" s="21">
        <v>1116.0</v>
      </c>
      <c r="G69" s="9">
        <f t="shared" si="1"/>
        <v>5664</v>
      </c>
      <c r="H69" s="10">
        <f t="shared" si="2"/>
        <v>18.58267776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44442.0</v>
      </c>
      <c r="B70" s="19">
        <v>0.11736111111111111</v>
      </c>
      <c r="C70" s="20">
        <v>3.6</v>
      </c>
      <c r="D70" s="9">
        <f t="shared" ref="D70:D73" si="3">(C70*304.8)</f>
        <v>1097.28</v>
      </c>
      <c r="E70" s="20">
        <v>3.65</v>
      </c>
      <c r="F70" s="9">
        <f t="shared" ref="F70:F73" si="4">(E70*304.8)</f>
        <v>1112.52</v>
      </c>
      <c r="G70" s="9">
        <f t="shared" si="1"/>
        <v>5663.72</v>
      </c>
      <c r="H70" s="10">
        <f t="shared" si="2"/>
        <v>18.58175912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44450.0</v>
      </c>
      <c r="B71" s="19">
        <v>0.4305555555555556</v>
      </c>
      <c r="C71" s="36">
        <v>3.92</v>
      </c>
      <c r="D71" s="9">
        <f t="shared" si="3"/>
        <v>1194.816</v>
      </c>
      <c r="E71" s="20">
        <v>3.83</v>
      </c>
      <c r="F71" s="9">
        <f t="shared" si="4"/>
        <v>1167.384</v>
      </c>
      <c r="G71" s="9">
        <f t="shared" si="1"/>
        <v>5566.184</v>
      </c>
      <c r="H71" s="10">
        <f t="shared" si="2"/>
        <v>18.26175911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44456.0</v>
      </c>
      <c r="B72" s="19">
        <v>0.10208333333333333</v>
      </c>
      <c r="C72" s="36">
        <v>3.6</v>
      </c>
      <c r="D72" s="9">
        <f t="shared" si="3"/>
        <v>1097.28</v>
      </c>
      <c r="E72" s="20">
        <v>3.82</v>
      </c>
      <c r="F72" s="9">
        <f t="shared" si="4"/>
        <v>1164.336</v>
      </c>
      <c r="G72" s="9">
        <f t="shared" si="1"/>
        <v>5663.72</v>
      </c>
      <c r="H72" s="10">
        <f t="shared" si="2"/>
        <v>18.58175912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8">
        <v>44464.0</v>
      </c>
      <c r="B73" s="19">
        <v>0.43680555555555556</v>
      </c>
      <c r="C73" s="36">
        <v>3.94</v>
      </c>
      <c r="D73" s="9">
        <f t="shared" si="3"/>
        <v>1200.912</v>
      </c>
      <c r="E73" s="20">
        <v>3.95</v>
      </c>
      <c r="F73" s="9">
        <f t="shared" si="4"/>
        <v>1203.96</v>
      </c>
      <c r="G73" s="9">
        <f t="shared" si="1"/>
        <v>5560.088</v>
      </c>
      <c r="H73" s="10">
        <f t="shared" si="2"/>
        <v>18.24175911</v>
      </c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8.63"/>
    <col customWidth="1" min="4" max="4" width="9.5"/>
    <col customWidth="1" min="5" max="5" width="9.63"/>
    <col customWidth="1" min="6" max="6" width="9.88"/>
    <col customWidth="1" min="7" max="7" width="7.88"/>
    <col customWidth="1" min="8" max="29" width="9.38"/>
  </cols>
  <sheetData>
    <row r="1">
      <c r="A1" s="1" t="s">
        <v>0</v>
      </c>
      <c r="B1" s="1" t="s">
        <v>51</v>
      </c>
      <c r="C1" s="3" t="s">
        <v>52</v>
      </c>
      <c r="D1" s="3" t="s">
        <v>53</v>
      </c>
      <c r="E1" s="3" t="s">
        <v>54</v>
      </c>
      <c r="F1" s="3" t="s">
        <v>55</v>
      </c>
      <c r="G1" s="5" t="s">
        <v>56</v>
      </c>
      <c r="H1" s="25" t="s">
        <v>57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0.09097222222222222</v>
      </c>
      <c r="C2" s="7"/>
      <c r="D2" s="9">
        <v>2423.1600000000003</v>
      </c>
      <c r="E2" s="9"/>
      <c r="F2" s="9"/>
      <c r="G2" s="9">
        <f t="shared" ref="G2:G72" si="1">((565.2+135)*10)-D2</f>
        <v>4578.84</v>
      </c>
      <c r="H2" s="10">
        <f t="shared" ref="H2:H72" si="2">G2*0.00328084</f>
        <v>15.02244143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0.5104166666666666</v>
      </c>
      <c r="C3" s="7"/>
      <c r="D3" s="9">
        <v>2133.6</v>
      </c>
      <c r="E3" s="9"/>
      <c r="F3" s="9"/>
      <c r="G3" s="9">
        <f t="shared" si="1"/>
        <v>4868.4</v>
      </c>
      <c r="H3" s="10">
        <f t="shared" si="2"/>
        <v>15.97244146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0.4375</v>
      </c>
      <c r="C4" s="7"/>
      <c r="D4" s="9">
        <v>1865.3760000000002</v>
      </c>
      <c r="E4" s="9"/>
      <c r="F4" s="9"/>
      <c r="G4" s="9">
        <f t="shared" si="1"/>
        <v>5136.624</v>
      </c>
      <c r="H4" s="10">
        <f t="shared" si="2"/>
        <v>16.85244148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0.40277777777777773</v>
      </c>
      <c r="C5" s="7"/>
      <c r="D5" s="9">
        <v>1648.968</v>
      </c>
      <c r="E5" s="9"/>
      <c r="F5" s="9"/>
      <c r="G5" s="9">
        <f t="shared" si="1"/>
        <v>5353.032</v>
      </c>
      <c r="H5" s="10">
        <f t="shared" si="2"/>
        <v>17.56244151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0.4152777777777778</v>
      </c>
      <c r="C6" s="7"/>
      <c r="D6" s="9">
        <v>1597.152</v>
      </c>
      <c r="E6" s="9"/>
      <c r="F6" s="9"/>
      <c r="G6" s="9">
        <f t="shared" si="1"/>
        <v>5404.848</v>
      </c>
      <c r="H6" s="10">
        <f t="shared" si="2"/>
        <v>17.73244151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0.40138888888888885</v>
      </c>
      <c r="C7" s="7"/>
      <c r="D7" s="9">
        <v>1658.112</v>
      </c>
      <c r="E7" s="9"/>
      <c r="F7" s="9"/>
      <c r="G7" s="9">
        <f t="shared" si="1"/>
        <v>5343.888</v>
      </c>
      <c r="H7" s="10">
        <f t="shared" si="2"/>
        <v>17.53244151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43752.0</v>
      </c>
      <c r="B8" s="7">
        <v>0.3444444444444445</v>
      </c>
      <c r="C8" s="7"/>
      <c r="D8" s="9">
        <v>1978.152</v>
      </c>
      <c r="E8" s="9"/>
      <c r="F8" s="9"/>
      <c r="G8" s="9">
        <f t="shared" si="1"/>
        <v>5023.848</v>
      </c>
      <c r="H8" s="10">
        <f t="shared" si="2"/>
        <v>16.48244147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43762.0</v>
      </c>
      <c r="B9" s="7">
        <v>0.4222222222222222</v>
      </c>
      <c r="C9" s="7"/>
      <c r="D9" s="9">
        <v>1844.04</v>
      </c>
      <c r="E9" s="9"/>
      <c r="F9" s="9"/>
      <c r="G9" s="9">
        <f t="shared" si="1"/>
        <v>5157.96</v>
      </c>
      <c r="H9" s="10">
        <f t="shared" si="2"/>
        <v>16.92244149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43773.0</v>
      </c>
      <c r="B10" s="7">
        <v>0.3548611111111111</v>
      </c>
      <c r="C10" s="7"/>
      <c r="D10" s="9">
        <v>1996.44</v>
      </c>
      <c r="E10" s="9"/>
      <c r="F10" s="9"/>
      <c r="G10" s="9">
        <f t="shared" si="1"/>
        <v>5005.56</v>
      </c>
      <c r="H10" s="10">
        <f t="shared" si="2"/>
        <v>16.42244147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43783.0</v>
      </c>
      <c r="B11" s="7">
        <v>0.40972222222222227</v>
      </c>
      <c r="C11" s="7"/>
      <c r="D11" s="9">
        <v>2054.3520000000003</v>
      </c>
      <c r="E11" s="9"/>
      <c r="F11" s="9"/>
      <c r="G11" s="9">
        <f t="shared" si="1"/>
        <v>4947.648</v>
      </c>
      <c r="H11" s="10">
        <f t="shared" si="2"/>
        <v>16.23244146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43843.0</v>
      </c>
      <c r="B12" s="7">
        <v>0.47500000000000003</v>
      </c>
      <c r="C12" s="7"/>
      <c r="D12" s="9">
        <v>1859.28</v>
      </c>
      <c r="E12" s="9"/>
      <c r="F12" s="9"/>
      <c r="G12" s="9">
        <f t="shared" si="1"/>
        <v>5142.72</v>
      </c>
      <c r="H12" s="10">
        <f t="shared" si="2"/>
        <v>16.87244148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43854.0</v>
      </c>
      <c r="B13" s="7">
        <v>0.5326388888888889</v>
      </c>
      <c r="C13" s="7"/>
      <c r="D13" s="9">
        <v>1950.7200000000003</v>
      </c>
      <c r="E13" s="9"/>
      <c r="F13" s="9"/>
      <c r="G13" s="9">
        <f t="shared" si="1"/>
        <v>5051.28</v>
      </c>
      <c r="H13" s="10">
        <f t="shared" si="2"/>
        <v>16.57244148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43860.0</v>
      </c>
      <c r="B14" s="7">
        <v>0.051388888888888894</v>
      </c>
      <c r="C14" s="7"/>
      <c r="D14" s="9">
        <v>2011.68</v>
      </c>
      <c r="E14" s="9"/>
      <c r="F14" s="9"/>
      <c r="G14" s="9">
        <f t="shared" si="1"/>
        <v>4990.32</v>
      </c>
      <c r="H14" s="10">
        <f t="shared" si="2"/>
        <v>16.37244147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43874.0</v>
      </c>
      <c r="B15" s="7">
        <v>0.04305555555555556</v>
      </c>
      <c r="C15" s="7"/>
      <c r="D15" s="9">
        <v>1895.856</v>
      </c>
      <c r="E15" s="9"/>
      <c r="F15" s="9"/>
      <c r="G15" s="9">
        <f t="shared" si="1"/>
        <v>5106.144</v>
      </c>
      <c r="H15" s="10">
        <f t="shared" si="2"/>
        <v>16.75244148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43888.0</v>
      </c>
      <c r="B16" s="7">
        <v>0.5381944444444444</v>
      </c>
      <c r="C16" s="7"/>
      <c r="D16" s="9">
        <v>2063.496</v>
      </c>
      <c r="E16" s="9"/>
      <c r="F16" s="9"/>
      <c r="G16" s="9">
        <f t="shared" si="1"/>
        <v>4938.504</v>
      </c>
      <c r="H16" s="10">
        <f t="shared" si="2"/>
        <v>16.20244146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43996.0</v>
      </c>
      <c r="B17" s="7">
        <v>0.36041666666666666</v>
      </c>
      <c r="C17" s="7"/>
      <c r="D17" s="9">
        <v>1700.784</v>
      </c>
      <c r="E17" s="9"/>
      <c r="F17" s="9"/>
      <c r="G17" s="9">
        <f t="shared" si="1"/>
        <v>5301.216</v>
      </c>
      <c r="H17" s="10">
        <f t="shared" si="2"/>
        <v>17.3924415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44001.0</v>
      </c>
      <c r="B18" s="7">
        <v>0.3638888888888889</v>
      </c>
      <c r="C18" s="7"/>
      <c r="D18" s="9">
        <v>1722.1200000000001</v>
      </c>
      <c r="E18" s="9"/>
      <c r="F18" s="9"/>
      <c r="G18" s="9">
        <f t="shared" si="1"/>
        <v>5279.88</v>
      </c>
      <c r="H18" s="10">
        <f t="shared" si="2"/>
        <v>17.3224415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44010.0</v>
      </c>
      <c r="B19" s="7">
        <v>0.36944444444444446</v>
      </c>
      <c r="C19" s="7"/>
      <c r="D19" s="9">
        <v>1978.152</v>
      </c>
      <c r="E19" s="9"/>
      <c r="F19" s="9"/>
      <c r="G19" s="9">
        <f t="shared" si="1"/>
        <v>5023.848</v>
      </c>
      <c r="H19" s="10">
        <f t="shared" si="2"/>
        <v>16.48244147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44014.0</v>
      </c>
      <c r="B20" s="7">
        <v>0.37013888888888885</v>
      </c>
      <c r="C20" s="7"/>
      <c r="D20" s="9">
        <v>1758.696</v>
      </c>
      <c r="E20" s="9"/>
      <c r="F20" s="9"/>
      <c r="G20" s="9">
        <f t="shared" si="1"/>
        <v>5243.304</v>
      </c>
      <c r="H20" s="10">
        <f t="shared" si="2"/>
        <v>17.2024415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44022.0</v>
      </c>
      <c r="B21" s="7">
        <v>0.3673611111111111</v>
      </c>
      <c r="C21" s="7"/>
      <c r="D21" s="9">
        <v>2151.888</v>
      </c>
      <c r="E21" s="9"/>
      <c r="F21" s="9"/>
      <c r="G21" s="9">
        <f t="shared" si="1"/>
        <v>4850.112</v>
      </c>
      <c r="H21" s="10">
        <f t="shared" si="2"/>
        <v>15.91244145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44029.0</v>
      </c>
      <c r="B22" s="7">
        <v>0.37777777777777777</v>
      </c>
      <c r="C22" s="7"/>
      <c r="D22" s="9">
        <v>1871.472</v>
      </c>
      <c r="E22" s="9"/>
      <c r="F22" s="9"/>
      <c r="G22" s="9">
        <f t="shared" si="1"/>
        <v>5130.528</v>
      </c>
      <c r="H22" s="10">
        <f t="shared" si="2"/>
        <v>16.83244148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44038.0</v>
      </c>
      <c r="B23" s="7">
        <v>0.3645833333333333</v>
      </c>
      <c r="C23" s="7"/>
      <c r="D23" s="9">
        <v>1773.9360000000001</v>
      </c>
      <c r="E23" s="9"/>
      <c r="F23" s="9"/>
      <c r="G23" s="9">
        <f t="shared" si="1"/>
        <v>5228.064</v>
      </c>
      <c r="H23" s="10">
        <f t="shared" si="2"/>
        <v>17.15244149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44044.0</v>
      </c>
      <c r="B24" s="7">
        <v>0.1125</v>
      </c>
      <c r="C24" s="7"/>
      <c r="D24" s="9">
        <v>1932.432</v>
      </c>
      <c r="E24" s="9"/>
      <c r="F24" s="9"/>
      <c r="G24" s="9">
        <f t="shared" si="1"/>
        <v>5069.568</v>
      </c>
      <c r="H24" s="10">
        <f t="shared" si="2"/>
        <v>16.63244148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44052.0</v>
      </c>
      <c r="B25" s="7">
        <v>0.3680555555555556</v>
      </c>
      <c r="C25" s="7"/>
      <c r="D25" s="9">
        <v>1700.784</v>
      </c>
      <c r="E25" s="9"/>
      <c r="F25" s="9"/>
      <c r="G25" s="9">
        <f t="shared" si="1"/>
        <v>5301.216</v>
      </c>
      <c r="H25" s="10">
        <f t="shared" si="2"/>
        <v>17.3924415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44059.0</v>
      </c>
      <c r="B26" s="7">
        <v>0.11805555555555557</v>
      </c>
      <c r="C26" s="7"/>
      <c r="D26" s="9">
        <v>1773.9360000000001</v>
      </c>
      <c r="E26" s="9"/>
      <c r="F26" s="9"/>
      <c r="G26" s="9">
        <f t="shared" si="1"/>
        <v>5228.064</v>
      </c>
      <c r="H26" s="10">
        <f t="shared" si="2"/>
        <v>17.15244149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44066.0</v>
      </c>
      <c r="B27" s="7">
        <v>0.3541666666666667</v>
      </c>
      <c r="C27" s="7"/>
      <c r="D27" s="9">
        <v>1804.416</v>
      </c>
      <c r="E27" s="9"/>
      <c r="F27" s="9"/>
      <c r="G27" s="9">
        <f t="shared" si="1"/>
        <v>5197.584</v>
      </c>
      <c r="H27" s="10">
        <f t="shared" si="2"/>
        <v>17.05244149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44076.0</v>
      </c>
      <c r="B28" s="7">
        <v>0.3756944444444445</v>
      </c>
      <c r="C28" s="7"/>
      <c r="D28" s="9">
        <v>1383.7920000000001</v>
      </c>
      <c r="E28" s="9"/>
      <c r="F28" s="9"/>
      <c r="G28" s="9">
        <f t="shared" si="1"/>
        <v>5618.208</v>
      </c>
      <c r="H28" s="10">
        <f t="shared" si="2"/>
        <v>18.43244153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44094.0</v>
      </c>
      <c r="B29" s="7">
        <v>0.3680555555555556</v>
      </c>
      <c r="C29" s="7"/>
      <c r="D29" s="9">
        <v>1639.824</v>
      </c>
      <c r="E29" s="9"/>
      <c r="F29" s="9"/>
      <c r="G29" s="9">
        <f t="shared" si="1"/>
        <v>5362.176</v>
      </c>
      <c r="H29" s="10">
        <f t="shared" si="2"/>
        <v>17.59244151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44102.0</v>
      </c>
      <c r="B30" s="7">
        <v>0.34722222222222227</v>
      </c>
      <c r="C30" s="7"/>
      <c r="D30" s="9">
        <v>1737.3600000000001</v>
      </c>
      <c r="E30" s="9"/>
      <c r="F30" s="9"/>
      <c r="G30" s="9">
        <f t="shared" si="1"/>
        <v>5264.64</v>
      </c>
      <c r="H30" s="10">
        <f t="shared" si="2"/>
        <v>17.2724415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44108.0</v>
      </c>
      <c r="B31" s="7">
        <v>0.3541666666666667</v>
      </c>
      <c r="C31" s="7"/>
      <c r="D31" s="9">
        <v>1545.3360000000002</v>
      </c>
      <c r="E31" s="9"/>
      <c r="F31" s="9"/>
      <c r="G31" s="9">
        <f t="shared" si="1"/>
        <v>5456.664</v>
      </c>
      <c r="H31" s="10">
        <f t="shared" si="2"/>
        <v>17.90244152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44115.0</v>
      </c>
      <c r="B32" s="7">
        <v>0.3833333333333333</v>
      </c>
      <c r="C32" s="7"/>
      <c r="D32" s="9">
        <v>1618.4879999999998</v>
      </c>
      <c r="E32" s="9"/>
      <c r="F32" s="9"/>
      <c r="G32" s="9">
        <f t="shared" si="1"/>
        <v>5383.512</v>
      </c>
      <c r="H32" s="10">
        <f t="shared" si="2"/>
        <v>17.66244151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44122.0</v>
      </c>
      <c r="B33" s="7">
        <v>0.3541666666666667</v>
      </c>
      <c r="C33" s="7"/>
      <c r="D33" s="9">
        <v>1575.816</v>
      </c>
      <c r="E33" s="9"/>
      <c r="F33" s="9"/>
      <c r="G33" s="9">
        <f t="shared" si="1"/>
        <v>5426.184</v>
      </c>
      <c r="H33" s="10">
        <f t="shared" si="2"/>
        <v>17.80244151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44129.0</v>
      </c>
      <c r="B34" s="7">
        <v>0.375</v>
      </c>
      <c r="C34" s="7"/>
      <c r="D34" s="9">
        <v>1688.592</v>
      </c>
      <c r="E34" s="9"/>
      <c r="F34" s="9"/>
      <c r="G34" s="9">
        <f t="shared" si="1"/>
        <v>5313.408</v>
      </c>
      <c r="H34" s="10">
        <f t="shared" si="2"/>
        <v>17.4324415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44136.0</v>
      </c>
      <c r="B35" s="7">
        <v>0.3638888888888889</v>
      </c>
      <c r="C35" s="7"/>
      <c r="D35" s="9">
        <v>1740.4080000000001</v>
      </c>
      <c r="E35" s="9"/>
      <c r="F35" s="9"/>
      <c r="G35" s="9">
        <f t="shared" si="1"/>
        <v>5261.592</v>
      </c>
      <c r="H35" s="10">
        <f t="shared" si="2"/>
        <v>17.2624415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44157.0</v>
      </c>
      <c r="B36" s="7">
        <v>0.36319444444444443</v>
      </c>
      <c r="C36" s="7"/>
      <c r="D36" s="9">
        <v>1716.0240000000001</v>
      </c>
      <c r="E36" s="9"/>
      <c r="F36" s="9"/>
      <c r="G36" s="9">
        <f t="shared" si="1"/>
        <v>5285.976</v>
      </c>
      <c r="H36" s="10">
        <f t="shared" si="2"/>
        <v>17.3424415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44164.0</v>
      </c>
      <c r="B37" s="7">
        <v>0.36319444444444443</v>
      </c>
      <c r="C37" s="7"/>
      <c r="D37" s="9">
        <v>1786.1280000000002</v>
      </c>
      <c r="E37" s="9"/>
      <c r="F37" s="9"/>
      <c r="G37" s="9">
        <f t="shared" si="1"/>
        <v>5215.872</v>
      </c>
      <c r="H37" s="10">
        <f t="shared" si="2"/>
        <v>17.11244149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44171.0</v>
      </c>
      <c r="B38" s="7">
        <v>0.37847222222222227</v>
      </c>
      <c r="C38" s="7"/>
      <c r="D38" s="9">
        <v>1813.5600000000002</v>
      </c>
      <c r="E38" s="9"/>
      <c r="F38" s="9"/>
      <c r="G38" s="9">
        <f t="shared" si="1"/>
        <v>5188.44</v>
      </c>
      <c r="H38" s="10">
        <f t="shared" si="2"/>
        <v>17.02244149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44178.0</v>
      </c>
      <c r="B39" s="7">
        <v>0.4270833333333333</v>
      </c>
      <c r="C39" s="7"/>
      <c r="D39" s="9">
        <v>1746.5040000000001</v>
      </c>
      <c r="E39" s="9"/>
      <c r="F39" s="9"/>
      <c r="G39" s="9">
        <f t="shared" si="1"/>
        <v>5255.496</v>
      </c>
      <c r="H39" s="10">
        <f t="shared" si="2"/>
        <v>17.2424415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44186.0</v>
      </c>
      <c r="B40" s="7">
        <v>0.47222222222222227</v>
      </c>
      <c r="C40" s="7"/>
      <c r="D40" s="9">
        <v>1722.1200000000001</v>
      </c>
      <c r="E40" s="9"/>
      <c r="F40" s="9"/>
      <c r="G40" s="9">
        <f t="shared" si="1"/>
        <v>5279.88</v>
      </c>
      <c r="H40" s="10">
        <f t="shared" si="2"/>
        <v>17.3224415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44199.0</v>
      </c>
      <c r="B41" s="7">
        <v>0.4354166666666666</v>
      </c>
      <c r="C41" s="7"/>
      <c r="D41" s="9">
        <v>1850.1360000000002</v>
      </c>
      <c r="E41" s="9"/>
      <c r="F41" s="9"/>
      <c r="G41" s="9">
        <f t="shared" si="1"/>
        <v>5151.864</v>
      </c>
      <c r="H41" s="10">
        <f t="shared" si="2"/>
        <v>16.90244149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44206.0</v>
      </c>
      <c r="B42" s="7">
        <v>0.4354166666666666</v>
      </c>
      <c r="C42" s="7"/>
      <c r="D42" s="9">
        <v>1935.48</v>
      </c>
      <c r="E42" s="9"/>
      <c r="F42" s="9"/>
      <c r="G42" s="9">
        <f t="shared" si="1"/>
        <v>5066.52</v>
      </c>
      <c r="H42" s="10">
        <f t="shared" si="2"/>
        <v>16.62244148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44220.0</v>
      </c>
      <c r="B43" s="7">
        <v>0.4173611111111111</v>
      </c>
      <c r="C43" s="7"/>
      <c r="D43" s="9">
        <v>2060.448</v>
      </c>
      <c r="E43" s="9"/>
      <c r="F43" s="9"/>
      <c r="G43" s="9">
        <f t="shared" si="1"/>
        <v>4941.552</v>
      </c>
      <c r="H43" s="10">
        <f t="shared" si="2"/>
        <v>16.21244146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44227.0</v>
      </c>
      <c r="B44" s="7">
        <v>0.4305555555555556</v>
      </c>
      <c r="C44" s="7"/>
      <c r="D44" s="9">
        <v>2033.016</v>
      </c>
      <c r="E44" s="9"/>
      <c r="F44" s="9"/>
      <c r="G44" s="9">
        <f t="shared" si="1"/>
        <v>4968.984</v>
      </c>
      <c r="H44" s="10">
        <f t="shared" si="2"/>
        <v>16.30244147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44234.0</v>
      </c>
      <c r="B45" s="7">
        <v>0.40277777777777773</v>
      </c>
      <c r="C45" s="7"/>
      <c r="D45" s="9">
        <v>2060.448</v>
      </c>
      <c r="E45" s="9"/>
      <c r="F45" s="9"/>
      <c r="G45" s="9">
        <f t="shared" si="1"/>
        <v>4941.552</v>
      </c>
      <c r="H45" s="10">
        <f t="shared" si="2"/>
        <v>16.21244146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44241.0</v>
      </c>
      <c r="B46" s="7">
        <v>0.3972222222222222</v>
      </c>
      <c r="C46" s="7"/>
      <c r="D46" s="9">
        <v>1959.864</v>
      </c>
      <c r="E46" s="9"/>
      <c r="F46" s="9"/>
      <c r="G46" s="9">
        <f t="shared" si="1"/>
        <v>5042.136</v>
      </c>
      <c r="H46" s="10">
        <f t="shared" si="2"/>
        <v>16.54244147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44248.0</v>
      </c>
      <c r="B47" s="7">
        <v>0.4166666666666667</v>
      </c>
      <c r="C47" s="7"/>
      <c r="D47" s="9">
        <v>2066.5440000000003</v>
      </c>
      <c r="E47" s="9"/>
      <c r="F47" s="9"/>
      <c r="G47" s="9">
        <f t="shared" si="1"/>
        <v>4935.456</v>
      </c>
      <c r="H47" s="10">
        <f t="shared" si="2"/>
        <v>16.19244146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44266.0</v>
      </c>
      <c r="B48" s="13">
        <v>0.41458333333333336</v>
      </c>
      <c r="C48" s="13"/>
      <c r="D48" s="17">
        <v>2528.45</v>
      </c>
      <c r="E48" s="17"/>
      <c r="F48" s="11"/>
      <c r="G48" s="9">
        <f t="shared" si="1"/>
        <v>4473.55</v>
      </c>
      <c r="H48" s="10">
        <f t="shared" si="2"/>
        <v>14.67700178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44273.0</v>
      </c>
      <c r="B49" s="13">
        <v>0.4236111111111111</v>
      </c>
      <c r="C49" s="13"/>
      <c r="D49" s="17">
        <v>2494.9</v>
      </c>
      <c r="E49" s="17"/>
      <c r="F49" s="11"/>
      <c r="G49" s="9">
        <f t="shared" si="1"/>
        <v>4507.1</v>
      </c>
      <c r="H49" s="10">
        <f t="shared" si="2"/>
        <v>14.78707396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44276.0</v>
      </c>
      <c r="B50" s="13">
        <v>0.4583333333333333</v>
      </c>
      <c r="C50" s="13"/>
      <c r="D50" s="17">
        <v>2379.0</v>
      </c>
      <c r="E50" s="17"/>
      <c r="F50" s="11"/>
      <c r="G50" s="9">
        <f t="shared" si="1"/>
        <v>4623</v>
      </c>
      <c r="H50" s="10">
        <f t="shared" si="2"/>
        <v>15.16732332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44283.0</v>
      </c>
      <c r="B51" s="13">
        <v>0.4076388888888889</v>
      </c>
      <c r="C51" s="13"/>
      <c r="D51" s="17">
        <v>2397.3</v>
      </c>
      <c r="E51" s="17"/>
      <c r="F51" s="11"/>
      <c r="G51" s="9">
        <f t="shared" si="1"/>
        <v>4604.7</v>
      </c>
      <c r="H51" s="10">
        <f t="shared" si="2"/>
        <v>15.10728395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44311.0</v>
      </c>
      <c r="B52" s="13">
        <v>0.41180555555555554</v>
      </c>
      <c r="C52" s="13"/>
      <c r="D52" s="17">
        <v>2397.3</v>
      </c>
      <c r="E52" s="17"/>
      <c r="F52" s="11"/>
      <c r="G52" s="9">
        <f t="shared" si="1"/>
        <v>4604.7</v>
      </c>
      <c r="H52" s="10">
        <f t="shared" si="2"/>
        <v>15.10728395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44318.0</v>
      </c>
      <c r="B53" s="43" t="s">
        <v>29</v>
      </c>
      <c r="C53" s="43"/>
      <c r="D53" s="17" t="s">
        <v>29</v>
      </c>
      <c r="E53" s="17"/>
      <c r="F53" s="44"/>
      <c r="G53" s="9" t="str">
        <f t="shared" si="1"/>
        <v>#VALUE!</v>
      </c>
      <c r="H53" s="10" t="str">
        <f t="shared" si="2"/>
        <v>#VALUE!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44332.0</v>
      </c>
      <c r="B54" s="13">
        <v>0.4652777777777778</v>
      </c>
      <c r="C54" s="13"/>
      <c r="D54" s="17">
        <v>2729.75</v>
      </c>
      <c r="E54" s="17"/>
      <c r="F54" s="11"/>
      <c r="G54" s="9">
        <f t="shared" si="1"/>
        <v>4272.25</v>
      </c>
      <c r="H54" s="10">
        <f t="shared" si="2"/>
        <v>14.01656869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44340.0</v>
      </c>
      <c r="B55" s="13">
        <v>0.45902777777777776</v>
      </c>
      <c r="C55" s="13"/>
      <c r="D55" s="17">
        <v>2818.2</v>
      </c>
      <c r="E55" s="17"/>
      <c r="F55" s="11"/>
      <c r="G55" s="9">
        <f t="shared" si="1"/>
        <v>4183.8</v>
      </c>
      <c r="H55" s="10">
        <f t="shared" si="2"/>
        <v>13.72637839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44347.0</v>
      </c>
      <c r="B56" s="13">
        <v>0.4534722222222222</v>
      </c>
      <c r="C56" s="13"/>
      <c r="D56" s="17">
        <v>2860.9</v>
      </c>
      <c r="E56" s="17"/>
      <c r="F56" s="11"/>
      <c r="G56" s="9">
        <f t="shared" si="1"/>
        <v>4141.1</v>
      </c>
      <c r="H56" s="10">
        <f t="shared" si="2"/>
        <v>13.58628652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45">
        <v>44352.0</v>
      </c>
      <c r="B57" s="13">
        <v>0.4465277777777778</v>
      </c>
      <c r="C57" s="13"/>
      <c r="D57" s="17">
        <v>2574.2</v>
      </c>
      <c r="E57" s="17"/>
      <c r="F57" s="11"/>
      <c r="G57" s="9">
        <f t="shared" si="1"/>
        <v>4427.8</v>
      </c>
      <c r="H57" s="10">
        <f t="shared" si="2"/>
        <v>14.52690335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44359.0</v>
      </c>
      <c r="B58" s="13">
        <v>0.4076388888888889</v>
      </c>
      <c r="C58" s="13"/>
      <c r="D58" s="17">
        <v>2671.8</v>
      </c>
      <c r="E58" s="17"/>
      <c r="F58" s="11"/>
      <c r="G58" s="9">
        <f t="shared" si="1"/>
        <v>4330.2</v>
      </c>
      <c r="H58" s="10">
        <f t="shared" si="2"/>
        <v>14.20669337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44366.0</v>
      </c>
      <c r="B59" s="22">
        <v>0.4756944444444444</v>
      </c>
      <c r="C59" s="22"/>
      <c r="D59" s="21">
        <v>2514.0</v>
      </c>
      <c r="E59" s="21"/>
      <c r="F59" s="11"/>
      <c r="G59" s="9">
        <f t="shared" si="1"/>
        <v>4488</v>
      </c>
      <c r="H59" s="10">
        <f t="shared" si="2"/>
        <v>14.72440992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44374.0</v>
      </c>
      <c r="B60" s="22">
        <v>0.42083333333333334</v>
      </c>
      <c r="C60" s="22"/>
      <c r="D60" s="21">
        <v>2469.0</v>
      </c>
      <c r="E60" s="21"/>
      <c r="F60" s="11"/>
      <c r="G60" s="9">
        <f t="shared" si="1"/>
        <v>4533</v>
      </c>
      <c r="H60" s="10">
        <f t="shared" si="2"/>
        <v>14.87204772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44386.0</v>
      </c>
      <c r="B61" s="19">
        <v>0.4125</v>
      </c>
      <c r="C61" s="19"/>
      <c r="D61" s="21">
        <v>1801.0</v>
      </c>
      <c r="E61" s="21"/>
      <c r="F61" s="9"/>
      <c r="G61" s="9">
        <f t="shared" si="1"/>
        <v>5201</v>
      </c>
      <c r="H61" s="10">
        <f t="shared" si="2"/>
        <v>17.06364884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44395.0</v>
      </c>
      <c r="B62" s="22">
        <v>0.4125</v>
      </c>
      <c r="C62" s="22"/>
      <c r="D62" s="21">
        <v>1762.0</v>
      </c>
      <c r="E62" s="21"/>
      <c r="F62" s="9"/>
      <c r="G62" s="9">
        <f t="shared" si="1"/>
        <v>5240</v>
      </c>
      <c r="H62" s="10">
        <f t="shared" si="2"/>
        <v>17.1916016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44400.0</v>
      </c>
      <c r="B63" s="19">
        <v>0.42986111111111114</v>
      </c>
      <c r="C63" s="19"/>
      <c r="D63" s="21">
        <v>1828.8</v>
      </c>
      <c r="E63" s="21"/>
      <c r="F63" s="9"/>
      <c r="G63" s="9">
        <f t="shared" si="1"/>
        <v>5173.2</v>
      </c>
      <c r="H63" s="10">
        <f t="shared" si="2"/>
        <v>16.97244149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44408.0</v>
      </c>
      <c r="B64" s="19">
        <v>0.47430555555555554</v>
      </c>
      <c r="C64" s="19"/>
      <c r="D64" s="21">
        <v>1521.0</v>
      </c>
      <c r="E64" s="21"/>
      <c r="F64" s="9"/>
      <c r="G64" s="9">
        <f t="shared" si="1"/>
        <v>5481</v>
      </c>
      <c r="H64" s="10">
        <f t="shared" si="2"/>
        <v>17.98228404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44415.0</v>
      </c>
      <c r="B65" s="19">
        <v>0.4388888888888889</v>
      </c>
      <c r="C65" s="19"/>
      <c r="D65" s="21">
        <v>1670.0</v>
      </c>
      <c r="E65" s="21"/>
      <c r="F65" s="9"/>
      <c r="G65" s="9">
        <f t="shared" si="1"/>
        <v>5332</v>
      </c>
      <c r="H65" s="10">
        <f t="shared" si="2"/>
        <v>17.49343888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44421.0</v>
      </c>
      <c r="B66" s="19">
        <v>0.44583333333333336</v>
      </c>
      <c r="C66" s="19"/>
      <c r="D66" s="21">
        <v>1707.0</v>
      </c>
      <c r="E66" s="21"/>
      <c r="F66" s="9"/>
      <c r="G66" s="9">
        <f t="shared" si="1"/>
        <v>5295</v>
      </c>
      <c r="H66" s="10">
        <f t="shared" si="2"/>
        <v>17.3720478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44429.0</v>
      </c>
      <c r="B67" s="19">
        <v>0.44305555555555554</v>
      </c>
      <c r="C67" s="19"/>
      <c r="D67" s="21">
        <v>1615.0</v>
      </c>
      <c r="E67" s="21"/>
      <c r="F67" s="9"/>
      <c r="G67" s="9">
        <f t="shared" si="1"/>
        <v>5387</v>
      </c>
      <c r="H67" s="10">
        <f t="shared" si="2"/>
        <v>17.67388508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44435.0</v>
      </c>
      <c r="B68" s="19">
        <v>0.1111111111111111</v>
      </c>
      <c r="C68" s="19"/>
      <c r="D68" s="21">
        <v>1585.0</v>
      </c>
      <c r="E68" s="21"/>
      <c r="F68" s="9"/>
      <c r="G68" s="9">
        <f t="shared" si="1"/>
        <v>5417</v>
      </c>
      <c r="H68" s="10">
        <f t="shared" si="2"/>
        <v>17.77231028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44442.0</v>
      </c>
      <c r="B69" s="19">
        <v>0.12291666666666666</v>
      </c>
      <c r="C69" s="20">
        <v>5.2</v>
      </c>
      <c r="D69" s="9">
        <f t="shared" ref="D69:D72" si="3">(C69*304.8)</f>
        <v>1584.96</v>
      </c>
      <c r="E69" s="9"/>
      <c r="F69" s="9"/>
      <c r="G69" s="9">
        <f t="shared" si="1"/>
        <v>5417.04</v>
      </c>
      <c r="H69" s="10">
        <f t="shared" si="2"/>
        <v>17.77244151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44450.0</v>
      </c>
      <c r="B70" s="19">
        <v>0.4375</v>
      </c>
      <c r="C70" s="36">
        <v>5.69</v>
      </c>
      <c r="D70" s="9">
        <f t="shared" si="3"/>
        <v>1734.312</v>
      </c>
      <c r="E70" s="9"/>
      <c r="F70" s="9"/>
      <c r="G70" s="9">
        <f t="shared" si="1"/>
        <v>5267.688</v>
      </c>
      <c r="H70" s="10">
        <f t="shared" si="2"/>
        <v>17.2824415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44456.0</v>
      </c>
      <c r="B71" s="19">
        <v>0.10555555555555556</v>
      </c>
      <c r="C71" s="36">
        <v>5.02</v>
      </c>
      <c r="D71" s="9">
        <f t="shared" si="3"/>
        <v>1530.096</v>
      </c>
      <c r="E71" s="9"/>
      <c r="F71" s="9"/>
      <c r="G71" s="9">
        <f t="shared" si="1"/>
        <v>5471.904</v>
      </c>
      <c r="H71" s="10">
        <f t="shared" si="2"/>
        <v>17.95244152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44464.0</v>
      </c>
      <c r="B72" s="19">
        <v>0.4361111111111111</v>
      </c>
      <c r="C72" s="36">
        <v>5.46</v>
      </c>
      <c r="D72" s="9">
        <f t="shared" si="3"/>
        <v>1664.208</v>
      </c>
      <c r="E72" s="9"/>
      <c r="F72" s="9"/>
      <c r="G72" s="9">
        <f t="shared" si="1"/>
        <v>5337.792</v>
      </c>
      <c r="H72" s="10">
        <f t="shared" si="2"/>
        <v>17.51244151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9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9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9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9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9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9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9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9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9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9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9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9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9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9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9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9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9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9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9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9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9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9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9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9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9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9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9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9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9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9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9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9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9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9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9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9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9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9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9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9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9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9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9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9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9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9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9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9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9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9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9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9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9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9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9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9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9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9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9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9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9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9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9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9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9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9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9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9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9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9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9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9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9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9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9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9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9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9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9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9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9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9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9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9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9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9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9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9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9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9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9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9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9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9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9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9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9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9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9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9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9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9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9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9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9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9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9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9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9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9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9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9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9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9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9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9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9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9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9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9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9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9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9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9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9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9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9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9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9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9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9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9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9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9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9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9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9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9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9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9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9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9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9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9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9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9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9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9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9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9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9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9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9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9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9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9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9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9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9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9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9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9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9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9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9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9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9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9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9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9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9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9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9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9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9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9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9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9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9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9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9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9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9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9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9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9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9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9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9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9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9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9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9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9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9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9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9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9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9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9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9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9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9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9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9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9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9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9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9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9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9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9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9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9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9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9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9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9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9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9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9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9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9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9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9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9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9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9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9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9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9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9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9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9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9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9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9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9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9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9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9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9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9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9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9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9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9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9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9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9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9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9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9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9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9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9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9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9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9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9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9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9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9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9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9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9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9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9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9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9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9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9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9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9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9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9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9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9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9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9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9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9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9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9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9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9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9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9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9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9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9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9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9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9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9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9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9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9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9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9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9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9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9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9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9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9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9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9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9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9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9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9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9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9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9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9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9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9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9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9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9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9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9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9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9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9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9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9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9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9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9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9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9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9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9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9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9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9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9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9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9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9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9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9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9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9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9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9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9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9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9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9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9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9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9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9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9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9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9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9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9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9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9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9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9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9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9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9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9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9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9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9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9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9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9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9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9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9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9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9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9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9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9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9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9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9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9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9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9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9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9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9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9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9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9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9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9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9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9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9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9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9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9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9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9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9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9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9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9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9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9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9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9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9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9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9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9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9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9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9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9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9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9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9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9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9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9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9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9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9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9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9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9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9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9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9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9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9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9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9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9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9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9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9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9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9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9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9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9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9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9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9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9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9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9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9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9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9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9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9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9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9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9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9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9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9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9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9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9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9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9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9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9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9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9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9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9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9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9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9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9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9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9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9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9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9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9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9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9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9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9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9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9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9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9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9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9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9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9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9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9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9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9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9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9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9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9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9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9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9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9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9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9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9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9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9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9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9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9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9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9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9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9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9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9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9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9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9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9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9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9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9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9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9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9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9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9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9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9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9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9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9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9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9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9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9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9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9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9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9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9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9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9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9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9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9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9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9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9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9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9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9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9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9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9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9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9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9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9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9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9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9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9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9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9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9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9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9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9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9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9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9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9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9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9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9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9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9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9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9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9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9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9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9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9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9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9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9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9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9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9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9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9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9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9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9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9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9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9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9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9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9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9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9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9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9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9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9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9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9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9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9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9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9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9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9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9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9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9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9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9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9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9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9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9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9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9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9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9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9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9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9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9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9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9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9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9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9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9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9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9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9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9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9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9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9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9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9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9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9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9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9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9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9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9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9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9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9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9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9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9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9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9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9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9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9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9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9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9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9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9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9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9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9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9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9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9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9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9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9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9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9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9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9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9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9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9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9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9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9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9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9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9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9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9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9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9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9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9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9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9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9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9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9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9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9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9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9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9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9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9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9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9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9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9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9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9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9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9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9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9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9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9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9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9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9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9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9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9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9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9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9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9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9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9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9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9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9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9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9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9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9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9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9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9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9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9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9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9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9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9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9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9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9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9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9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9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9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9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9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9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9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9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9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9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9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9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9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9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9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9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9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9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9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9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9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9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9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9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9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9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9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9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9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9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9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9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9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9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9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9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9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9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9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9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9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9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9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9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9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9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9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9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9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9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9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9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9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9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9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9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9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9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9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9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9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9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9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9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9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9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9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9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9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9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9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9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9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9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9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9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9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9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9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9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9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9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9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9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9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9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9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9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9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9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9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9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9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9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9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9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9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9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9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9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9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9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9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9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9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9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9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9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9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9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9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9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9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9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9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9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9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9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9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9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9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9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9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9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9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9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9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9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9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9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9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9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9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9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9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9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9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9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9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9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9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9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9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9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9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9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9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9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9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9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9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9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9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9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9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9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9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9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9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9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9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9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9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9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9.63"/>
    <col customWidth="1" min="4" max="5" width="7.88"/>
    <col customWidth="1" min="6" max="6" width="9.5"/>
    <col customWidth="1" min="7" max="7" width="7.88"/>
    <col customWidth="1" min="8" max="8" width="12.75"/>
    <col customWidth="1" min="9" max="29" width="9.38"/>
  </cols>
  <sheetData>
    <row r="1">
      <c r="A1" s="1" t="s">
        <v>0</v>
      </c>
      <c r="B1" s="1" t="s">
        <v>58</v>
      </c>
      <c r="C1" s="3" t="s">
        <v>59</v>
      </c>
      <c r="D1" s="3" t="s">
        <v>60</v>
      </c>
      <c r="E1" s="3" t="s">
        <v>61</v>
      </c>
      <c r="F1" s="3" t="s">
        <v>62</v>
      </c>
      <c r="G1" s="5" t="s">
        <v>63</v>
      </c>
      <c r="H1" s="25" t="s">
        <v>64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0.09097222222222222</v>
      </c>
      <c r="C2" s="7"/>
      <c r="D2" s="9">
        <v>1834.896</v>
      </c>
      <c r="E2" s="9"/>
      <c r="F2" s="9"/>
      <c r="G2" s="9">
        <f t="shared" ref="G2:G72" si="1">((558.2+198)*10)-D2</f>
        <v>5727.104</v>
      </c>
      <c r="H2" s="10">
        <f t="shared" ref="H2:H72" si="2">G2*0.00328084</f>
        <v>18.78971189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0.5131944444444444</v>
      </c>
      <c r="C3" s="7"/>
      <c r="D3" s="9">
        <v>1539.24</v>
      </c>
      <c r="E3" s="9"/>
      <c r="F3" s="9"/>
      <c r="G3" s="9">
        <f t="shared" si="1"/>
        <v>6022.76</v>
      </c>
      <c r="H3" s="10">
        <f t="shared" si="2"/>
        <v>19.75971192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0.45069444444444445</v>
      </c>
      <c r="C4" s="7"/>
      <c r="D4" s="9">
        <v>1258.824</v>
      </c>
      <c r="E4" s="9"/>
      <c r="F4" s="9"/>
      <c r="G4" s="9">
        <f t="shared" si="1"/>
        <v>6303.176</v>
      </c>
      <c r="H4" s="10">
        <f t="shared" si="2"/>
        <v>20.67971195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0.40208333333333335</v>
      </c>
      <c r="C5" s="7"/>
      <c r="D5" s="9">
        <v>1066.8</v>
      </c>
      <c r="E5" s="9"/>
      <c r="F5" s="9"/>
      <c r="G5" s="9">
        <f t="shared" si="1"/>
        <v>6495.2</v>
      </c>
      <c r="H5" s="10">
        <f t="shared" si="2"/>
        <v>21.30971197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0.4145833333333333</v>
      </c>
      <c r="C6" s="7"/>
      <c r="D6" s="9">
        <v>960.12</v>
      </c>
      <c r="E6" s="9"/>
      <c r="F6" s="9"/>
      <c r="G6" s="9">
        <f t="shared" si="1"/>
        <v>6601.88</v>
      </c>
      <c r="H6" s="10">
        <f t="shared" si="2"/>
        <v>21.65971198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0.40069444444444446</v>
      </c>
      <c r="C7" s="7"/>
      <c r="D7" s="9">
        <v>1094.232</v>
      </c>
      <c r="E7" s="9"/>
      <c r="F7" s="9"/>
      <c r="G7" s="9">
        <f t="shared" si="1"/>
        <v>6467.768</v>
      </c>
      <c r="H7" s="10">
        <f t="shared" si="2"/>
        <v>21.21971197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43752.0</v>
      </c>
      <c r="B8" s="7">
        <v>0.34375</v>
      </c>
      <c r="C8" s="7"/>
      <c r="D8" s="9">
        <v>1399.032</v>
      </c>
      <c r="E8" s="9"/>
      <c r="F8" s="9"/>
      <c r="G8" s="9">
        <f t="shared" si="1"/>
        <v>6162.968</v>
      </c>
      <c r="H8" s="10">
        <f t="shared" si="2"/>
        <v>20.21971193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43762.0</v>
      </c>
      <c r="B9" s="7">
        <v>0.4236111111111111</v>
      </c>
      <c r="C9" s="7"/>
      <c r="D9" s="9">
        <v>1277.112</v>
      </c>
      <c r="E9" s="9"/>
      <c r="F9" s="9"/>
      <c r="G9" s="9">
        <f t="shared" si="1"/>
        <v>6284.888</v>
      </c>
      <c r="H9" s="10">
        <f t="shared" si="2"/>
        <v>20.61971195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43773.0</v>
      </c>
      <c r="B10" s="7">
        <v>0.35625</v>
      </c>
      <c r="C10" s="7"/>
      <c r="D10" s="9">
        <v>1417.3200000000002</v>
      </c>
      <c r="E10" s="9"/>
      <c r="F10" s="9"/>
      <c r="G10" s="9">
        <f t="shared" si="1"/>
        <v>6144.68</v>
      </c>
      <c r="H10" s="10">
        <f t="shared" si="2"/>
        <v>20.15971193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43783.0</v>
      </c>
      <c r="B11" s="7">
        <v>0.41111111111111115</v>
      </c>
      <c r="C11" s="7"/>
      <c r="D11" s="9">
        <v>1463.04</v>
      </c>
      <c r="E11" s="9"/>
      <c r="F11" s="9"/>
      <c r="G11" s="9">
        <f t="shared" si="1"/>
        <v>6098.96</v>
      </c>
      <c r="H11" s="10">
        <f t="shared" si="2"/>
        <v>20.00971193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43843.0</v>
      </c>
      <c r="B12" s="7">
        <v>0.4763888888888889</v>
      </c>
      <c r="C12" s="7"/>
      <c r="D12" s="9">
        <v>1292.352</v>
      </c>
      <c r="E12" s="9"/>
      <c r="F12" s="9"/>
      <c r="G12" s="9">
        <f t="shared" si="1"/>
        <v>6269.648</v>
      </c>
      <c r="H12" s="10">
        <f t="shared" si="2"/>
        <v>20.56971194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43854.0</v>
      </c>
      <c r="B13" s="7">
        <v>0.5333333333333333</v>
      </c>
      <c r="C13" s="7"/>
      <c r="D13" s="9">
        <v>1395.9840000000002</v>
      </c>
      <c r="E13" s="9"/>
      <c r="F13" s="9"/>
      <c r="G13" s="9">
        <f t="shared" si="1"/>
        <v>6166.016</v>
      </c>
      <c r="H13" s="10">
        <f t="shared" si="2"/>
        <v>20.22971193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43860.0</v>
      </c>
      <c r="B14" s="7">
        <v>0.052083333333333336</v>
      </c>
      <c r="C14" s="7"/>
      <c r="D14" s="9">
        <v>1414.272</v>
      </c>
      <c r="E14" s="9"/>
      <c r="F14" s="9"/>
      <c r="G14" s="9">
        <f t="shared" si="1"/>
        <v>6147.728</v>
      </c>
      <c r="H14" s="10">
        <f t="shared" si="2"/>
        <v>20.16971193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43874.0</v>
      </c>
      <c r="B15" s="7">
        <v>0.043750000000000004</v>
      </c>
      <c r="C15" s="7"/>
      <c r="D15" s="9">
        <v>1341.1200000000001</v>
      </c>
      <c r="E15" s="9"/>
      <c r="F15" s="9"/>
      <c r="G15" s="9">
        <f t="shared" si="1"/>
        <v>6220.88</v>
      </c>
      <c r="H15" s="10">
        <f t="shared" si="2"/>
        <v>20.40971194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43888.0</v>
      </c>
      <c r="B16" s="7">
        <v>0.5388888888888889</v>
      </c>
      <c r="C16" s="7"/>
      <c r="D16" s="9">
        <v>1496.5680000000002</v>
      </c>
      <c r="E16" s="9"/>
      <c r="F16" s="9"/>
      <c r="G16" s="9">
        <f t="shared" si="1"/>
        <v>6065.432</v>
      </c>
      <c r="H16" s="10">
        <f t="shared" si="2"/>
        <v>19.89971192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43996.0</v>
      </c>
      <c r="B17" s="7">
        <v>0.3611111111111111</v>
      </c>
      <c r="C17" s="7"/>
      <c r="D17" s="9">
        <v>1008.888</v>
      </c>
      <c r="E17" s="9"/>
      <c r="F17" s="9"/>
      <c r="G17" s="9">
        <f t="shared" si="1"/>
        <v>6553.112</v>
      </c>
      <c r="H17" s="10">
        <f t="shared" si="2"/>
        <v>21.49971197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44001.0</v>
      </c>
      <c r="B18" s="7">
        <v>0.3659722222222222</v>
      </c>
      <c r="C18" s="7"/>
      <c r="D18" s="9">
        <v>1057.6560000000002</v>
      </c>
      <c r="E18" s="9"/>
      <c r="F18" s="9"/>
      <c r="G18" s="9">
        <f t="shared" si="1"/>
        <v>6504.344</v>
      </c>
      <c r="H18" s="10">
        <f t="shared" si="2"/>
        <v>21.33971197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44010.0</v>
      </c>
      <c r="B19" s="7">
        <v>0.3680555555555556</v>
      </c>
      <c r="C19" s="7"/>
      <c r="D19" s="9">
        <v>1712.976</v>
      </c>
      <c r="E19" s="9"/>
      <c r="F19" s="9"/>
      <c r="G19" s="9">
        <f t="shared" si="1"/>
        <v>5849.024</v>
      </c>
      <c r="H19" s="10">
        <f t="shared" si="2"/>
        <v>19.1897119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44014.0</v>
      </c>
      <c r="B20" s="7">
        <v>0.36874999999999997</v>
      </c>
      <c r="C20" s="7"/>
      <c r="D20" s="9">
        <v>1487.424</v>
      </c>
      <c r="E20" s="9"/>
      <c r="F20" s="9"/>
      <c r="G20" s="9">
        <f t="shared" si="1"/>
        <v>6074.576</v>
      </c>
      <c r="H20" s="10">
        <f t="shared" si="2"/>
        <v>19.92971192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44022.0</v>
      </c>
      <c r="B21" s="7">
        <v>0.3659722222222222</v>
      </c>
      <c r="C21" s="7"/>
      <c r="D21" s="9">
        <v>1560.576</v>
      </c>
      <c r="E21" s="9"/>
      <c r="F21" s="9"/>
      <c r="G21" s="9">
        <f t="shared" si="1"/>
        <v>6001.424</v>
      </c>
      <c r="H21" s="10">
        <f t="shared" si="2"/>
        <v>19.68971192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44029.0</v>
      </c>
      <c r="B22" s="7">
        <v>0.37916666666666665</v>
      </c>
      <c r="C22" s="7"/>
      <c r="D22" s="9">
        <v>1249.6799999999998</v>
      </c>
      <c r="E22" s="9"/>
      <c r="F22" s="9"/>
      <c r="G22" s="9">
        <f t="shared" si="1"/>
        <v>6312.32</v>
      </c>
      <c r="H22" s="10">
        <f t="shared" si="2"/>
        <v>20.70971195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44038.0</v>
      </c>
      <c r="B23" s="7">
        <v>0.3638888888888889</v>
      </c>
      <c r="C23" s="7"/>
      <c r="D23" s="9">
        <v>1152.144</v>
      </c>
      <c r="E23" s="9"/>
      <c r="F23" s="9"/>
      <c r="G23" s="9">
        <f t="shared" si="1"/>
        <v>6409.856</v>
      </c>
      <c r="H23" s="10">
        <f t="shared" si="2"/>
        <v>21.02971196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44044.0</v>
      </c>
      <c r="B24" s="7">
        <v>0.10972222222222222</v>
      </c>
      <c r="C24" s="7"/>
      <c r="D24" s="9">
        <v>1368.5520000000001</v>
      </c>
      <c r="E24" s="9"/>
      <c r="F24" s="9"/>
      <c r="G24" s="9">
        <f t="shared" si="1"/>
        <v>6193.448</v>
      </c>
      <c r="H24" s="10">
        <f t="shared" si="2"/>
        <v>20.31971194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44052.0</v>
      </c>
      <c r="B25" s="7">
        <v>0.3680555555555556</v>
      </c>
      <c r="C25" s="7"/>
      <c r="D25" s="9">
        <v>1444.7520000000002</v>
      </c>
      <c r="E25" s="9"/>
      <c r="F25" s="9"/>
      <c r="G25" s="9">
        <f t="shared" si="1"/>
        <v>6117.248</v>
      </c>
      <c r="H25" s="10">
        <f t="shared" si="2"/>
        <v>20.06971193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44059.0</v>
      </c>
      <c r="B26" s="7">
        <v>0.11875000000000001</v>
      </c>
      <c r="C26" s="7"/>
      <c r="D26" s="9">
        <v>1191.768</v>
      </c>
      <c r="E26" s="9"/>
      <c r="F26" s="9"/>
      <c r="G26" s="9">
        <f t="shared" si="1"/>
        <v>6370.232</v>
      </c>
      <c r="H26" s="10">
        <f t="shared" si="2"/>
        <v>20.89971195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44066.0</v>
      </c>
      <c r="B27" s="7">
        <v>0.3520833333333333</v>
      </c>
      <c r="C27" s="7"/>
      <c r="D27" s="9">
        <v>1222.248</v>
      </c>
      <c r="E27" s="9"/>
      <c r="F27" s="9"/>
      <c r="G27" s="9">
        <f t="shared" si="1"/>
        <v>6339.752</v>
      </c>
      <c r="H27" s="10">
        <f t="shared" si="2"/>
        <v>20.79971195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44076.0</v>
      </c>
      <c r="B28" s="7">
        <v>0.3736111111111111</v>
      </c>
      <c r="C28" s="7"/>
      <c r="D28" s="9">
        <v>1030.224</v>
      </c>
      <c r="E28" s="9"/>
      <c r="F28" s="9"/>
      <c r="G28" s="9">
        <f t="shared" si="1"/>
        <v>6531.776</v>
      </c>
      <c r="H28" s="10">
        <f t="shared" si="2"/>
        <v>21.42971197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44094.0</v>
      </c>
      <c r="B29" s="7">
        <v>0.36874999999999997</v>
      </c>
      <c r="C29" s="7"/>
      <c r="D29" s="9">
        <v>1033.2720000000002</v>
      </c>
      <c r="E29" s="9"/>
      <c r="F29" s="9"/>
      <c r="G29" s="9">
        <f t="shared" si="1"/>
        <v>6528.728</v>
      </c>
      <c r="H29" s="10">
        <f t="shared" si="2"/>
        <v>21.41971197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44102.0</v>
      </c>
      <c r="B30" s="7">
        <v>0.34791666666666665</v>
      </c>
      <c r="C30" s="7"/>
      <c r="D30" s="9">
        <v>1155.192</v>
      </c>
      <c r="E30" s="9"/>
      <c r="F30" s="9"/>
      <c r="G30" s="9">
        <f t="shared" si="1"/>
        <v>6406.808</v>
      </c>
      <c r="H30" s="10">
        <f t="shared" si="2"/>
        <v>21.01971196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44108.0</v>
      </c>
      <c r="B31" s="7">
        <v>0.3548611111111111</v>
      </c>
      <c r="C31" s="7"/>
      <c r="D31" s="9">
        <v>832.104</v>
      </c>
      <c r="E31" s="9"/>
      <c r="F31" s="9"/>
      <c r="G31" s="9">
        <f t="shared" si="1"/>
        <v>6729.896</v>
      </c>
      <c r="H31" s="10">
        <f t="shared" si="2"/>
        <v>22.07971199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44115.0</v>
      </c>
      <c r="B32" s="7">
        <v>0.3847222222222222</v>
      </c>
      <c r="C32" s="7"/>
      <c r="D32" s="9">
        <v>972.312</v>
      </c>
      <c r="E32" s="9"/>
      <c r="F32" s="9"/>
      <c r="G32" s="9">
        <f t="shared" si="1"/>
        <v>6589.688</v>
      </c>
      <c r="H32" s="10">
        <f t="shared" si="2"/>
        <v>21.61971198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44122.0</v>
      </c>
      <c r="B33" s="7">
        <v>0.3548611111111111</v>
      </c>
      <c r="C33" s="7"/>
      <c r="D33" s="9">
        <v>880.8720000000001</v>
      </c>
      <c r="E33" s="9"/>
      <c r="F33" s="9"/>
      <c r="G33" s="9">
        <f t="shared" si="1"/>
        <v>6681.128</v>
      </c>
      <c r="H33" s="10">
        <f t="shared" si="2"/>
        <v>21.91971199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44129.0</v>
      </c>
      <c r="B34" s="7">
        <v>0.3763888888888889</v>
      </c>
      <c r="C34" s="7"/>
      <c r="D34" s="9">
        <v>1109.472</v>
      </c>
      <c r="E34" s="9"/>
      <c r="F34" s="9"/>
      <c r="G34" s="9">
        <f t="shared" si="1"/>
        <v>6452.528</v>
      </c>
      <c r="H34" s="10">
        <f t="shared" si="2"/>
        <v>21.16971196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44136.0</v>
      </c>
      <c r="B35" s="7">
        <v>0.3638888888888889</v>
      </c>
      <c r="C35" s="7"/>
      <c r="D35" s="9">
        <v>1161.288</v>
      </c>
      <c r="E35" s="9"/>
      <c r="F35" s="9"/>
      <c r="G35" s="9">
        <f t="shared" si="1"/>
        <v>6400.712</v>
      </c>
      <c r="H35" s="10">
        <f t="shared" si="2"/>
        <v>20.99971196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44157.0</v>
      </c>
      <c r="B36" s="7">
        <v>0.3652777777777778</v>
      </c>
      <c r="C36" s="7"/>
      <c r="D36" s="9">
        <v>1139.952</v>
      </c>
      <c r="E36" s="9"/>
      <c r="F36" s="9"/>
      <c r="G36" s="9">
        <f t="shared" si="1"/>
        <v>6422.048</v>
      </c>
      <c r="H36" s="10">
        <f t="shared" si="2"/>
        <v>21.06971196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44164.0</v>
      </c>
      <c r="B37" s="7">
        <v>0.3652777777777778</v>
      </c>
      <c r="C37" s="7"/>
      <c r="D37" s="9">
        <v>1188.72</v>
      </c>
      <c r="E37" s="9"/>
      <c r="F37" s="9"/>
      <c r="G37" s="9">
        <f t="shared" si="1"/>
        <v>6373.28</v>
      </c>
      <c r="H37" s="10">
        <f t="shared" si="2"/>
        <v>20.90971196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44171.0</v>
      </c>
      <c r="B38" s="7">
        <v>0.37916666666666665</v>
      </c>
      <c r="C38" s="7"/>
      <c r="D38" s="9">
        <v>1243.584</v>
      </c>
      <c r="E38" s="9"/>
      <c r="F38" s="9"/>
      <c r="G38" s="9">
        <f t="shared" si="1"/>
        <v>6318.416</v>
      </c>
      <c r="H38" s="10">
        <f t="shared" si="2"/>
        <v>20.72971195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44178.0</v>
      </c>
      <c r="B39" s="7">
        <v>0.4277777777777778</v>
      </c>
      <c r="C39" s="7"/>
      <c r="D39" s="9">
        <v>1164.336</v>
      </c>
      <c r="E39" s="9"/>
      <c r="F39" s="9"/>
      <c r="G39" s="9">
        <f t="shared" si="1"/>
        <v>6397.664</v>
      </c>
      <c r="H39" s="10">
        <f t="shared" si="2"/>
        <v>20.98971196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44186.0</v>
      </c>
      <c r="B40" s="7">
        <v>0.47222222222222227</v>
      </c>
      <c r="C40" s="7"/>
      <c r="D40" s="9">
        <v>1018.032</v>
      </c>
      <c r="E40" s="9"/>
      <c r="F40" s="9"/>
      <c r="G40" s="9">
        <f t="shared" si="1"/>
        <v>6543.968</v>
      </c>
      <c r="H40" s="10">
        <f t="shared" si="2"/>
        <v>21.46971197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44199.0</v>
      </c>
      <c r="B41" s="7">
        <v>0.4354166666666666</v>
      </c>
      <c r="C41" s="7"/>
      <c r="D41" s="9">
        <v>1274.0639999999999</v>
      </c>
      <c r="E41" s="9"/>
      <c r="F41" s="9"/>
      <c r="G41" s="9">
        <f t="shared" si="1"/>
        <v>6287.936</v>
      </c>
      <c r="H41" s="10">
        <f t="shared" si="2"/>
        <v>20.62971195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44206.0</v>
      </c>
      <c r="B42" s="7">
        <v>0.4368055555555555</v>
      </c>
      <c r="C42" s="7"/>
      <c r="D42" s="9">
        <v>1356.3600000000001</v>
      </c>
      <c r="E42" s="9"/>
      <c r="F42" s="9"/>
      <c r="G42" s="9">
        <f t="shared" si="1"/>
        <v>6205.64</v>
      </c>
      <c r="H42" s="10">
        <f t="shared" si="2"/>
        <v>20.35971194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44220.0</v>
      </c>
      <c r="B43" s="7">
        <v>0.4173611111111111</v>
      </c>
      <c r="C43" s="7"/>
      <c r="D43" s="9">
        <v>1469.1360000000002</v>
      </c>
      <c r="E43" s="9"/>
      <c r="F43" s="9"/>
      <c r="G43" s="9">
        <f t="shared" si="1"/>
        <v>6092.864</v>
      </c>
      <c r="H43" s="10">
        <f t="shared" si="2"/>
        <v>19.98971193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44227.0</v>
      </c>
      <c r="B44" s="7">
        <v>0.4361111111111111</v>
      </c>
      <c r="C44" s="7"/>
      <c r="D44" s="9">
        <v>1472.184</v>
      </c>
      <c r="E44" s="9"/>
      <c r="F44" s="9"/>
      <c r="G44" s="9">
        <f t="shared" si="1"/>
        <v>6089.816</v>
      </c>
      <c r="H44" s="10">
        <f t="shared" si="2"/>
        <v>19.97971193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44234.0</v>
      </c>
      <c r="B45" s="7">
        <v>0.40277777777777773</v>
      </c>
      <c r="C45" s="7"/>
      <c r="D45" s="9">
        <v>1517.9040000000002</v>
      </c>
      <c r="E45" s="9"/>
      <c r="F45" s="9"/>
      <c r="G45" s="9">
        <f t="shared" si="1"/>
        <v>6044.096</v>
      </c>
      <c r="H45" s="10">
        <f t="shared" si="2"/>
        <v>19.82971192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44241.0</v>
      </c>
      <c r="B46" s="7">
        <v>0.3972222222222222</v>
      </c>
      <c r="C46" s="7"/>
      <c r="D46" s="9">
        <v>1368.5520000000001</v>
      </c>
      <c r="E46" s="9"/>
      <c r="F46" s="11"/>
      <c r="G46" s="9">
        <f t="shared" si="1"/>
        <v>6193.448</v>
      </c>
      <c r="H46" s="10">
        <f t="shared" si="2"/>
        <v>20.31971194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44248.0</v>
      </c>
      <c r="B47" s="7">
        <v>0.4166666666666667</v>
      </c>
      <c r="C47" s="7"/>
      <c r="D47" s="9">
        <v>1508.7600000000002</v>
      </c>
      <c r="E47" s="9"/>
      <c r="F47" s="11"/>
      <c r="G47" s="9">
        <f t="shared" si="1"/>
        <v>6053.24</v>
      </c>
      <c r="H47" s="10">
        <f t="shared" si="2"/>
        <v>19.85971192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44266.0</v>
      </c>
      <c r="B48" s="13">
        <v>0.41805555555555557</v>
      </c>
      <c r="C48" s="13"/>
      <c r="D48" s="28">
        <v>1964.2</v>
      </c>
      <c r="E48" s="28"/>
      <c r="F48" s="11"/>
      <c r="G48" s="9">
        <f t="shared" si="1"/>
        <v>5597.8</v>
      </c>
      <c r="H48" s="10">
        <f t="shared" si="2"/>
        <v>18.36548615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44273.0</v>
      </c>
      <c r="B49" s="13">
        <v>0.4270833333333333</v>
      </c>
      <c r="C49" s="13"/>
      <c r="D49" s="28">
        <v>1921.5</v>
      </c>
      <c r="E49" s="28"/>
      <c r="F49" s="11"/>
      <c r="G49" s="9">
        <f t="shared" si="1"/>
        <v>5640.5</v>
      </c>
      <c r="H49" s="10">
        <f t="shared" si="2"/>
        <v>18.50557802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44276.0</v>
      </c>
      <c r="B50" s="13">
        <v>0.4618055555555556</v>
      </c>
      <c r="C50" s="13"/>
      <c r="D50" s="28">
        <v>1753.75</v>
      </c>
      <c r="E50" s="28"/>
      <c r="F50" s="11"/>
      <c r="G50" s="9">
        <f t="shared" si="1"/>
        <v>5808.25</v>
      </c>
      <c r="H50" s="10">
        <f t="shared" si="2"/>
        <v>19.05593893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44283.0</v>
      </c>
      <c r="B51" s="13">
        <v>0.40902777777777777</v>
      </c>
      <c r="C51" s="13"/>
      <c r="D51" s="28">
        <v>1836.1</v>
      </c>
      <c r="E51" s="28"/>
      <c r="F51" s="11"/>
      <c r="G51" s="9">
        <f t="shared" si="1"/>
        <v>5725.9</v>
      </c>
      <c r="H51" s="10">
        <f t="shared" si="2"/>
        <v>18.78576176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44311.0</v>
      </c>
      <c r="B52" s="13">
        <v>0.4166666666666667</v>
      </c>
      <c r="C52" s="13"/>
      <c r="D52" s="28">
        <v>1836.1</v>
      </c>
      <c r="E52" s="28"/>
      <c r="F52" s="11"/>
      <c r="G52" s="9">
        <f t="shared" si="1"/>
        <v>5725.9</v>
      </c>
      <c r="H52" s="10">
        <f t="shared" si="2"/>
        <v>18.78576176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44318.0</v>
      </c>
      <c r="B53" s="43"/>
      <c r="C53" s="43"/>
      <c r="D53" s="28"/>
      <c r="E53" s="28"/>
      <c r="F53" s="44"/>
      <c r="G53" s="9">
        <f t="shared" si="1"/>
        <v>7562</v>
      </c>
      <c r="H53" s="10">
        <f t="shared" si="2"/>
        <v>24.80971208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44332.0</v>
      </c>
      <c r="B54" s="13">
        <v>0.4666666666666667</v>
      </c>
      <c r="C54" s="13"/>
      <c r="D54" s="28">
        <v>2135.0</v>
      </c>
      <c r="E54" s="28"/>
      <c r="F54" s="11"/>
      <c r="G54" s="9">
        <f t="shared" si="1"/>
        <v>5427</v>
      </c>
      <c r="H54" s="10">
        <f t="shared" si="2"/>
        <v>17.80511868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44340.0</v>
      </c>
      <c r="B55" s="13">
        <v>0.46041666666666664</v>
      </c>
      <c r="C55" s="13"/>
      <c r="D55" s="28">
        <v>2241.75</v>
      </c>
      <c r="E55" s="28"/>
      <c r="F55" s="11"/>
      <c r="G55" s="9">
        <f t="shared" si="1"/>
        <v>5320.25</v>
      </c>
      <c r="H55" s="10">
        <f t="shared" si="2"/>
        <v>17.45488901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44347.0</v>
      </c>
      <c r="B56" s="13">
        <v>0.45555555555555555</v>
      </c>
      <c r="C56" s="13"/>
      <c r="D56" s="28">
        <v>2269.2</v>
      </c>
      <c r="E56" s="28"/>
      <c r="F56" s="11"/>
      <c r="G56" s="9">
        <f t="shared" si="1"/>
        <v>5292.8</v>
      </c>
      <c r="H56" s="10">
        <f t="shared" si="2"/>
        <v>17.36482995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45">
        <v>44352.0</v>
      </c>
      <c r="B57" s="13">
        <v>0.44722222222222224</v>
      </c>
      <c r="C57" s="13"/>
      <c r="D57" s="28">
        <v>2013.0</v>
      </c>
      <c r="E57" s="28"/>
      <c r="F57" s="11"/>
      <c r="G57" s="9">
        <f t="shared" si="1"/>
        <v>5549</v>
      </c>
      <c r="H57" s="10">
        <f t="shared" si="2"/>
        <v>18.20538116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44359.0</v>
      </c>
      <c r="B58" s="13">
        <v>0.40902777777777777</v>
      </c>
      <c r="C58" s="13"/>
      <c r="D58" s="28">
        <v>2077.05</v>
      </c>
      <c r="E58" s="28"/>
      <c r="F58" s="11"/>
      <c r="G58" s="9">
        <f t="shared" si="1"/>
        <v>5484.95</v>
      </c>
      <c r="H58" s="10">
        <f t="shared" si="2"/>
        <v>17.99524336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44366.0</v>
      </c>
      <c r="B59" s="22">
        <v>0.47708333333333336</v>
      </c>
      <c r="C59" s="22"/>
      <c r="D59" s="21">
        <v>1935.0</v>
      </c>
      <c r="E59" s="21"/>
      <c r="F59" s="11"/>
      <c r="G59" s="9">
        <f t="shared" si="1"/>
        <v>5627</v>
      </c>
      <c r="H59" s="10">
        <f t="shared" si="2"/>
        <v>18.46128668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44374.0</v>
      </c>
      <c r="B60" s="22">
        <v>0.4215277777777778</v>
      </c>
      <c r="C60" s="22"/>
      <c r="D60" s="21">
        <v>1865.0</v>
      </c>
      <c r="E60" s="21"/>
      <c r="F60" s="11"/>
      <c r="G60" s="9">
        <f t="shared" si="1"/>
        <v>5697</v>
      </c>
      <c r="H60" s="10">
        <f t="shared" si="2"/>
        <v>18.69094548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44386.0</v>
      </c>
      <c r="B61" s="22">
        <v>0.4111111111111111</v>
      </c>
      <c r="C61" s="22"/>
      <c r="D61" s="21">
        <v>1231.0</v>
      </c>
      <c r="E61" s="21"/>
      <c r="F61" s="9"/>
      <c r="G61" s="9">
        <f t="shared" si="1"/>
        <v>6331</v>
      </c>
      <c r="H61" s="10">
        <f t="shared" si="2"/>
        <v>20.77099804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44395.0</v>
      </c>
      <c r="B62" s="22">
        <v>0.4131944444444444</v>
      </c>
      <c r="C62" s="22"/>
      <c r="D62" s="21">
        <v>1451.0</v>
      </c>
      <c r="E62" s="21"/>
      <c r="F62" s="9"/>
      <c r="G62" s="9">
        <f t="shared" si="1"/>
        <v>6111</v>
      </c>
      <c r="H62" s="10">
        <f t="shared" si="2"/>
        <v>20.04921324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44400.0</v>
      </c>
      <c r="B63" s="19">
        <v>0.4305555555555556</v>
      </c>
      <c r="C63" s="19"/>
      <c r="D63" s="21">
        <v>1286.256</v>
      </c>
      <c r="E63" s="21"/>
      <c r="F63" s="9"/>
      <c r="G63" s="9">
        <f t="shared" si="1"/>
        <v>6275.744</v>
      </c>
      <c r="H63" s="10">
        <f t="shared" si="2"/>
        <v>20.58971194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44408.0</v>
      </c>
      <c r="B64" s="19">
        <v>0.475</v>
      </c>
      <c r="C64" s="19"/>
      <c r="D64" s="21">
        <v>1280.0</v>
      </c>
      <c r="E64" s="21"/>
      <c r="F64" s="9"/>
      <c r="G64" s="9">
        <f t="shared" si="1"/>
        <v>6282</v>
      </c>
      <c r="H64" s="10">
        <f t="shared" si="2"/>
        <v>20.61023688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44415.0</v>
      </c>
      <c r="B65" s="19">
        <v>0.4395833333333333</v>
      </c>
      <c r="C65" s="19"/>
      <c r="D65" s="21">
        <v>1039.0</v>
      </c>
      <c r="E65" s="21"/>
      <c r="F65" s="9"/>
      <c r="G65" s="9">
        <f t="shared" si="1"/>
        <v>6523</v>
      </c>
      <c r="H65" s="10">
        <f t="shared" si="2"/>
        <v>21.40091932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44421.0</v>
      </c>
      <c r="B66" s="19">
        <v>0.4465277777777778</v>
      </c>
      <c r="C66" s="19"/>
      <c r="D66" s="21">
        <v>1125.0</v>
      </c>
      <c r="E66" s="21"/>
      <c r="F66" s="9"/>
      <c r="G66" s="9">
        <f t="shared" si="1"/>
        <v>6437</v>
      </c>
      <c r="H66" s="10">
        <f t="shared" si="2"/>
        <v>21.11876708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44429.0</v>
      </c>
      <c r="B67" s="19">
        <v>0.44375</v>
      </c>
      <c r="C67" s="19"/>
      <c r="D67" s="21">
        <v>930.0</v>
      </c>
      <c r="E67" s="21"/>
      <c r="F67" s="9"/>
      <c r="G67" s="9">
        <f t="shared" si="1"/>
        <v>6632</v>
      </c>
      <c r="H67" s="10">
        <f t="shared" si="2"/>
        <v>21.75853088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44435.0</v>
      </c>
      <c r="B68" s="19">
        <v>0.1111111111111111</v>
      </c>
      <c r="C68" s="19"/>
      <c r="D68" s="21">
        <v>728.0</v>
      </c>
      <c r="E68" s="21"/>
      <c r="F68" s="9"/>
      <c r="G68" s="9">
        <f t="shared" si="1"/>
        <v>6834</v>
      </c>
      <c r="H68" s="10">
        <f t="shared" si="2"/>
        <v>22.42126056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44442.0</v>
      </c>
      <c r="B69" s="19">
        <v>0.12430555555555556</v>
      </c>
      <c r="C69" s="36">
        <v>2.96</v>
      </c>
      <c r="D69" s="9">
        <f t="shared" ref="D69:D72" si="3">(C69*304.8)</f>
        <v>902.208</v>
      </c>
      <c r="E69" s="9"/>
      <c r="F69" s="9"/>
      <c r="G69" s="9">
        <f t="shared" si="1"/>
        <v>6659.792</v>
      </c>
      <c r="H69" s="10">
        <f t="shared" si="2"/>
        <v>21.84971199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44450.0</v>
      </c>
      <c r="B70" s="19">
        <v>0.43819444444444444</v>
      </c>
      <c r="C70" s="36">
        <v>3.92</v>
      </c>
      <c r="D70" s="9">
        <f t="shared" si="3"/>
        <v>1194.816</v>
      </c>
      <c r="E70" s="9"/>
      <c r="F70" s="9"/>
      <c r="G70" s="9">
        <f t="shared" si="1"/>
        <v>6367.184</v>
      </c>
      <c r="H70" s="10">
        <f t="shared" si="2"/>
        <v>20.88971195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44456.0</v>
      </c>
      <c r="B71" s="19">
        <v>0.10625</v>
      </c>
      <c r="C71" s="36">
        <v>2.8</v>
      </c>
      <c r="D71" s="9">
        <f t="shared" si="3"/>
        <v>853.44</v>
      </c>
      <c r="E71" s="9"/>
      <c r="F71" s="9"/>
      <c r="G71" s="9">
        <f t="shared" si="1"/>
        <v>6708.56</v>
      </c>
      <c r="H71" s="10">
        <f t="shared" si="2"/>
        <v>22.00971199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44464.0</v>
      </c>
      <c r="B72" s="19">
        <v>0.4361111111111111</v>
      </c>
      <c r="C72" s="36">
        <v>5.46</v>
      </c>
      <c r="D72" s="9">
        <f t="shared" si="3"/>
        <v>1664.208</v>
      </c>
      <c r="E72" s="9"/>
      <c r="F72" s="9"/>
      <c r="G72" s="9">
        <f t="shared" si="1"/>
        <v>5897.792</v>
      </c>
      <c r="H72" s="10">
        <f t="shared" si="2"/>
        <v>19.34971191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9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9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9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9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9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9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9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9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9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9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9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9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9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9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9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9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9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9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9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9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9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9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9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9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9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9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9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9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9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9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9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9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9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9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9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9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9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9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9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9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9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9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9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9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9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9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9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9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9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9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9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9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9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9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9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9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9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9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9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9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9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9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9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9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9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9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9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9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9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9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9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9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9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9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9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9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9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9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9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9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9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9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9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9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9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9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9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9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9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9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9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9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9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9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9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9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9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9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9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9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9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9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9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9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9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9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9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9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9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9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9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9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9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9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9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9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9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9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9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9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9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9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9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9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9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9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9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9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9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9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9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9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9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9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9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9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9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9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9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9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9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9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9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9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9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9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9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9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9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9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9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9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9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9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9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9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9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9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9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9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9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9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9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9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9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9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9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9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9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9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9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9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9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9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9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9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9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9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9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9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9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9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9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9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9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9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9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9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9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9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9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9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9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9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9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9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9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9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9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9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9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9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9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9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9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9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9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9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9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9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9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9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9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9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9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9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9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9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9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9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9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9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9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9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9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9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9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9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9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9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9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9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9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9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9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9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9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9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9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9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9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9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9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9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9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9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9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9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9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9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9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9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9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9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9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9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9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9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9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9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9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9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9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9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9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9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9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9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9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9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9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9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9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9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9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9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9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9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9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9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9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9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9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9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9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9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9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9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9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9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9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9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9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9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9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9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9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9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9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9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9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9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9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9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9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9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9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9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9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9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9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9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9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9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9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9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9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9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9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9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9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9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9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9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9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9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9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9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9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9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9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9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9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9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9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9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9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9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9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9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9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9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9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9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9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9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9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9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9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9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9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9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9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9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9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9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9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9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9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9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9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9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9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9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9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9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9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9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9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9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9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9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9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9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9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9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9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9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9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9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9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9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9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9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9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9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9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9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9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9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9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9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9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9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9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9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9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9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9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9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9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9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9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9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9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9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9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9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9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9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9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9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9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9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9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9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9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9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9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9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9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9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9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9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9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9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9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9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9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9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9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9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9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9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9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9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9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9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9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9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9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9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9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9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9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9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9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9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9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9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9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9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9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9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9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9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9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9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9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9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9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9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9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9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9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9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9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9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9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9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9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9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9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9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9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9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9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9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9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9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9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9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9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9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9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9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9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9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9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9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9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9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9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9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9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9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9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9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9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9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9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9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9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9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9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9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9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9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9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9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9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9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9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9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9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9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9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9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9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9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9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9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9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9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9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9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9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9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9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9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9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9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9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9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9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9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9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9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9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9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9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9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9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9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9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9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9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9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9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9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9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9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9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9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9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9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9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9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9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9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9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9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9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9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9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9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9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9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9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9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9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9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9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9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9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9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9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9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9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9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9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9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9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9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9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9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9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9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9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9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9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9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9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9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9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9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9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9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9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9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9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9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9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9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9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9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9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9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9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9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9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9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9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9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9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9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9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9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9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9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9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9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9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9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9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9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9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9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9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9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9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9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9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9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9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9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9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9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9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9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9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9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9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9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9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9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9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9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9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9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9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9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9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9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9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9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9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9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9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9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9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9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9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9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9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9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9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9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9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9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9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9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9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9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9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9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9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9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9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9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9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9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9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9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9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9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9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9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9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9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9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9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9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9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9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9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9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9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9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9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9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9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9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9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9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9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9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9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9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9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9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9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9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9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9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9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9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9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9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9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9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9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9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9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9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9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9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9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9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9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9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9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9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9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9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9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9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9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9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9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9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9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9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9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9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9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9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9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9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9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9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9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9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9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9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9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9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9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9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9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9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9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9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9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9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9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9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9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9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9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9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9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9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9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9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9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9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9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9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9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9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9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9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9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9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9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9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9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9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9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9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9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9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9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9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9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9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9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9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9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9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9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9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9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9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9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9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9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9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9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9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9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9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9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9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9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9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9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9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9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9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9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9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9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9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9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9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9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9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9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9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9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9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9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9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9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9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9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9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9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9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9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9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9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9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9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9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9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9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9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9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9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9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9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9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9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9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9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9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9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9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9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9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9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9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9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9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9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9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9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9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9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9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9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9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9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9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9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9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9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9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9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9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9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9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9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9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9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9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9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9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9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9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9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9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9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9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9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9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9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9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9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9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9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9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9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9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9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9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9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9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9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9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9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9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9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9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9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9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9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9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9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9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9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9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9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9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9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9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9.75"/>
    <col customWidth="1" min="4" max="5" width="10.13"/>
    <col customWidth="1" min="6" max="6" width="10.25"/>
    <col customWidth="1" min="7" max="7" width="7.88"/>
    <col customWidth="1" min="8" max="29" width="9.38"/>
  </cols>
  <sheetData>
    <row r="1">
      <c r="A1" s="1" t="s">
        <v>0</v>
      </c>
      <c r="B1" s="1" t="s">
        <v>65</v>
      </c>
      <c r="C1" s="3" t="s">
        <v>66</v>
      </c>
      <c r="D1" s="3" t="s">
        <v>67</v>
      </c>
      <c r="E1" s="2" t="s">
        <v>68</v>
      </c>
      <c r="F1" s="3" t="s">
        <v>69</v>
      </c>
      <c r="G1" s="5" t="s">
        <v>70</v>
      </c>
      <c r="H1" s="25" t="s">
        <v>71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0.08402777777777777</v>
      </c>
      <c r="C2" s="7"/>
      <c r="D2" s="9">
        <v>2343.9120000000003</v>
      </c>
      <c r="E2" s="8"/>
      <c r="F2" s="9"/>
      <c r="G2" s="9">
        <f t="shared" ref="G2:G63" si="1">((555.6+160)*10)-D2</f>
        <v>4812.088</v>
      </c>
      <c r="H2" s="10">
        <f t="shared" ref="H2:H63" si="2">G2*0.00328084</f>
        <v>15.78769079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0.4923611111111111</v>
      </c>
      <c r="C3" s="7"/>
      <c r="D3" s="9">
        <v>2953.512</v>
      </c>
      <c r="E3" s="8"/>
      <c r="F3" s="9"/>
      <c r="G3" s="9">
        <f t="shared" si="1"/>
        <v>4202.488</v>
      </c>
      <c r="H3" s="10">
        <f t="shared" si="2"/>
        <v>13.78769073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43669.0</v>
      </c>
      <c r="B4" s="7">
        <v>0.3888888888888889</v>
      </c>
      <c r="C4" s="7"/>
      <c r="D4" s="9">
        <v>1493.5200000000002</v>
      </c>
      <c r="E4" s="8"/>
      <c r="F4" s="9"/>
      <c r="G4" s="9">
        <f t="shared" si="1"/>
        <v>5662.48</v>
      </c>
      <c r="H4" s="10">
        <f t="shared" si="2"/>
        <v>18.57769088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43676.0</v>
      </c>
      <c r="B5" s="7">
        <v>0.39305555555555555</v>
      </c>
      <c r="C5" s="7"/>
      <c r="D5" s="9">
        <v>1584.96</v>
      </c>
      <c r="E5" s="8"/>
      <c r="F5" s="9"/>
      <c r="G5" s="9">
        <f t="shared" si="1"/>
        <v>5571.04</v>
      </c>
      <c r="H5" s="10">
        <f t="shared" si="2"/>
        <v>18.27769087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43759.0</v>
      </c>
      <c r="B6" s="7">
        <v>0.3347222222222222</v>
      </c>
      <c r="C6" s="7"/>
      <c r="D6" s="9">
        <v>1697.736</v>
      </c>
      <c r="E6" s="8"/>
      <c r="F6" s="9"/>
      <c r="G6" s="9">
        <f t="shared" si="1"/>
        <v>5458.264</v>
      </c>
      <c r="H6" s="10">
        <f t="shared" si="2"/>
        <v>17.90769086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43776.0</v>
      </c>
      <c r="B7" s="7">
        <v>0.4583333333333333</v>
      </c>
      <c r="C7" s="7"/>
      <c r="D7" s="9">
        <v>1914.1440000000002</v>
      </c>
      <c r="E7" s="8"/>
      <c r="F7" s="9"/>
      <c r="G7" s="9">
        <f t="shared" si="1"/>
        <v>5241.856</v>
      </c>
      <c r="H7" s="10">
        <f t="shared" si="2"/>
        <v>17.19769084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43996.0</v>
      </c>
      <c r="B8" s="7">
        <v>0.3645833333333333</v>
      </c>
      <c r="C8" s="7"/>
      <c r="D8" s="9">
        <v>1648.968</v>
      </c>
      <c r="E8" s="8"/>
      <c r="F8" s="9"/>
      <c r="G8" s="9">
        <f t="shared" si="1"/>
        <v>5507.032</v>
      </c>
      <c r="H8" s="10">
        <f t="shared" si="2"/>
        <v>18.06769087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44001.0</v>
      </c>
      <c r="B9" s="7">
        <v>0.4472222222222222</v>
      </c>
      <c r="C9" s="7"/>
      <c r="D9" s="9">
        <v>1691.64</v>
      </c>
      <c r="E9" s="8"/>
      <c r="F9" s="9"/>
      <c r="G9" s="9">
        <f t="shared" si="1"/>
        <v>5464.36</v>
      </c>
      <c r="H9" s="10">
        <f t="shared" si="2"/>
        <v>17.92769086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44010.0</v>
      </c>
      <c r="B10" s="7">
        <v>0.3763888888888889</v>
      </c>
      <c r="C10" s="7"/>
      <c r="D10" s="9">
        <v>1926.3360000000002</v>
      </c>
      <c r="E10" s="8"/>
      <c r="F10" s="9"/>
      <c r="G10" s="9">
        <f t="shared" si="1"/>
        <v>5229.664</v>
      </c>
      <c r="H10" s="10">
        <f t="shared" si="2"/>
        <v>17.15769084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44014.0</v>
      </c>
      <c r="B11" s="7">
        <v>0.375</v>
      </c>
      <c r="C11" s="7"/>
      <c r="D11" s="9">
        <v>2011.68</v>
      </c>
      <c r="E11" s="8"/>
      <c r="F11" s="9"/>
      <c r="G11" s="9">
        <f t="shared" si="1"/>
        <v>5144.32</v>
      </c>
      <c r="H11" s="10">
        <f t="shared" si="2"/>
        <v>16.87769083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44022.0</v>
      </c>
      <c r="B12" s="7">
        <v>0.3729166666666666</v>
      </c>
      <c r="C12" s="7"/>
      <c r="D12" s="9">
        <v>2097.024</v>
      </c>
      <c r="E12" s="8"/>
      <c r="F12" s="9"/>
      <c r="G12" s="9">
        <f t="shared" si="1"/>
        <v>5058.976</v>
      </c>
      <c r="H12" s="10">
        <f t="shared" si="2"/>
        <v>16.59769082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44029.0</v>
      </c>
      <c r="B13" s="7">
        <v>0.3861111111111111</v>
      </c>
      <c r="C13" s="7"/>
      <c r="D13" s="9">
        <v>1853.1840000000002</v>
      </c>
      <c r="E13" s="8"/>
      <c r="F13" s="9"/>
      <c r="G13" s="9">
        <f t="shared" si="1"/>
        <v>5302.816</v>
      </c>
      <c r="H13" s="10">
        <f t="shared" si="2"/>
        <v>17.39769085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44038.0</v>
      </c>
      <c r="B14" s="7">
        <v>0.37986111111111115</v>
      </c>
      <c r="C14" s="7"/>
      <c r="D14" s="9">
        <v>1722.1200000000001</v>
      </c>
      <c r="E14" s="8"/>
      <c r="F14" s="9"/>
      <c r="G14" s="9">
        <f t="shared" si="1"/>
        <v>5433.88</v>
      </c>
      <c r="H14" s="10">
        <f t="shared" si="2"/>
        <v>17.82769086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44044.0</v>
      </c>
      <c r="B15" s="7">
        <v>0.1173611111111111</v>
      </c>
      <c r="C15" s="7"/>
      <c r="D15" s="9">
        <v>1856.232</v>
      </c>
      <c r="E15" s="8"/>
      <c r="F15" s="9"/>
      <c r="G15" s="9">
        <f t="shared" si="1"/>
        <v>5299.768</v>
      </c>
      <c r="H15" s="10">
        <f t="shared" si="2"/>
        <v>17.38769085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44052.0</v>
      </c>
      <c r="B16" s="7">
        <v>0.38055555555555554</v>
      </c>
      <c r="C16" s="7"/>
      <c r="D16" s="9">
        <v>1929.384</v>
      </c>
      <c r="E16" s="8"/>
      <c r="F16" s="9"/>
      <c r="G16" s="9">
        <f t="shared" si="1"/>
        <v>5226.616</v>
      </c>
      <c r="H16" s="10">
        <f t="shared" si="2"/>
        <v>17.14769084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44059.0</v>
      </c>
      <c r="B17" s="7">
        <v>0.1111111111111111</v>
      </c>
      <c r="C17" s="7"/>
      <c r="D17" s="9">
        <v>1712.976</v>
      </c>
      <c r="E17" s="8"/>
      <c r="F17" s="9"/>
      <c r="G17" s="9">
        <f t="shared" si="1"/>
        <v>5443.024</v>
      </c>
      <c r="H17" s="10">
        <f t="shared" si="2"/>
        <v>17.85769086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44066.0</v>
      </c>
      <c r="B18" s="7">
        <v>0.3729166666666666</v>
      </c>
      <c r="C18" s="7"/>
      <c r="D18" s="9">
        <v>1731.264</v>
      </c>
      <c r="E18" s="8"/>
      <c r="F18" s="9"/>
      <c r="G18" s="9">
        <f t="shared" si="1"/>
        <v>5424.736</v>
      </c>
      <c r="H18" s="10">
        <f t="shared" si="2"/>
        <v>17.79769086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44076.0</v>
      </c>
      <c r="B19" s="7">
        <v>0.4166666666666667</v>
      </c>
      <c r="C19" s="7"/>
      <c r="D19" s="9">
        <v>1054.608</v>
      </c>
      <c r="E19" s="8"/>
      <c r="F19" s="9"/>
      <c r="G19" s="9">
        <f t="shared" si="1"/>
        <v>6101.392</v>
      </c>
      <c r="H19" s="10">
        <f t="shared" si="2"/>
        <v>20.01769093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44094.0</v>
      </c>
      <c r="B20" s="7">
        <v>0.3986111111111111</v>
      </c>
      <c r="C20" s="7"/>
      <c r="D20" s="9">
        <v>1584.96</v>
      </c>
      <c r="E20" s="8"/>
      <c r="F20" s="9"/>
      <c r="G20" s="9">
        <f t="shared" si="1"/>
        <v>5571.04</v>
      </c>
      <c r="H20" s="10">
        <f t="shared" si="2"/>
        <v>18.27769087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44102.0</v>
      </c>
      <c r="B21" s="7">
        <v>0.3756944444444445</v>
      </c>
      <c r="C21" s="7"/>
      <c r="D21" s="9">
        <v>1728.2160000000001</v>
      </c>
      <c r="E21" s="8"/>
      <c r="F21" s="9"/>
      <c r="G21" s="9">
        <f t="shared" si="1"/>
        <v>5427.784</v>
      </c>
      <c r="H21" s="10">
        <f t="shared" si="2"/>
        <v>17.80769086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44108.0</v>
      </c>
      <c r="B22" s="7">
        <v>0.4479166666666667</v>
      </c>
      <c r="C22" s="7"/>
      <c r="D22" s="9">
        <v>1508.7600000000002</v>
      </c>
      <c r="E22" s="8"/>
      <c r="F22" s="9"/>
      <c r="G22" s="9">
        <f t="shared" si="1"/>
        <v>5647.24</v>
      </c>
      <c r="H22" s="10">
        <f t="shared" si="2"/>
        <v>18.52769088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44115.0</v>
      </c>
      <c r="B23" s="7">
        <v>0.4055555555555555</v>
      </c>
      <c r="C23" s="7"/>
      <c r="D23" s="9">
        <v>1560.576</v>
      </c>
      <c r="E23" s="8"/>
      <c r="F23" s="9"/>
      <c r="G23" s="9">
        <f t="shared" si="1"/>
        <v>5595.424</v>
      </c>
      <c r="H23" s="10">
        <f t="shared" si="2"/>
        <v>18.35769088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44122.0</v>
      </c>
      <c r="B24" s="7">
        <v>0.3826388888888889</v>
      </c>
      <c r="C24" s="7"/>
      <c r="D24" s="9">
        <v>1511.808</v>
      </c>
      <c r="E24" s="8"/>
      <c r="F24" s="9"/>
      <c r="G24" s="9">
        <f t="shared" si="1"/>
        <v>5644.192</v>
      </c>
      <c r="H24" s="10">
        <f t="shared" si="2"/>
        <v>18.51769088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44129.0</v>
      </c>
      <c r="B25" s="7">
        <v>0.40138888888888885</v>
      </c>
      <c r="C25" s="7"/>
      <c r="D25" s="9">
        <v>1621.536</v>
      </c>
      <c r="E25" s="8"/>
      <c r="F25" s="9"/>
      <c r="G25" s="9">
        <f t="shared" si="1"/>
        <v>5534.464</v>
      </c>
      <c r="H25" s="10">
        <f t="shared" si="2"/>
        <v>18.15769087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44136.0</v>
      </c>
      <c r="B26" s="7">
        <v>0.38819444444444445</v>
      </c>
      <c r="C26" s="7"/>
      <c r="D26" s="9">
        <v>1676.4</v>
      </c>
      <c r="E26" s="8"/>
      <c r="F26" s="9"/>
      <c r="G26" s="9">
        <f t="shared" si="1"/>
        <v>5479.6</v>
      </c>
      <c r="H26" s="10">
        <f t="shared" si="2"/>
        <v>17.97769086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44157.0</v>
      </c>
      <c r="B27" s="7">
        <v>0.3923611111111111</v>
      </c>
      <c r="C27" s="7"/>
      <c r="D27" s="9">
        <v>1719.072</v>
      </c>
      <c r="E27" s="8"/>
      <c r="F27" s="9"/>
      <c r="G27" s="9">
        <f t="shared" si="1"/>
        <v>5436.928</v>
      </c>
      <c r="H27" s="10">
        <f t="shared" si="2"/>
        <v>17.83769086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44164.0</v>
      </c>
      <c r="B28" s="7">
        <v>0.3875</v>
      </c>
      <c r="C28" s="7"/>
      <c r="D28" s="9">
        <v>1856.232</v>
      </c>
      <c r="E28" s="8"/>
      <c r="F28" s="9"/>
      <c r="G28" s="9">
        <f t="shared" si="1"/>
        <v>5299.768</v>
      </c>
      <c r="H28" s="10">
        <f t="shared" si="2"/>
        <v>17.38769085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44171.0</v>
      </c>
      <c r="B29" s="7">
        <v>0.3958333333333333</v>
      </c>
      <c r="C29" s="7"/>
      <c r="D29" s="9">
        <v>1822.7040000000002</v>
      </c>
      <c r="E29" s="8"/>
      <c r="F29" s="9"/>
      <c r="G29" s="9">
        <f t="shared" si="1"/>
        <v>5333.296</v>
      </c>
      <c r="H29" s="10">
        <f t="shared" si="2"/>
        <v>17.49769085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44178.0</v>
      </c>
      <c r="B30" s="7">
        <v>0.4826388888888889</v>
      </c>
      <c r="C30" s="7"/>
      <c r="D30" s="9">
        <v>1865.3760000000002</v>
      </c>
      <c r="E30" s="8"/>
      <c r="F30" s="9"/>
      <c r="G30" s="9">
        <f t="shared" si="1"/>
        <v>5290.624</v>
      </c>
      <c r="H30" s="10">
        <f t="shared" si="2"/>
        <v>17.35769084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44186.0</v>
      </c>
      <c r="B31" s="7">
        <v>0.48680555555555555</v>
      </c>
      <c r="C31" s="7"/>
      <c r="D31" s="9">
        <v>1743.456</v>
      </c>
      <c r="E31" s="8"/>
      <c r="F31" s="9"/>
      <c r="G31" s="9">
        <f t="shared" si="1"/>
        <v>5412.544</v>
      </c>
      <c r="H31" s="10">
        <f t="shared" si="2"/>
        <v>17.75769086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44199.0</v>
      </c>
      <c r="B32" s="7">
        <v>0.4486111111111111</v>
      </c>
      <c r="C32" s="7"/>
      <c r="D32" s="9">
        <v>1755.648</v>
      </c>
      <c r="E32" s="8"/>
      <c r="F32" s="9"/>
      <c r="G32" s="9">
        <f t="shared" si="1"/>
        <v>5400.352</v>
      </c>
      <c r="H32" s="10">
        <f t="shared" si="2"/>
        <v>17.71769086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44206.0</v>
      </c>
      <c r="B33" s="7">
        <v>0.4451388888888889</v>
      </c>
      <c r="C33" s="7"/>
      <c r="D33" s="9">
        <v>1898.9040000000002</v>
      </c>
      <c r="E33" s="8"/>
      <c r="F33" s="9"/>
      <c r="G33" s="9">
        <f t="shared" si="1"/>
        <v>5257.096</v>
      </c>
      <c r="H33" s="10">
        <f t="shared" si="2"/>
        <v>17.24769084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44220.0</v>
      </c>
      <c r="B34" s="7">
        <v>0.4277777777777778</v>
      </c>
      <c r="C34" s="7"/>
      <c r="D34" s="9">
        <v>2401.824</v>
      </c>
      <c r="E34" s="8"/>
      <c r="F34" s="9"/>
      <c r="G34" s="9">
        <f t="shared" si="1"/>
        <v>4754.176</v>
      </c>
      <c r="H34" s="10">
        <f t="shared" si="2"/>
        <v>15.59769079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44227.0</v>
      </c>
      <c r="B35" s="7">
        <v>0.4444444444444444</v>
      </c>
      <c r="C35" s="7"/>
      <c r="D35" s="9">
        <v>1898.9040000000002</v>
      </c>
      <c r="E35" s="8"/>
      <c r="F35" s="9"/>
      <c r="G35" s="9">
        <f t="shared" si="1"/>
        <v>5257.096</v>
      </c>
      <c r="H35" s="10">
        <f t="shared" si="2"/>
        <v>17.24769084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44234.0</v>
      </c>
      <c r="B36" s="7">
        <v>0.41041666666666665</v>
      </c>
      <c r="C36" s="7"/>
      <c r="D36" s="9">
        <v>1920.24</v>
      </c>
      <c r="E36" s="8"/>
      <c r="F36" s="9"/>
      <c r="G36" s="9">
        <f t="shared" si="1"/>
        <v>5235.76</v>
      </c>
      <c r="H36" s="10">
        <f t="shared" si="2"/>
        <v>17.17769084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44241.0</v>
      </c>
      <c r="B37" s="7">
        <v>0.4069444444444445</v>
      </c>
      <c r="C37" s="7"/>
      <c r="D37" s="9">
        <v>1853.1840000000002</v>
      </c>
      <c r="E37" s="8"/>
      <c r="F37" s="9"/>
      <c r="G37" s="9">
        <f t="shared" si="1"/>
        <v>5302.816</v>
      </c>
      <c r="H37" s="10">
        <f t="shared" si="2"/>
        <v>17.39769085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44248.0</v>
      </c>
      <c r="B38" s="7">
        <v>0.4277777777777778</v>
      </c>
      <c r="C38" s="7"/>
      <c r="D38" s="9">
        <v>1917.192</v>
      </c>
      <c r="E38" s="8"/>
      <c r="F38" s="11"/>
      <c r="G38" s="9">
        <f t="shared" si="1"/>
        <v>5238.808</v>
      </c>
      <c r="H38" s="10">
        <f t="shared" si="2"/>
        <v>17.18769084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12">
        <v>44266.0</v>
      </c>
      <c r="B39" s="13">
        <v>0.4270833333333333</v>
      </c>
      <c r="C39" s="13"/>
      <c r="D39" s="17">
        <v>2351.55</v>
      </c>
      <c r="E39" s="16"/>
      <c r="F39" s="11"/>
      <c r="G39" s="9">
        <f t="shared" si="1"/>
        <v>4804.45</v>
      </c>
      <c r="H39" s="10">
        <f t="shared" si="2"/>
        <v>15.76263174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12">
        <v>44273.0</v>
      </c>
      <c r="B40" s="13">
        <v>0.43333333333333335</v>
      </c>
      <c r="C40" s="13"/>
      <c r="D40" s="17">
        <v>2403.4</v>
      </c>
      <c r="E40" s="16"/>
      <c r="F40" s="11"/>
      <c r="G40" s="9">
        <f t="shared" si="1"/>
        <v>4752.6</v>
      </c>
      <c r="H40" s="10">
        <f t="shared" si="2"/>
        <v>15.59252018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12">
        <v>44276.0</v>
      </c>
      <c r="B41" s="13">
        <v>0.4708333333333333</v>
      </c>
      <c r="C41" s="13"/>
      <c r="D41" s="17">
        <v>2781.6</v>
      </c>
      <c r="E41" s="16"/>
      <c r="F41" s="11"/>
      <c r="G41" s="9">
        <f t="shared" si="1"/>
        <v>4374.4</v>
      </c>
      <c r="H41" s="10">
        <f t="shared" si="2"/>
        <v>14.3517065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12">
        <v>44283.0</v>
      </c>
      <c r="B42" s="43" t="s">
        <v>29</v>
      </c>
      <c r="C42" s="43"/>
      <c r="D42" s="17">
        <v>2217.35</v>
      </c>
      <c r="E42" s="16"/>
      <c r="F42" s="11"/>
      <c r="G42" s="9">
        <f t="shared" si="1"/>
        <v>4938.65</v>
      </c>
      <c r="H42" s="10">
        <f t="shared" si="2"/>
        <v>16.20292047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12">
        <v>44311.0</v>
      </c>
      <c r="B43" s="13">
        <v>0.4284722222222222</v>
      </c>
      <c r="C43" s="13"/>
      <c r="D43" s="17">
        <v>2192.95</v>
      </c>
      <c r="E43" s="16"/>
      <c r="F43" s="11"/>
      <c r="G43" s="9">
        <f t="shared" si="1"/>
        <v>4963.05</v>
      </c>
      <c r="H43" s="10">
        <f t="shared" si="2"/>
        <v>16.28297296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12">
        <v>44318.0</v>
      </c>
      <c r="B44" s="43" t="s">
        <v>29</v>
      </c>
      <c r="C44" s="43"/>
      <c r="D44" s="17" t="s">
        <v>29</v>
      </c>
      <c r="E44" s="16"/>
      <c r="F44" s="44"/>
      <c r="G44" s="9" t="str">
        <f t="shared" si="1"/>
        <v>#VALUE!</v>
      </c>
      <c r="H44" s="10" t="str">
        <f t="shared" si="2"/>
        <v>#VALUE!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44332.0</v>
      </c>
      <c r="B45" s="13">
        <v>0.45555555555555555</v>
      </c>
      <c r="C45" s="13"/>
      <c r="D45" s="17">
        <v>2629.1</v>
      </c>
      <c r="E45" s="16"/>
      <c r="F45" s="11"/>
      <c r="G45" s="9">
        <f t="shared" si="1"/>
        <v>4526.9</v>
      </c>
      <c r="H45" s="10">
        <f t="shared" si="2"/>
        <v>14.8520346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44340.0</v>
      </c>
      <c r="B46" s="13">
        <v>0.46944444444444444</v>
      </c>
      <c r="C46" s="13"/>
      <c r="D46" s="17">
        <v>2729.75</v>
      </c>
      <c r="E46" s="16"/>
      <c r="F46" s="11"/>
      <c r="G46" s="9">
        <f t="shared" si="1"/>
        <v>4426.25</v>
      </c>
      <c r="H46" s="10">
        <f t="shared" si="2"/>
        <v>14.52181805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44347.0</v>
      </c>
      <c r="B47" s="13">
        <v>0.4618055555555556</v>
      </c>
      <c r="C47" s="13"/>
      <c r="D47" s="17">
        <v>2711.45</v>
      </c>
      <c r="E47" s="16"/>
      <c r="F47" s="11"/>
      <c r="G47" s="9">
        <f t="shared" si="1"/>
        <v>4444.55</v>
      </c>
      <c r="H47" s="10">
        <f t="shared" si="2"/>
        <v>14.58185742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45">
        <v>44352.0</v>
      </c>
      <c r="B48" s="13">
        <v>0.44375</v>
      </c>
      <c r="C48" s="13"/>
      <c r="D48" s="17">
        <v>2433.9</v>
      </c>
      <c r="E48" s="16"/>
      <c r="F48" s="11"/>
      <c r="G48" s="9">
        <f t="shared" si="1"/>
        <v>4722.1</v>
      </c>
      <c r="H48" s="10">
        <f t="shared" si="2"/>
        <v>15.49245456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44359.0</v>
      </c>
      <c r="B49" s="13">
        <v>0.41180555555555554</v>
      </c>
      <c r="C49" s="13"/>
      <c r="D49" s="17">
        <v>2519.3</v>
      </c>
      <c r="E49" s="16"/>
      <c r="F49" s="11"/>
      <c r="G49" s="9">
        <f t="shared" si="1"/>
        <v>4636.7</v>
      </c>
      <c r="H49" s="10">
        <f t="shared" si="2"/>
        <v>15.21227083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8">
        <v>44366.0</v>
      </c>
      <c r="B50" s="19">
        <v>0.4597222222222222</v>
      </c>
      <c r="C50" s="19"/>
      <c r="D50" s="21">
        <v>2371.0</v>
      </c>
      <c r="E50" s="20"/>
      <c r="F50" s="11"/>
      <c r="G50" s="9">
        <f t="shared" si="1"/>
        <v>4785</v>
      </c>
      <c r="H50" s="10">
        <f t="shared" si="2"/>
        <v>15.6988194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8">
        <v>44374.0</v>
      </c>
      <c r="B51" s="19">
        <v>0.42569444444444443</v>
      </c>
      <c r="C51" s="19"/>
      <c r="D51" s="21">
        <v>2356.0</v>
      </c>
      <c r="E51" s="20"/>
      <c r="F51" s="11"/>
      <c r="G51" s="9">
        <f t="shared" si="1"/>
        <v>4800</v>
      </c>
      <c r="H51" s="10">
        <f t="shared" si="2"/>
        <v>15.748032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8">
        <v>44386.0</v>
      </c>
      <c r="B52" s="22">
        <v>0.44305555555555554</v>
      </c>
      <c r="C52" s="22"/>
      <c r="D52" s="21">
        <v>1686.0</v>
      </c>
      <c r="E52" s="20"/>
      <c r="F52" s="9"/>
      <c r="G52" s="9">
        <f t="shared" si="1"/>
        <v>5470</v>
      </c>
      <c r="H52" s="10">
        <f t="shared" si="2"/>
        <v>17.9461948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8">
        <v>44395.0</v>
      </c>
      <c r="B53" s="22">
        <v>0.41805555555555557</v>
      </c>
      <c r="C53" s="22"/>
      <c r="D53" s="21">
        <v>1692.0</v>
      </c>
      <c r="E53" s="20"/>
      <c r="F53" s="9"/>
      <c r="G53" s="9">
        <f t="shared" si="1"/>
        <v>5464</v>
      </c>
      <c r="H53" s="10">
        <f t="shared" si="2"/>
        <v>17.92650976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8">
        <v>44400.0</v>
      </c>
      <c r="B54" s="19">
        <v>0.4354166666666667</v>
      </c>
      <c r="C54" s="19"/>
      <c r="D54" s="21">
        <v>1737.36</v>
      </c>
      <c r="E54" s="20"/>
      <c r="F54" s="9"/>
      <c r="G54" s="9">
        <f t="shared" si="1"/>
        <v>5418.64</v>
      </c>
      <c r="H54" s="10">
        <f t="shared" si="2"/>
        <v>17.77769086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8">
        <v>44408.0</v>
      </c>
      <c r="B55" s="19">
        <v>0.48055555555555557</v>
      </c>
      <c r="C55" s="19"/>
      <c r="D55" s="21">
        <v>1722.0</v>
      </c>
      <c r="E55" s="20"/>
      <c r="F55" s="9"/>
      <c r="G55" s="9">
        <f t="shared" si="1"/>
        <v>5434</v>
      </c>
      <c r="H55" s="10">
        <f t="shared" si="2"/>
        <v>17.82808456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44415.0</v>
      </c>
      <c r="B56" s="19">
        <v>0.44722222222222224</v>
      </c>
      <c r="C56" s="19"/>
      <c r="D56" s="21">
        <v>1591.0</v>
      </c>
      <c r="E56" s="20"/>
      <c r="F56" s="9"/>
      <c r="G56" s="9">
        <f t="shared" si="1"/>
        <v>5565</v>
      </c>
      <c r="H56" s="10">
        <f t="shared" si="2"/>
        <v>18.2578746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44421.0</v>
      </c>
      <c r="B57" s="19">
        <v>0.4513888888888889</v>
      </c>
      <c r="C57" s="19"/>
      <c r="D57" s="21">
        <v>1591.0</v>
      </c>
      <c r="E57" s="20"/>
      <c r="F57" s="9"/>
      <c r="G57" s="9">
        <f t="shared" si="1"/>
        <v>5565</v>
      </c>
      <c r="H57" s="10">
        <f t="shared" si="2"/>
        <v>18.2578746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44429.0</v>
      </c>
      <c r="B58" s="19">
        <v>0.4527777777777778</v>
      </c>
      <c r="C58" s="19"/>
      <c r="D58" s="21">
        <v>1533.0</v>
      </c>
      <c r="E58" s="20"/>
      <c r="F58" s="21">
        <v>1554.0</v>
      </c>
      <c r="G58" s="9">
        <f t="shared" si="1"/>
        <v>5623</v>
      </c>
      <c r="H58" s="10">
        <f t="shared" si="2"/>
        <v>18.44816332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44435.0</v>
      </c>
      <c r="B59" s="19">
        <v>0.10208333333333333</v>
      </c>
      <c r="C59" s="19"/>
      <c r="D59" s="21">
        <v>1500.0</v>
      </c>
      <c r="E59" s="20"/>
      <c r="F59" s="21">
        <v>1524.0</v>
      </c>
      <c r="G59" s="9">
        <f t="shared" si="1"/>
        <v>5656</v>
      </c>
      <c r="H59" s="10">
        <f t="shared" si="2"/>
        <v>18.55643104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44442.0</v>
      </c>
      <c r="B60" s="19">
        <v>0.14027777777777778</v>
      </c>
      <c r="C60" s="36">
        <v>5.08</v>
      </c>
      <c r="D60" s="9">
        <f t="shared" ref="D60:D63" si="3">(C60*304.8)</f>
        <v>1548.384</v>
      </c>
      <c r="E60" s="8"/>
      <c r="F60" s="9"/>
      <c r="G60" s="9">
        <f t="shared" si="1"/>
        <v>5607.616</v>
      </c>
      <c r="H60" s="10">
        <f t="shared" si="2"/>
        <v>18.39769088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44450.0</v>
      </c>
      <c r="B61" s="19">
        <v>0.43680555555555556</v>
      </c>
      <c r="C61" s="36">
        <v>5.38</v>
      </c>
      <c r="D61" s="9">
        <f t="shared" si="3"/>
        <v>1639.824</v>
      </c>
      <c r="E61" s="20">
        <v>5.12</v>
      </c>
      <c r="F61" s="9">
        <f t="shared" ref="F61:F63" si="4">(E61*304.8)</f>
        <v>1560.576</v>
      </c>
      <c r="G61" s="9">
        <f t="shared" si="1"/>
        <v>5516.176</v>
      </c>
      <c r="H61" s="10">
        <f t="shared" si="2"/>
        <v>18.09769087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44456.0</v>
      </c>
      <c r="B62" s="19">
        <v>0.11527777777777778</v>
      </c>
      <c r="C62" s="36">
        <v>4.7</v>
      </c>
      <c r="D62" s="9">
        <f t="shared" si="3"/>
        <v>1432.56</v>
      </c>
      <c r="E62" s="20">
        <v>4.96</v>
      </c>
      <c r="F62" s="9">
        <f t="shared" si="4"/>
        <v>1511.808</v>
      </c>
      <c r="G62" s="9">
        <f t="shared" si="1"/>
        <v>5723.44</v>
      </c>
      <c r="H62" s="10">
        <f t="shared" si="2"/>
        <v>18.77769089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44464.0</v>
      </c>
      <c r="B63" s="19">
        <v>0.44513888888888886</v>
      </c>
      <c r="C63" s="36">
        <v>5.15</v>
      </c>
      <c r="D63" s="9">
        <f t="shared" si="3"/>
        <v>1569.72</v>
      </c>
      <c r="E63" s="20">
        <v>5.14</v>
      </c>
      <c r="F63" s="9">
        <f t="shared" si="4"/>
        <v>1566.672</v>
      </c>
      <c r="G63" s="9">
        <f t="shared" si="1"/>
        <v>5586.28</v>
      </c>
      <c r="H63" s="10">
        <f t="shared" si="2"/>
        <v>18.32769088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0"/>
      <c r="B64" s="10"/>
      <c r="C64" s="10"/>
      <c r="D64" s="9"/>
      <c r="E64" s="8"/>
      <c r="F64" s="9"/>
      <c r="G64" s="9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0"/>
      <c r="B65" s="10"/>
      <c r="C65" s="10"/>
      <c r="D65" s="9"/>
      <c r="E65" s="8"/>
      <c r="F65" s="9"/>
      <c r="G65" s="9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0"/>
      <c r="B66" s="10"/>
      <c r="C66" s="10"/>
      <c r="D66" s="9"/>
      <c r="E66" s="8"/>
      <c r="F66" s="9"/>
      <c r="G66" s="9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0"/>
      <c r="B67" s="10"/>
      <c r="C67" s="10"/>
      <c r="D67" s="9"/>
      <c r="E67" s="8"/>
      <c r="F67" s="9"/>
      <c r="G67" s="9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0"/>
      <c r="B68" s="10"/>
      <c r="C68" s="10"/>
      <c r="D68" s="9"/>
      <c r="E68" s="8"/>
      <c r="F68" s="9"/>
      <c r="G68" s="9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0"/>
      <c r="B69" s="10"/>
      <c r="C69" s="10"/>
      <c r="D69" s="9"/>
      <c r="E69" s="8"/>
      <c r="F69" s="9"/>
      <c r="G69" s="9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10.0"/>
    <col customWidth="1" min="4" max="4" width="9.38"/>
    <col customWidth="1" min="5" max="5" width="10.13"/>
    <col customWidth="1" min="6" max="6" width="10.75"/>
    <col customWidth="1" min="7" max="7" width="7.88"/>
    <col customWidth="1" min="8" max="29" width="9.38"/>
  </cols>
  <sheetData>
    <row r="1">
      <c r="A1" s="1" t="s">
        <v>0</v>
      </c>
      <c r="B1" s="1" t="s">
        <v>72</v>
      </c>
      <c r="C1" s="3" t="s">
        <v>73</v>
      </c>
      <c r="D1" s="3" t="s">
        <v>74</v>
      </c>
      <c r="E1" s="2" t="s">
        <v>75</v>
      </c>
      <c r="F1" s="3" t="s">
        <v>76</v>
      </c>
      <c r="G1" s="5" t="s">
        <v>77</v>
      </c>
      <c r="H1" s="25" t="s">
        <v>78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0.07708333333333334</v>
      </c>
      <c r="C2" s="7"/>
      <c r="D2" s="9">
        <v>1447.8</v>
      </c>
      <c r="E2" s="8"/>
      <c r="F2" s="9"/>
      <c r="G2" s="9">
        <f t="shared" ref="G2:G69" si="1">((530.2+88.5)*10)-D2</f>
        <v>4739.2</v>
      </c>
      <c r="H2" s="10">
        <f t="shared" ref="H2:H69" si="2">G2*0.00328084</f>
        <v>15.54855693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0.4875</v>
      </c>
      <c r="C3" s="7"/>
      <c r="D3" s="9">
        <v>1216.152</v>
      </c>
      <c r="E3" s="8"/>
      <c r="F3" s="9"/>
      <c r="G3" s="9">
        <f t="shared" si="1"/>
        <v>4970.848</v>
      </c>
      <c r="H3" s="10">
        <f t="shared" si="2"/>
        <v>16.30855695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0.45625</v>
      </c>
      <c r="C4" s="7"/>
      <c r="D4" s="9">
        <v>923.544</v>
      </c>
      <c r="E4" s="8"/>
      <c r="F4" s="9"/>
      <c r="G4" s="9">
        <f t="shared" si="1"/>
        <v>5263.456</v>
      </c>
      <c r="H4" s="10">
        <f t="shared" si="2"/>
        <v>17.26855698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0.3819444444444444</v>
      </c>
      <c r="C5" s="7"/>
      <c r="D5" s="9">
        <v>716.2800000000001</v>
      </c>
      <c r="E5" s="8"/>
      <c r="F5" s="9"/>
      <c r="G5" s="9">
        <f t="shared" si="1"/>
        <v>5470.72</v>
      </c>
      <c r="H5" s="10">
        <f t="shared" si="2"/>
        <v>17.948557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0.3847222222222222</v>
      </c>
      <c r="C6" s="7"/>
      <c r="D6" s="9">
        <v>649.224</v>
      </c>
      <c r="E6" s="8"/>
      <c r="F6" s="9"/>
      <c r="G6" s="9">
        <f t="shared" si="1"/>
        <v>5537.776</v>
      </c>
      <c r="H6" s="10">
        <f t="shared" si="2"/>
        <v>18.16855701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0.4923611111111111</v>
      </c>
      <c r="C7" s="7"/>
      <c r="D7" s="9">
        <v>734.5680000000001</v>
      </c>
      <c r="E7" s="8"/>
      <c r="F7" s="9"/>
      <c r="G7" s="9">
        <f t="shared" si="1"/>
        <v>5452.432</v>
      </c>
      <c r="H7" s="10">
        <f t="shared" si="2"/>
        <v>17.888557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0.34097222222222223</v>
      </c>
      <c r="C8" s="7"/>
      <c r="D8" s="9">
        <v>838.2</v>
      </c>
      <c r="E8" s="8"/>
      <c r="F8" s="9"/>
      <c r="G8" s="9">
        <f t="shared" si="1"/>
        <v>5348.8</v>
      </c>
      <c r="H8" s="10">
        <f t="shared" si="2"/>
        <v>17.54855699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43776.0</v>
      </c>
      <c r="B9" s="7">
        <v>0.4527777777777778</v>
      </c>
      <c r="C9" s="7"/>
      <c r="D9" s="9">
        <v>1036.32</v>
      </c>
      <c r="E9" s="8"/>
      <c r="F9" s="9"/>
      <c r="G9" s="9">
        <f t="shared" si="1"/>
        <v>5150.68</v>
      </c>
      <c r="H9" s="10">
        <f t="shared" si="2"/>
        <v>16.89855697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43854.0</v>
      </c>
      <c r="B10" s="7">
        <v>0.09583333333333333</v>
      </c>
      <c r="C10" s="7"/>
      <c r="D10" s="9">
        <v>963.1680000000001</v>
      </c>
      <c r="E10" s="8"/>
      <c r="F10" s="9"/>
      <c r="G10" s="9">
        <f t="shared" si="1"/>
        <v>5223.832</v>
      </c>
      <c r="H10" s="10">
        <f t="shared" si="2"/>
        <v>17.13855698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43867.0</v>
      </c>
      <c r="B11" s="7">
        <v>0.044444444444444446</v>
      </c>
      <c r="C11" s="7"/>
      <c r="D11" s="9">
        <v>935.736</v>
      </c>
      <c r="E11" s="8"/>
      <c r="F11" s="9"/>
      <c r="G11" s="9">
        <f t="shared" si="1"/>
        <v>5251.264</v>
      </c>
      <c r="H11" s="10">
        <f t="shared" si="2"/>
        <v>17.22855698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43881.0</v>
      </c>
      <c r="B12" s="7">
        <v>0.06319444444444444</v>
      </c>
      <c r="C12" s="7"/>
      <c r="D12" s="9">
        <v>1088.136</v>
      </c>
      <c r="E12" s="8"/>
      <c r="F12" s="9"/>
      <c r="G12" s="9">
        <f t="shared" si="1"/>
        <v>5098.864</v>
      </c>
      <c r="H12" s="10">
        <f t="shared" si="2"/>
        <v>16.72855697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43888.0</v>
      </c>
      <c r="B13" s="7">
        <v>0.06319444444444444</v>
      </c>
      <c r="C13" s="7"/>
      <c r="D13" s="9">
        <v>1088.136</v>
      </c>
      <c r="E13" s="8"/>
      <c r="F13" s="9"/>
      <c r="G13" s="9">
        <f t="shared" si="1"/>
        <v>5098.864</v>
      </c>
      <c r="H13" s="10">
        <f t="shared" si="2"/>
        <v>16.72855697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43996.0</v>
      </c>
      <c r="B14" s="7">
        <v>0.3833333333333333</v>
      </c>
      <c r="C14" s="7"/>
      <c r="D14" s="9">
        <v>789.432</v>
      </c>
      <c r="E14" s="8"/>
      <c r="F14" s="9"/>
      <c r="G14" s="9">
        <f t="shared" si="1"/>
        <v>5397.568</v>
      </c>
      <c r="H14" s="10">
        <f t="shared" si="2"/>
        <v>17.708557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44001.0</v>
      </c>
      <c r="B15" s="7">
        <v>0.45208333333333334</v>
      </c>
      <c r="C15" s="7"/>
      <c r="D15" s="9">
        <v>850.392</v>
      </c>
      <c r="E15" s="8"/>
      <c r="F15" s="9"/>
      <c r="G15" s="9">
        <f t="shared" si="1"/>
        <v>5336.608</v>
      </c>
      <c r="H15" s="10">
        <f t="shared" si="2"/>
        <v>17.50855699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44010.0</v>
      </c>
      <c r="B16" s="7">
        <v>0.4201388888888889</v>
      </c>
      <c r="C16" s="7"/>
      <c r="D16" s="9">
        <v>1051.5600000000002</v>
      </c>
      <c r="E16" s="8"/>
      <c r="F16" s="9"/>
      <c r="G16" s="9">
        <f t="shared" si="1"/>
        <v>5135.44</v>
      </c>
      <c r="H16" s="10">
        <f t="shared" si="2"/>
        <v>16.84855697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44014.0</v>
      </c>
      <c r="B17" s="7">
        <v>0.4604166666666667</v>
      </c>
      <c r="C17" s="7"/>
      <c r="D17" s="9">
        <v>1146.048</v>
      </c>
      <c r="E17" s="8"/>
      <c r="F17" s="9"/>
      <c r="G17" s="9">
        <f t="shared" si="1"/>
        <v>5040.952</v>
      </c>
      <c r="H17" s="10">
        <f t="shared" si="2"/>
        <v>16.53855696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44022.0</v>
      </c>
      <c r="B18" s="7">
        <v>0.41805555555555557</v>
      </c>
      <c r="C18" s="7"/>
      <c r="D18" s="9">
        <v>1222.248</v>
      </c>
      <c r="E18" s="8"/>
      <c r="F18" s="9"/>
      <c r="G18" s="9">
        <f t="shared" si="1"/>
        <v>4964.752</v>
      </c>
      <c r="H18" s="10">
        <f t="shared" si="2"/>
        <v>16.28855695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44029.0</v>
      </c>
      <c r="B19" s="7">
        <v>0.4354166666666666</v>
      </c>
      <c r="C19" s="7"/>
      <c r="D19" s="9">
        <v>1008.888</v>
      </c>
      <c r="E19" s="8"/>
      <c r="F19" s="9"/>
      <c r="G19" s="9">
        <f t="shared" si="1"/>
        <v>5178.112</v>
      </c>
      <c r="H19" s="10">
        <f t="shared" si="2"/>
        <v>16.98855697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44038.0</v>
      </c>
      <c r="B20" s="7">
        <v>0.4375</v>
      </c>
      <c r="C20" s="7"/>
      <c r="D20" s="9">
        <v>877.824</v>
      </c>
      <c r="E20" s="8"/>
      <c r="F20" s="9"/>
      <c r="G20" s="9">
        <f t="shared" si="1"/>
        <v>5309.176</v>
      </c>
      <c r="H20" s="10">
        <f t="shared" si="2"/>
        <v>17.41855699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44044.0</v>
      </c>
      <c r="B21" s="7">
        <v>0.18541666666666667</v>
      </c>
      <c r="C21" s="7"/>
      <c r="D21" s="9">
        <v>987.5520000000001</v>
      </c>
      <c r="E21" s="8"/>
      <c r="F21" s="9"/>
      <c r="G21" s="9">
        <f t="shared" si="1"/>
        <v>5199.448</v>
      </c>
      <c r="H21" s="10">
        <f t="shared" si="2"/>
        <v>17.05855698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44052.0</v>
      </c>
      <c r="B22" s="7">
        <v>0.4375</v>
      </c>
      <c r="C22" s="7"/>
      <c r="D22" s="9">
        <v>1048.512</v>
      </c>
      <c r="E22" s="8"/>
      <c r="F22" s="9"/>
      <c r="G22" s="9">
        <f t="shared" si="1"/>
        <v>5138.488</v>
      </c>
      <c r="H22" s="10">
        <f t="shared" si="2"/>
        <v>16.85855697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44059.0</v>
      </c>
      <c r="B23" s="7">
        <v>0.18333333333333335</v>
      </c>
      <c r="C23" s="7"/>
      <c r="D23" s="9">
        <v>865.632</v>
      </c>
      <c r="E23" s="8"/>
      <c r="F23" s="9"/>
      <c r="G23" s="9">
        <f t="shared" si="1"/>
        <v>5321.368</v>
      </c>
      <c r="H23" s="10">
        <f t="shared" si="2"/>
        <v>17.45855699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44066.0</v>
      </c>
      <c r="B24" s="7">
        <v>0.45694444444444443</v>
      </c>
      <c r="C24" s="7"/>
      <c r="D24" s="9">
        <v>899.1600000000001</v>
      </c>
      <c r="E24" s="8"/>
      <c r="F24" s="9"/>
      <c r="G24" s="9">
        <f t="shared" si="1"/>
        <v>5287.84</v>
      </c>
      <c r="H24" s="10">
        <f t="shared" si="2"/>
        <v>17.34855699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44076.0</v>
      </c>
      <c r="B25" s="7">
        <v>0.4618055555555556</v>
      </c>
      <c r="C25" s="7"/>
      <c r="D25" s="9">
        <v>847.3439999999999</v>
      </c>
      <c r="E25" s="8"/>
      <c r="F25" s="9"/>
      <c r="G25" s="9">
        <f t="shared" si="1"/>
        <v>5339.656</v>
      </c>
      <c r="H25" s="10">
        <f t="shared" si="2"/>
        <v>17.51855699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0.4583333333333333</v>
      </c>
      <c r="C26" s="7"/>
      <c r="D26" s="9">
        <v>722.3760000000001</v>
      </c>
      <c r="E26" s="8"/>
      <c r="F26" s="9"/>
      <c r="G26" s="9">
        <f t="shared" si="1"/>
        <v>5464.624</v>
      </c>
      <c r="H26" s="10">
        <f t="shared" si="2"/>
        <v>17.928557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0.4236111111111111</v>
      </c>
      <c r="C27" s="7"/>
      <c r="D27" s="9">
        <v>826.008</v>
      </c>
      <c r="E27" s="8"/>
      <c r="F27" s="9"/>
      <c r="G27" s="9">
        <f t="shared" si="1"/>
        <v>5360.992</v>
      </c>
      <c r="H27" s="10">
        <f t="shared" si="2"/>
        <v>17.58855699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0.4041666666666666</v>
      </c>
      <c r="C28" s="7"/>
      <c r="D28" s="9">
        <v>624.8399999999999</v>
      </c>
      <c r="E28" s="8"/>
      <c r="F28" s="9"/>
      <c r="G28" s="9">
        <f t="shared" si="1"/>
        <v>5562.16</v>
      </c>
      <c r="H28" s="10">
        <f t="shared" si="2"/>
        <v>18.24855701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0.41041666666666665</v>
      </c>
      <c r="C29" s="7"/>
      <c r="D29" s="9">
        <v>685.8000000000001</v>
      </c>
      <c r="E29" s="8"/>
      <c r="F29" s="9"/>
      <c r="G29" s="9">
        <f t="shared" si="1"/>
        <v>5501.2</v>
      </c>
      <c r="H29" s="10">
        <f t="shared" si="2"/>
        <v>18.04855701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0.38958333333333334</v>
      </c>
      <c r="C30" s="7"/>
      <c r="D30" s="9">
        <v>637.0319999999999</v>
      </c>
      <c r="E30" s="8"/>
      <c r="F30" s="9"/>
      <c r="G30" s="9">
        <f t="shared" si="1"/>
        <v>5549.968</v>
      </c>
      <c r="H30" s="10">
        <f t="shared" si="2"/>
        <v>18.20855701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0.40138888888888885</v>
      </c>
      <c r="C31" s="7"/>
      <c r="D31" s="9">
        <v>1621.536</v>
      </c>
      <c r="E31" s="8"/>
      <c r="F31" s="9"/>
      <c r="G31" s="9">
        <f t="shared" si="1"/>
        <v>4565.464</v>
      </c>
      <c r="H31" s="10">
        <f t="shared" si="2"/>
        <v>14.97855691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0.39375</v>
      </c>
      <c r="C32" s="7"/>
      <c r="D32" s="9">
        <v>798.576</v>
      </c>
      <c r="E32" s="8"/>
      <c r="F32" s="9"/>
      <c r="G32" s="9">
        <f t="shared" si="1"/>
        <v>5388.424</v>
      </c>
      <c r="H32" s="10">
        <f t="shared" si="2"/>
        <v>17.678557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44157.0</v>
      </c>
      <c r="B33" s="7">
        <v>0.3972222222222222</v>
      </c>
      <c r="C33" s="7"/>
      <c r="D33" s="9">
        <v>780.288</v>
      </c>
      <c r="E33" s="8"/>
      <c r="F33" s="9"/>
      <c r="G33" s="9">
        <f t="shared" si="1"/>
        <v>5406.712</v>
      </c>
      <c r="H33" s="10">
        <f t="shared" si="2"/>
        <v>17.738557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44164.0</v>
      </c>
      <c r="B34" s="7">
        <v>0.3923611111111111</v>
      </c>
      <c r="C34" s="7"/>
      <c r="D34" s="9">
        <v>838.2</v>
      </c>
      <c r="E34" s="8"/>
      <c r="F34" s="9"/>
      <c r="G34" s="9">
        <f t="shared" si="1"/>
        <v>5348.8</v>
      </c>
      <c r="H34" s="10">
        <f t="shared" si="2"/>
        <v>17.54855699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44171.0</v>
      </c>
      <c r="B35" s="7">
        <v>0.39999999999999997</v>
      </c>
      <c r="C35" s="7"/>
      <c r="D35" s="9">
        <v>859.536</v>
      </c>
      <c r="E35" s="8"/>
      <c r="F35" s="9"/>
      <c r="G35" s="9">
        <f t="shared" si="1"/>
        <v>5327.464</v>
      </c>
      <c r="H35" s="10">
        <f t="shared" si="2"/>
        <v>17.47855699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44178.0</v>
      </c>
      <c r="B36" s="7">
        <v>0.49513888888888885</v>
      </c>
      <c r="C36" s="7"/>
      <c r="D36" s="9">
        <v>795.528</v>
      </c>
      <c r="E36" s="8"/>
      <c r="F36" s="9"/>
      <c r="G36" s="9">
        <f t="shared" si="1"/>
        <v>5391.472</v>
      </c>
      <c r="H36" s="10">
        <f t="shared" si="2"/>
        <v>17.688557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44186.0</v>
      </c>
      <c r="B37" s="7">
        <v>0.4979166666666666</v>
      </c>
      <c r="C37" s="7"/>
      <c r="D37" s="9">
        <v>774.192</v>
      </c>
      <c r="E37" s="8"/>
      <c r="F37" s="9"/>
      <c r="G37" s="9">
        <f t="shared" si="1"/>
        <v>5412.808</v>
      </c>
      <c r="H37" s="10">
        <f t="shared" si="2"/>
        <v>17.758557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44199.0</v>
      </c>
      <c r="B38" s="7">
        <v>0.46388888888888885</v>
      </c>
      <c r="C38" s="7"/>
      <c r="D38" s="9">
        <v>886.9680000000001</v>
      </c>
      <c r="E38" s="8"/>
      <c r="F38" s="9"/>
      <c r="G38" s="9">
        <f t="shared" si="1"/>
        <v>5300.032</v>
      </c>
      <c r="H38" s="10">
        <f t="shared" si="2"/>
        <v>17.38855699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44206.0</v>
      </c>
      <c r="B39" s="7">
        <v>0.45208333333333334</v>
      </c>
      <c r="C39" s="7"/>
      <c r="D39" s="9">
        <v>944.8800000000001</v>
      </c>
      <c r="E39" s="8"/>
      <c r="F39" s="9"/>
      <c r="G39" s="9">
        <f t="shared" si="1"/>
        <v>5242.12</v>
      </c>
      <c r="H39" s="10">
        <f t="shared" si="2"/>
        <v>17.19855698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44220.0</v>
      </c>
      <c r="B40" s="7">
        <v>0.4361111111111111</v>
      </c>
      <c r="C40" s="7"/>
      <c r="D40" s="9">
        <v>1011.936</v>
      </c>
      <c r="E40" s="8"/>
      <c r="F40" s="9"/>
      <c r="G40" s="9">
        <f t="shared" si="1"/>
        <v>5175.064</v>
      </c>
      <c r="H40" s="10">
        <f t="shared" si="2"/>
        <v>16.97855697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44227.0</v>
      </c>
      <c r="B41" s="7">
        <v>0.4534722222222222</v>
      </c>
      <c r="C41" s="7"/>
      <c r="D41" s="9">
        <v>1033.2720000000002</v>
      </c>
      <c r="E41" s="8"/>
      <c r="F41" s="9"/>
      <c r="G41" s="9">
        <f t="shared" si="1"/>
        <v>5153.728</v>
      </c>
      <c r="H41" s="10">
        <f t="shared" si="2"/>
        <v>16.90855697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44234.0</v>
      </c>
      <c r="B42" s="7">
        <v>0.4166666666666667</v>
      </c>
      <c r="C42" s="7"/>
      <c r="D42" s="9">
        <v>1045.4640000000002</v>
      </c>
      <c r="E42" s="8"/>
      <c r="F42" s="9"/>
      <c r="G42" s="9">
        <f t="shared" si="1"/>
        <v>5141.536</v>
      </c>
      <c r="H42" s="10">
        <f t="shared" si="2"/>
        <v>16.86855697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44241.0</v>
      </c>
      <c r="B43" s="7">
        <v>0.4138888888888889</v>
      </c>
      <c r="C43" s="7"/>
      <c r="D43" s="9">
        <v>981.4560000000001</v>
      </c>
      <c r="E43" s="8"/>
      <c r="F43" s="9"/>
      <c r="G43" s="9">
        <f t="shared" si="1"/>
        <v>5205.544</v>
      </c>
      <c r="H43" s="10">
        <f t="shared" si="2"/>
        <v>17.07855698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44248.0</v>
      </c>
      <c r="B44" s="7">
        <v>0.43402777777777773</v>
      </c>
      <c r="C44" s="7"/>
      <c r="D44" s="9">
        <v>1063.7520000000002</v>
      </c>
      <c r="E44" s="8"/>
      <c r="F44" s="11"/>
      <c r="G44" s="9">
        <f t="shared" si="1"/>
        <v>5123.248</v>
      </c>
      <c r="H44" s="10">
        <f t="shared" si="2"/>
        <v>16.80855697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44266.0</v>
      </c>
      <c r="B45" s="13">
        <v>0.4375</v>
      </c>
      <c r="C45" s="13"/>
      <c r="D45" s="17">
        <v>1467.05</v>
      </c>
      <c r="E45" s="16"/>
      <c r="F45" s="11"/>
      <c r="G45" s="9">
        <f t="shared" si="1"/>
        <v>4719.95</v>
      </c>
      <c r="H45" s="10">
        <f t="shared" si="2"/>
        <v>15.48540076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44273.0</v>
      </c>
      <c r="B46" s="43" t="s">
        <v>29</v>
      </c>
      <c r="C46" s="43"/>
      <c r="D46" s="17" t="s">
        <v>29</v>
      </c>
      <c r="E46" s="16"/>
      <c r="F46" s="44"/>
      <c r="G46" s="9" t="str">
        <f t="shared" si="1"/>
        <v>#VALUE!</v>
      </c>
      <c r="H46" s="10" t="str">
        <f t="shared" si="2"/>
        <v>#VALUE!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44276.0</v>
      </c>
      <c r="B47" s="13">
        <v>0.4798611111111111</v>
      </c>
      <c r="C47" s="13"/>
      <c r="D47" s="17">
        <v>1332.85</v>
      </c>
      <c r="E47" s="16"/>
      <c r="F47" s="11"/>
      <c r="G47" s="9">
        <f t="shared" si="1"/>
        <v>4854.15</v>
      </c>
      <c r="H47" s="10">
        <f t="shared" si="2"/>
        <v>15.92568949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44283.0</v>
      </c>
      <c r="B48" s="13">
        <v>0.4236111111111111</v>
      </c>
      <c r="C48" s="13"/>
      <c r="D48" s="17">
        <v>1338.95</v>
      </c>
      <c r="E48" s="16"/>
      <c r="F48" s="11"/>
      <c r="G48" s="9">
        <f t="shared" si="1"/>
        <v>4848.05</v>
      </c>
      <c r="H48" s="10">
        <f t="shared" si="2"/>
        <v>15.90567636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44311.0</v>
      </c>
      <c r="B49" s="43" t="s">
        <v>29</v>
      </c>
      <c r="C49" s="43"/>
      <c r="D49" s="17" t="s">
        <v>29</v>
      </c>
      <c r="E49" s="16"/>
      <c r="F49" s="44"/>
      <c r="G49" s="9" t="str">
        <f t="shared" si="1"/>
        <v>#VALUE!</v>
      </c>
      <c r="H49" s="10" t="str">
        <f t="shared" si="2"/>
        <v>#VALUE!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44318.0</v>
      </c>
      <c r="B50" s="13">
        <v>0.4513888888888889</v>
      </c>
      <c r="C50" s="13"/>
      <c r="D50" s="17">
        <v>1494.5</v>
      </c>
      <c r="E50" s="16"/>
      <c r="F50" s="11"/>
      <c r="G50" s="9">
        <f t="shared" si="1"/>
        <v>4692.5</v>
      </c>
      <c r="H50" s="10">
        <f t="shared" si="2"/>
        <v>15.3953417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44332.0</v>
      </c>
      <c r="B51" s="13">
        <v>0.4618055555555556</v>
      </c>
      <c r="C51" s="13"/>
      <c r="D51" s="17">
        <v>1662.25</v>
      </c>
      <c r="E51" s="16"/>
      <c r="F51" s="11"/>
      <c r="G51" s="9">
        <f t="shared" si="1"/>
        <v>4524.75</v>
      </c>
      <c r="H51" s="10">
        <f t="shared" si="2"/>
        <v>14.84498079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44340.0</v>
      </c>
      <c r="B52" s="13">
        <v>0.47638888888888886</v>
      </c>
      <c r="C52" s="13"/>
      <c r="D52" s="17">
        <v>1796.0</v>
      </c>
      <c r="E52" s="16"/>
      <c r="F52" s="11"/>
      <c r="G52" s="9">
        <f t="shared" si="1"/>
        <v>4391</v>
      </c>
      <c r="H52" s="10">
        <f t="shared" si="2"/>
        <v>14.40616844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44347.0</v>
      </c>
      <c r="B53" s="13">
        <v>0.4673611111111111</v>
      </c>
      <c r="C53" s="13"/>
      <c r="D53" s="17">
        <v>1817.8</v>
      </c>
      <c r="E53" s="16"/>
      <c r="F53" s="11"/>
      <c r="G53" s="9">
        <f t="shared" si="1"/>
        <v>4369.2</v>
      </c>
      <c r="H53" s="10">
        <f t="shared" si="2"/>
        <v>14.33464613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44352.0</v>
      </c>
      <c r="B54" s="13">
        <v>0.4479166666666667</v>
      </c>
      <c r="C54" s="13"/>
      <c r="D54" s="17">
        <v>1531.1</v>
      </c>
      <c r="E54" s="16"/>
      <c r="F54" s="11"/>
      <c r="G54" s="9">
        <f t="shared" si="1"/>
        <v>4655.9</v>
      </c>
      <c r="H54" s="10">
        <f t="shared" si="2"/>
        <v>15.27526296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44359.0</v>
      </c>
      <c r="B55" s="13">
        <v>0.4173611111111111</v>
      </c>
      <c r="C55" s="13"/>
      <c r="D55" s="17">
        <v>1634.8</v>
      </c>
      <c r="E55" s="16"/>
      <c r="F55" s="11"/>
      <c r="G55" s="9">
        <f t="shared" si="1"/>
        <v>4552.2</v>
      </c>
      <c r="H55" s="10">
        <f t="shared" si="2"/>
        <v>14.93503985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44366.0</v>
      </c>
      <c r="B56" s="22">
        <v>0.45555555555555555</v>
      </c>
      <c r="C56" s="22"/>
      <c r="D56" s="21">
        <v>1487.0</v>
      </c>
      <c r="E56" s="20"/>
      <c r="F56" s="11"/>
      <c r="G56" s="9">
        <f t="shared" si="1"/>
        <v>4700</v>
      </c>
      <c r="H56" s="10">
        <f t="shared" si="2"/>
        <v>15.419948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44374.0</v>
      </c>
      <c r="B57" s="22">
        <v>0.42986111111111114</v>
      </c>
      <c r="C57" s="22"/>
      <c r="D57" s="21">
        <v>1481.0</v>
      </c>
      <c r="E57" s="20"/>
      <c r="F57" s="11"/>
      <c r="G57" s="9">
        <f t="shared" si="1"/>
        <v>4706</v>
      </c>
      <c r="H57" s="10">
        <f t="shared" si="2"/>
        <v>15.43963304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44386.0</v>
      </c>
      <c r="B58" s="22">
        <v>0.4465277777777778</v>
      </c>
      <c r="C58" s="22"/>
      <c r="D58" s="21">
        <v>866.0</v>
      </c>
      <c r="E58" s="20"/>
      <c r="F58" s="9"/>
      <c r="G58" s="9">
        <f t="shared" si="1"/>
        <v>5321</v>
      </c>
      <c r="H58" s="10">
        <f t="shared" si="2"/>
        <v>17.45734964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44395.0</v>
      </c>
      <c r="B59" s="22">
        <v>0.4236111111111111</v>
      </c>
      <c r="C59" s="22"/>
      <c r="D59" s="21">
        <v>850.0</v>
      </c>
      <c r="E59" s="20"/>
      <c r="F59" s="21">
        <v>863.0</v>
      </c>
      <c r="G59" s="9">
        <f t="shared" si="1"/>
        <v>5337</v>
      </c>
      <c r="H59" s="10">
        <f t="shared" si="2"/>
        <v>17.50984308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44400.0</v>
      </c>
      <c r="B60" s="19">
        <v>0.44027777777777777</v>
      </c>
      <c r="C60" s="19"/>
      <c r="D60" s="21">
        <v>899.16</v>
      </c>
      <c r="E60" s="20"/>
      <c r="F60" s="21">
        <v>850.392</v>
      </c>
      <c r="G60" s="9">
        <f t="shared" si="1"/>
        <v>5287.84</v>
      </c>
      <c r="H60" s="10">
        <f t="shared" si="2"/>
        <v>17.34855699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44408.0</v>
      </c>
      <c r="B61" s="19">
        <v>0.48819444444444443</v>
      </c>
      <c r="C61" s="19"/>
      <c r="D61" s="21">
        <v>869.0</v>
      </c>
      <c r="E61" s="20"/>
      <c r="F61" s="21">
        <v>823.0</v>
      </c>
      <c r="G61" s="9">
        <f t="shared" si="1"/>
        <v>5318</v>
      </c>
      <c r="H61" s="10">
        <f t="shared" si="2"/>
        <v>17.44750712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44415.0</v>
      </c>
      <c r="B62" s="19">
        <v>0.45208333333333334</v>
      </c>
      <c r="C62" s="19"/>
      <c r="D62" s="21">
        <v>747.0</v>
      </c>
      <c r="E62" s="20"/>
      <c r="F62" s="21">
        <v>768.0</v>
      </c>
      <c r="G62" s="9">
        <f t="shared" si="1"/>
        <v>5440</v>
      </c>
      <c r="H62" s="10">
        <f t="shared" si="2"/>
        <v>17.8477696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44421.0</v>
      </c>
      <c r="B63" s="19">
        <v>0.45694444444444443</v>
      </c>
      <c r="C63" s="19"/>
      <c r="D63" s="21">
        <v>750.0</v>
      </c>
      <c r="E63" s="20"/>
      <c r="F63" s="21">
        <v>744.0</v>
      </c>
      <c r="G63" s="9">
        <f t="shared" si="1"/>
        <v>5437</v>
      </c>
      <c r="H63" s="10">
        <f t="shared" si="2"/>
        <v>17.83792708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44429.0</v>
      </c>
      <c r="B64" s="19">
        <v>0.4576388888888889</v>
      </c>
      <c r="C64" s="19"/>
      <c r="D64" s="21">
        <v>674.0</v>
      </c>
      <c r="E64" s="20"/>
      <c r="F64" s="21">
        <v>716.0</v>
      </c>
      <c r="G64" s="9">
        <f t="shared" si="1"/>
        <v>5513</v>
      </c>
      <c r="H64" s="10">
        <f t="shared" si="2"/>
        <v>18.08727092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44435.0</v>
      </c>
      <c r="B65" s="19">
        <v>0.10972222222222222</v>
      </c>
      <c r="C65" s="19"/>
      <c r="D65" s="21">
        <v>646.0</v>
      </c>
      <c r="E65" s="20"/>
      <c r="F65" s="21">
        <v>646.0</v>
      </c>
      <c r="G65" s="9">
        <f t="shared" si="1"/>
        <v>5541</v>
      </c>
      <c r="H65" s="10">
        <f t="shared" si="2"/>
        <v>18.17913444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44442.0</v>
      </c>
      <c r="B66" s="19">
        <v>0.14583333333333334</v>
      </c>
      <c r="C66" s="36">
        <v>2.24</v>
      </c>
      <c r="D66" s="9">
        <f t="shared" ref="D66:D69" si="3">(C66*304.8)</f>
        <v>682.752</v>
      </c>
      <c r="E66" s="20">
        <v>2.36</v>
      </c>
      <c r="F66" s="9">
        <f t="shared" ref="F66:F69" si="4">(E66*304.8)</f>
        <v>719.328</v>
      </c>
      <c r="G66" s="9">
        <f t="shared" si="1"/>
        <v>5504.248</v>
      </c>
      <c r="H66" s="10">
        <f t="shared" si="2"/>
        <v>18.05855701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44450.0</v>
      </c>
      <c r="B67" s="19">
        <v>0.4444444444444444</v>
      </c>
      <c r="C67" s="36">
        <v>2.58</v>
      </c>
      <c r="D67" s="9">
        <f t="shared" si="3"/>
        <v>786.384</v>
      </c>
      <c r="E67" s="20">
        <v>2.52</v>
      </c>
      <c r="F67" s="9">
        <f t="shared" si="4"/>
        <v>768.096</v>
      </c>
      <c r="G67" s="9">
        <f t="shared" si="1"/>
        <v>5400.616</v>
      </c>
      <c r="H67" s="10">
        <f t="shared" si="2"/>
        <v>17.718557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44456.0</v>
      </c>
      <c r="B68" s="19">
        <v>0.12083333333333333</v>
      </c>
      <c r="C68" s="36">
        <v>1.91</v>
      </c>
      <c r="D68" s="9">
        <f t="shared" si="3"/>
        <v>582.168</v>
      </c>
      <c r="E68" s="20">
        <v>2.09</v>
      </c>
      <c r="F68" s="9">
        <f t="shared" si="4"/>
        <v>637.032</v>
      </c>
      <c r="G68" s="9">
        <f t="shared" si="1"/>
        <v>5604.832</v>
      </c>
      <c r="H68" s="10">
        <f t="shared" si="2"/>
        <v>18.38855702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44464.0</v>
      </c>
      <c r="B69" s="19">
        <v>0.45069444444444445</v>
      </c>
      <c r="C69" s="36">
        <v>2.35</v>
      </c>
      <c r="D69" s="9">
        <f t="shared" si="3"/>
        <v>716.28</v>
      </c>
      <c r="E69" s="20">
        <v>2.4</v>
      </c>
      <c r="F69" s="9">
        <f t="shared" si="4"/>
        <v>731.52</v>
      </c>
      <c r="G69" s="9">
        <f t="shared" si="1"/>
        <v>5470.72</v>
      </c>
      <c r="H69" s="10">
        <f t="shared" si="2"/>
        <v>17.948557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9.25"/>
    <col customWidth="1" min="4" max="4" width="10.25"/>
    <col customWidth="1" min="5" max="5" width="9.5"/>
    <col customWidth="1" min="6" max="6" width="9.38"/>
    <col customWidth="1" min="7" max="7" width="7.88"/>
    <col customWidth="1" min="8" max="29" width="9.38"/>
  </cols>
  <sheetData>
    <row r="1">
      <c r="A1" s="1" t="s">
        <v>0</v>
      </c>
      <c r="B1" s="1" t="s">
        <v>79</v>
      </c>
      <c r="C1" s="3" t="s">
        <v>80</v>
      </c>
      <c r="D1" s="3" t="s">
        <v>81</v>
      </c>
      <c r="E1" s="2" t="s">
        <v>82</v>
      </c>
      <c r="F1" s="3" t="s">
        <v>83</v>
      </c>
      <c r="G1" s="5" t="s">
        <v>84</v>
      </c>
      <c r="H1" s="25" t="s">
        <v>85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0.05069444444444445</v>
      </c>
      <c r="C2" s="7"/>
      <c r="D2" s="9">
        <v>1770.888</v>
      </c>
      <c r="E2" s="8"/>
      <c r="F2" s="9"/>
      <c r="G2" s="9">
        <f t="shared" ref="G2:G71" si="1">((543.9+110)*10)-D2</f>
        <v>4768.112</v>
      </c>
      <c r="H2" s="10">
        <f t="shared" ref="H2:H71" si="2">G2*0.00328084</f>
        <v>15.64341257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0.4694444444444445</v>
      </c>
      <c r="C3" s="7"/>
      <c r="D3" s="9">
        <v>1560.576</v>
      </c>
      <c r="E3" s="8"/>
      <c r="F3" s="9"/>
      <c r="G3" s="9">
        <f t="shared" si="1"/>
        <v>4978.424</v>
      </c>
      <c r="H3" s="10">
        <f t="shared" si="2"/>
        <v>16.3334126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0.46388888888888885</v>
      </c>
      <c r="C4" s="7"/>
      <c r="D4" s="9">
        <v>1112.52</v>
      </c>
      <c r="E4" s="8"/>
      <c r="F4" s="9"/>
      <c r="G4" s="9">
        <f t="shared" si="1"/>
        <v>5426.48</v>
      </c>
      <c r="H4" s="10">
        <f t="shared" si="2"/>
        <v>17.80341264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0.37222222222222223</v>
      </c>
      <c r="C5" s="7"/>
      <c r="D5" s="9">
        <v>1088.136</v>
      </c>
      <c r="E5" s="8"/>
      <c r="F5" s="9"/>
      <c r="G5" s="9">
        <f t="shared" si="1"/>
        <v>5450.864</v>
      </c>
      <c r="H5" s="10">
        <f t="shared" si="2"/>
        <v>17.88341265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0.3652777777777778</v>
      </c>
      <c r="C6" s="7"/>
      <c r="D6" s="9">
        <v>1024.128</v>
      </c>
      <c r="E6" s="8"/>
      <c r="F6" s="9"/>
      <c r="G6" s="9">
        <f t="shared" si="1"/>
        <v>5514.872</v>
      </c>
      <c r="H6" s="10">
        <f t="shared" si="2"/>
        <v>18.09341265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0.3743055555555555</v>
      </c>
      <c r="C7" s="7"/>
      <c r="D7" s="9">
        <v>1082.04</v>
      </c>
      <c r="E7" s="8"/>
      <c r="F7" s="9"/>
      <c r="G7" s="9">
        <f t="shared" si="1"/>
        <v>5456.96</v>
      </c>
      <c r="H7" s="10">
        <f t="shared" si="2"/>
        <v>17.90341265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0.3652777777777778</v>
      </c>
      <c r="C8" s="7"/>
      <c r="D8" s="9">
        <v>1213.104</v>
      </c>
      <c r="E8" s="8"/>
      <c r="F8" s="9"/>
      <c r="G8" s="9">
        <f t="shared" si="1"/>
        <v>5325.896</v>
      </c>
      <c r="H8" s="10">
        <f t="shared" si="2"/>
        <v>17.47341263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0.4597222222222222</v>
      </c>
      <c r="C9" s="7"/>
      <c r="D9" s="9">
        <v>1365.5040000000001</v>
      </c>
      <c r="E9" s="8"/>
      <c r="F9" s="9"/>
      <c r="G9" s="9">
        <f t="shared" si="1"/>
        <v>5173.496</v>
      </c>
      <c r="H9" s="10">
        <f t="shared" si="2"/>
        <v>16.97341262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43776.0</v>
      </c>
      <c r="B10" s="7">
        <v>0.43402777777777773</v>
      </c>
      <c r="C10" s="7"/>
      <c r="D10" s="9">
        <v>1402.08</v>
      </c>
      <c r="E10" s="8"/>
      <c r="F10" s="9"/>
      <c r="G10" s="9">
        <f t="shared" si="1"/>
        <v>5136.92</v>
      </c>
      <c r="H10" s="10">
        <f t="shared" si="2"/>
        <v>16.85341261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0.08194444444444444</v>
      </c>
      <c r="C11" s="7"/>
      <c r="D11" s="9">
        <v>1335.0240000000001</v>
      </c>
      <c r="E11" s="8"/>
      <c r="F11" s="9"/>
      <c r="G11" s="9">
        <f t="shared" si="1"/>
        <v>5203.976</v>
      </c>
      <c r="H11" s="10">
        <f t="shared" si="2"/>
        <v>17.07341262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43867.0</v>
      </c>
      <c r="B12" s="7">
        <v>0.061111111111111116</v>
      </c>
      <c r="C12" s="7"/>
      <c r="D12" s="9">
        <v>1325.8799999999999</v>
      </c>
      <c r="E12" s="8"/>
      <c r="F12" s="9"/>
      <c r="G12" s="9">
        <f t="shared" si="1"/>
        <v>5213.12</v>
      </c>
      <c r="H12" s="10">
        <f t="shared" si="2"/>
        <v>17.10341262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43881.0</v>
      </c>
      <c r="B13" s="7">
        <v>0.04305555555555556</v>
      </c>
      <c r="C13" s="7"/>
      <c r="D13" s="9">
        <v>1456.9440000000002</v>
      </c>
      <c r="E13" s="8"/>
      <c r="F13" s="9"/>
      <c r="G13" s="9">
        <f t="shared" si="1"/>
        <v>5082.056</v>
      </c>
      <c r="H13" s="10">
        <f t="shared" si="2"/>
        <v>16.67341261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43888.0</v>
      </c>
      <c r="B14" s="7">
        <v>0.04305555555555556</v>
      </c>
      <c r="C14" s="7"/>
      <c r="D14" s="9">
        <v>1456.9440000000002</v>
      </c>
      <c r="E14" s="8"/>
      <c r="F14" s="9"/>
      <c r="G14" s="9">
        <f t="shared" si="1"/>
        <v>5082.056</v>
      </c>
      <c r="H14" s="10">
        <f t="shared" si="2"/>
        <v>16.67341261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43996.0</v>
      </c>
      <c r="B15" s="7">
        <v>0.4166666666666667</v>
      </c>
      <c r="C15" s="7"/>
      <c r="D15" s="9">
        <v>1225.2959999999998</v>
      </c>
      <c r="E15" s="8"/>
      <c r="F15" s="9"/>
      <c r="G15" s="9">
        <f t="shared" si="1"/>
        <v>5313.704</v>
      </c>
      <c r="H15" s="10">
        <f t="shared" si="2"/>
        <v>17.43341263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44001.0</v>
      </c>
      <c r="B16" s="7">
        <v>0.44166666666666665</v>
      </c>
      <c r="C16" s="7"/>
      <c r="D16" s="9">
        <v>1255.776</v>
      </c>
      <c r="E16" s="8"/>
      <c r="F16" s="9"/>
      <c r="G16" s="9">
        <f t="shared" si="1"/>
        <v>5283.224</v>
      </c>
      <c r="H16" s="10">
        <f t="shared" si="2"/>
        <v>17.33341263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44010.0</v>
      </c>
      <c r="B17" s="7">
        <v>0.45069444444444445</v>
      </c>
      <c r="C17" s="7"/>
      <c r="D17" s="9">
        <v>1444.7520000000002</v>
      </c>
      <c r="E17" s="8"/>
      <c r="F17" s="9"/>
      <c r="G17" s="9">
        <f t="shared" si="1"/>
        <v>5094.248</v>
      </c>
      <c r="H17" s="10">
        <f t="shared" si="2"/>
        <v>16.71341261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44014.0</v>
      </c>
      <c r="B18" s="7">
        <v>0.45625</v>
      </c>
      <c r="C18" s="7"/>
      <c r="D18" s="9">
        <v>1517.9040000000002</v>
      </c>
      <c r="E18" s="8"/>
      <c r="F18" s="9"/>
      <c r="G18" s="9">
        <f t="shared" si="1"/>
        <v>5021.096</v>
      </c>
      <c r="H18" s="10">
        <f t="shared" si="2"/>
        <v>16.4734126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44022.0</v>
      </c>
      <c r="B19" s="7">
        <v>0.4305555555555556</v>
      </c>
      <c r="C19" s="7"/>
      <c r="D19" s="9">
        <v>1594.1040000000003</v>
      </c>
      <c r="E19" s="8"/>
      <c r="F19" s="9"/>
      <c r="G19" s="9">
        <f t="shared" si="1"/>
        <v>4944.896</v>
      </c>
      <c r="H19" s="10">
        <f t="shared" si="2"/>
        <v>16.22341259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44029.0</v>
      </c>
      <c r="B20" s="7">
        <v>0.5048611111111111</v>
      </c>
      <c r="C20" s="7"/>
      <c r="D20" s="9">
        <v>1222.248</v>
      </c>
      <c r="E20" s="8"/>
      <c r="F20" s="9"/>
      <c r="G20" s="9">
        <f t="shared" si="1"/>
        <v>5316.752</v>
      </c>
      <c r="H20" s="10">
        <f t="shared" si="2"/>
        <v>17.44341263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44038.0</v>
      </c>
      <c r="B21" s="7">
        <v>0.4451388888888889</v>
      </c>
      <c r="C21" s="7"/>
      <c r="D21" s="9">
        <v>1264.92</v>
      </c>
      <c r="E21" s="8"/>
      <c r="F21" s="9"/>
      <c r="G21" s="9">
        <f t="shared" si="1"/>
        <v>5274.08</v>
      </c>
      <c r="H21" s="10">
        <f t="shared" si="2"/>
        <v>17.30341263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44044.0</v>
      </c>
      <c r="B22" s="7">
        <v>0.4840277777777778</v>
      </c>
      <c r="C22" s="7"/>
      <c r="D22" s="9">
        <v>1362.456</v>
      </c>
      <c r="E22" s="8"/>
      <c r="F22" s="9"/>
      <c r="G22" s="9">
        <f t="shared" si="1"/>
        <v>5176.544</v>
      </c>
      <c r="H22" s="10">
        <f t="shared" si="2"/>
        <v>16.98341262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44052.0</v>
      </c>
      <c r="B23" s="7">
        <v>0.4590277777777778</v>
      </c>
      <c r="C23" s="7"/>
      <c r="D23" s="9">
        <v>1405.1280000000002</v>
      </c>
      <c r="E23" s="8"/>
      <c r="F23" s="9"/>
      <c r="G23" s="9">
        <f t="shared" si="1"/>
        <v>5133.872</v>
      </c>
      <c r="H23" s="10">
        <f t="shared" si="2"/>
        <v>16.84341261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44059.0</v>
      </c>
      <c r="B24" s="7">
        <v>0.1909722222222222</v>
      </c>
      <c r="C24" s="7"/>
      <c r="D24" s="9">
        <v>1243.584</v>
      </c>
      <c r="E24" s="8"/>
      <c r="F24" s="9"/>
      <c r="G24" s="9">
        <f t="shared" si="1"/>
        <v>5295.416</v>
      </c>
      <c r="H24" s="10">
        <f t="shared" si="2"/>
        <v>17.37341263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44066.0</v>
      </c>
      <c r="B25" s="7">
        <v>0.4368055555555555</v>
      </c>
      <c r="C25" s="7"/>
      <c r="D25" s="9">
        <v>1258.824</v>
      </c>
      <c r="E25" s="8"/>
      <c r="F25" s="9"/>
      <c r="G25" s="9">
        <f t="shared" si="1"/>
        <v>5280.176</v>
      </c>
      <c r="H25" s="10">
        <f t="shared" si="2"/>
        <v>17.32341263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44076.0</v>
      </c>
      <c r="B26" s="7">
        <v>0.47291666666666665</v>
      </c>
      <c r="C26" s="7"/>
      <c r="D26" s="9">
        <v>1213.104</v>
      </c>
      <c r="E26" s="8"/>
      <c r="F26" s="9"/>
      <c r="G26" s="9">
        <f t="shared" si="1"/>
        <v>5325.896</v>
      </c>
      <c r="H26" s="10">
        <f t="shared" si="2"/>
        <v>17.47341263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44094.0</v>
      </c>
      <c r="B27" s="7">
        <v>0.4673611111111111</v>
      </c>
      <c r="C27" s="7"/>
      <c r="D27" s="9">
        <v>1127.76</v>
      </c>
      <c r="E27" s="8"/>
      <c r="F27" s="9"/>
      <c r="G27" s="9">
        <f t="shared" si="1"/>
        <v>5411.24</v>
      </c>
      <c r="H27" s="10">
        <f t="shared" si="2"/>
        <v>17.75341264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44102.0</v>
      </c>
      <c r="B28" s="7">
        <v>0.4305555555555556</v>
      </c>
      <c r="C28" s="7"/>
      <c r="D28" s="9">
        <v>1203.96</v>
      </c>
      <c r="E28" s="8"/>
      <c r="F28" s="9"/>
      <c r="G28" s="9">
        <f t="shared" si="1"/>
        <v>5335.04</v>
      </c>
      <c r="H28" s="10">
        <f t="shared" si="2"/>
        <v>17.50341263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44108.0</v>
      </c>
      <c r="B29" s="7">
        <v>0.41805555555555557</v>
      </c>
      <c r="C29" s="7"/>
      <c r="D29" s="9">
        <v>1008.888</v>
      </c>
      <c r="E29" s="8"/>
      <c r="F29" s="9"/>
      <c r="G29" s="9">
        <f t="shared" si="1"/>
        <v>5530.112</v>
      </c>
      <c r="H29" s="10">
        <f t="shared" si="2"/>
        <v>18.14341265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44115.0</v>
      </c>
      <c r="B30" s="7">
        <v>0.41875</v>
      </c>
      <c r="C30" s="7"/>
      <c r="D30" s="9">
        <v>1060.704</v>
      </c>
      <c r="E30" s="8"/>
      <c r="F30" s="9"/>
      <c r="G30" s="9">
        <f t="shared" si="1"/>
        <v>5478.296</v>
      </c>
      <c r="H30" s="10">
        <f t="shared" si="2"/>
        <v>17.97341265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44122.0</v>
      </c>
      <c r="B31" s="7">
        <v>0.3993055555555556</v>
      </c>
      <c r="C31" s="7"/>
      <c r="D31" s="9">
        <v>1021.08</v>
      </c>
      <c r="E31" s="8"/>
      <c r="F31" s="9"/>
      <c r="G31" s="9">
        <f t="shared" si="1"/>
        <v>5517.92</v>
      </c>
      <c r="H31" s="10">
        <f t="shared" si="2"/>
        <v>18.10341265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44129.0</v>
      </c>
      <c r="B32" s="7">
        <v>0.4131944444444444</v>
      </c>
      <c r="C32" s="7"/>
      <c r="D32" s="9">
        <v>1121.664</v>
      </c>
      <c r="E32" s="8"/>
      <c r="F32" s="9"/>
      <c r="G32" s="9">
        <f t="shared" si="1"/>
        <v>5417.336</v>
      </c>
      <c r="H32" s="10">
        <f t="shared" si="2"/>
        <v>17.77341264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44136.0</v>
      </c>
      <c r="B33" s="7">
        <v>0.4055555555555555</v>
      </c>
      <c r="C33" s="7"/>
      <c r="D33" s="9">
        <v>1179.576</v>
      </c>
      <c r="E33" s="8"/>
      <c r="F33" s="9"/>
      <c r="G33" s="9">
        <f t="shared" si="1"/>
        <v>5359.424</v>
      </c>
      <c r="H33" s="10">
        <f t="shared" si="2"/>
        <v>17.58341264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44157.0</v>
      </c>
      <c r="B34" s="7">
        <v>0.4055555555555555</v>
      </c>
      <c r="C34" s="7"/>
      <c r="D34" s="9">
        <v>1152.144</v>
      </c>
      <c r="E34" s="8"/>
      <c r="F34" s="9"/>
      <c r="G34" s="9">
        <f t="shared" si="1"/>
        <v>5386.856</v>
      </c>
      <c r="H34" s="10">
        <f t="shared" si="2"/>
        <v>17.67341264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44164.0</v>
      </c>
      <c r="B35" s="7">
        <v>0.4152777777777778</v>
      </c>
      <c r="C35" s="7"/>
      <c r="D35" s="9">
        <v>1213.104</v>
      </c>
      <c r="E35" s="8"/>
      <c r="F35" s="9"/>
      <c r="G35" s="9">
        <f t="shared" si="1"/>
        <v>5325.896</v>
      </c>
      <c r="H35" s="10">
        <f t="shared" si="2"/>
        <v>17.47341263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44171.0</v>
      </c>
      <c r="B36" s="7">
        <v>0.4083333333333334</v>
      </c>
      <c r="C36" s="7"/>
      <c r="D36" s="9">
        <v>1237.4879999999998</v>
      </c>
      <c r="E36" s="8"/>
      <c r="F36" s="9"/>
      <c r="G36" s="9">
        <f t="shared" si="1"/>
        <v>5301.512</v>
      </c>
      <c r="H36" s="10">
        <f t="shared" si="2"/>
        <v>17.39341263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44178.0</v>
      </c>
      <c r="B37" s="7">
        <v>0.5090277777777777</v>
      </c>
      <c r="C37" s="7"/>
      <c r="D37" s="9">
        <v>1179.576</v>
      </c>
      <c r="E37" s="8"/>
      <c r="F37" s="9"/>
      <c r="G37" s="9">
        <f t="shared" si="1"/>
        <v>5359.424</v>
      </c>
      <c r="H37" s="10">
        <f t="shared" si="2"/>
        <v>17.58341264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44186.0</v>
      </c>
      <c r="B38" s="7">
        <v>0.5083333333333333</v>
      </c>
      <c r="C38" s="7"/>
      <c r="D38" s="9">
        <v>1158.24</v>
      </c>
      <c r="E38" s="8"/>
      <c r="F38" s="9"/>
      <c r="G38" s="9">
        <f t="shared" si="1"/>
        <v>5380.76</v>
      </c>
      <c r="H38" s="10">
        <f t="shared" si="2"/>
        <v>17.65341264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44199.0</v>
      </c>
      <c r="B39" s="7">
        <v>0.46597222222222223</v>
      </c>
      <c r="C39" s="7"/>
      <c r="D39" s="9">
        <v>1255.776</v>
      </c>
      <c r="E39" s="8"/>
      <c r="F39" s="9"/>
      <c r="G39" s="9">
        <f t="shared" si="1"/>
        <v>5283.224</v>
      </c>
      <c r="H39" s="10">
        <f t="shared" si="2"/>
        <v>17.33341263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44206.0</v>
      </c>
      <c r="B40" s="7">
        <v>0.4597222222222222</v>
      </c>
      <c r="C40" s="7"/>
      <c r="D40" s="9">
        <v>1338.072</v>
      </c>
      <c r="E40" s="8"/>
      <c r="F40" s="9"/>
      <c r="G40" s="9">
        <f t="shared" si="1"/>
        <v>5200.928</v>
      </c>
      <c r="H40" s="10">
        <f t="shared" si="2"/>
        <v>17.06341262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44220.0</v>
      </c>
      <c r="B41" s="7">
        <v>0.4451388888888889</v>
      </c>
      <c r="C41" s="7"/>
      <c r="D41" s="9">
        <v>1389.888</v>
      </c>
      <c r="E41" s="8"/>
      <c r="F41" s="9"/>
      <c r="G41" s="9">
        <f t="shared" si="1"/>
        <v>5149.112</v>
      </c>
      <c r="H41" s="10">
        <f t="shared" si="2"/>
        <v>16.89341261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44227.0</v>
      </c>
      <c r="B42" s="7">
        <v>0.4604166666666667</v>
      </c>
      <c r="C42" s="7"/>
      <c r="D42" s="9">
        <v>1414.272</v>
      </c>
      <c r="E42" s="8"/>
      <c r="F42" s="9"/>
      <c r="G42" s="9">
        <f t="shared" si="1"/>
        <v>5124.728</v>
      </c>
      <c r="H42" s="10">
        <f t="shared" si="2"/>
        <v>16.81341261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44234.0</v>
      </c>
      <c r="B43" s="7">
        <v>0.42569444444444443</v>
      </c>
      <c r="C43" s="7"/>
      <c r="D43" s="9">
        <v>1444.7520000000002</v>
      </c>
      <c r="E43" s="8"/>
      <c r="F43" s="9"/>
      <c r="G43" s="9">
        <f t="shared" si="1"/>
        <v>5094.248</v>
      </c>
      <c r="H43" s="10">
        <f t="shared" si="2"/>
        <v>16.71341261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44241.0</v>
      </c>
      <c r="B44" s="7">
        <v>0.41875</v>
      </c>
      <c r="C44" s="7"/>
      <c r="D44" s="9">
        <v>1377.696</v>
      </c>
      <c r="E44" s="8"/>
      <c r="F44" s="9"/>
      <c r="G44" s="9">
        <f t="shared" si="1"/>
        <v>5161.304</v>
      </c>
      <c r="H44" s="10">
        <f t="shared" si="2"/>
        <v>16.93341262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44248.0</v>
      </c>
      <c r="B45" s="7">
        <v>0.4388888888888889</v>
      </c>
      <c r="C45" s="7"/>
      <c r="D45" s="9">
        <v>1450.848</v>
      </c>
      <c r="E45" s="8"/>
      <c r="F45" s="9"/>
      <c r="G45" s="9">
        <f t="shared" si="1"/>
        <v>5088.152</v>
      </c>
      <c r="H45" s="10">
        <f t="shared" si="2"/>
        <v>16.69341261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44255.0</v>
      </c>
      <c r="B46" s="7">
        <v>0.4284722222222222</v>
      </c>
      <c r="C46" s="7"/>
      <c r="D46" s="9">
        <v>1539.24</v>
      </c>
      <c r="E46" s="8"/>
      <c r="F46" s="9"/>
      <c r="G46" s="9">
        <f t="shared" si="1"/>
        <v>4999.76</v>
      </c>
      <c r="H46" s="10">
        <f t="shared" si="2"/>
        <v>16.4034126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44266.0</v>
      </c>
      <c r="B47" s="13">
        <v>0.4465277777777778</v>
      </c>
      <c r="C47" s="13"/>
      <c r="D47" s="17">
        <v>1860.5</v>
      </c>
      <c r="E47" s="16"/>
      <c r="F47" s="11"/>
      <c r="G47" s="9">
        <f t="shared" si="1"/>
        <v>4678.5</v>
      </c>
      <c r="H47" s="10">
        <f t="shared" si="2"/>
        <v>15.34940994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44273.0</v>
      </c>
      <c r="B48" s="13">
        <v>0.44166666666666665</v>
      </c>
      <c r="C48" s="13"/>
      <c r="D48" s="17">
        <v>1823.9</v>
      </c>
      <c r="E48" s="16"/>
      <c r="F48" s="11"/>
      <c r="G48" s="9">
        <f t="shared" si="1"/>
        <v>4715.1</v>
      </c>
      <c r="H48" s="10">
        <f t="shared" si="2"/>
        <v>15.46948868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44276.0</v>
      </c>
      <c r="B49" s="13">
        <v>0.4861111111111111</v>
      </c>
      <c r="C49" s="13"/>
      <c r="D49" s="17">
        <v>1701.9</v>
      </c>
      <c r="E49" s="16"/>
      <c r="F49" s="11"/>
      <c r="G49" s="9">
        <f t="shared" si="1"/>
        <v>4837.1</v>
      </c>
      <c r="H49" s="10">
        <f t="shared" si="2"/>
        <v>15.86975116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44283.0</v>
      </c>
      <c r="B50" s="13">
        <v>0.4305555555555556</v>
      </c>
      <c r="C50" s="13"/>
      <c r="D50" s="17">
        <v>1726.3</v>
      </c>
      <c r="E50" s="16"/>
      <c r="F50" s="11"/>
      <c r="G50" s="9">
        <f t="shared" si="1"/>
        <v>4812.7</v>
      </c>
      <c r="H50" s="10">
        <f t="shared" si="2"/>
        <v>15.78969867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44311.0</v>
      </c>
      <c r="B51" s="13">
        <v>0.4375</v>
      </c>
      <c r="C51" s="13"/>
      <c r="D51" s="17">
        <v>1714.1</v>
      </c>
      <c r="E51" s="16"/>
      <c r="F51" s="11"/>
      <c r="G51" s="9">
        <f t="shared" si="1"/>
        <v>4824.9</v>
      </c>
      <c r="H51" s="10">
        <f t="shared" si="2"/>
        <v>15.82972492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44318.0</v>
      </c>
      <c r="B52" s="13">
        <v>0.46111111111111114</v>
      </c>
      <c r="C52" s="13"/>
      <c r="D52" s="17">
        <v>1872.7</v>
      </c>
      <c r="E52" s="16"/>
      <c r="F52" s="11"/>
      <c r="G52" s="9">
        <f t="shared" si="1"/>
        <v>4666.3</v>
      </c>
      <c r="H52" s="10">
        <f t="shared" si="2"/>
        <v>15.30938369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44332.0</v>
      </c>
      <c r="B53" s="13">
        <v>0.4666666666666667</v>
      </c>
      <c r="C53" s="13"/>
      <c r="D53" s="17">
        <v>2031.3</v>
      </c>
      <c r="E53" s="16"/>
      <c r="F53" s="11"/>
      <c r="G53" s="9">
        <f t="shared" si="1"/>
        <v>4507.7</v>
      </c>
      <c r="H53" s="10">
        <f t="shared" si="2"/>
        <v>14.78904247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44340.0</v>
      </c>
      <c r="B54" s="13">
        <v>0.48680555555555555</v>
      </c>
      <c r="C54" s="13"/>
      <c r="D54" s="17">
        <v>2083.15</v>
      </c>
      <c r="E54" s="16"/>
      <c r="F54" s="11"/>
      <c r="G54" s="9">
        <f t="shared" si="1"/>
        <v>4455.85</v>
      </c>
      <c r="H54" s="10">
        <f t="shared" si="2"/>
        <v>14.61893091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44347.0</v>
      </c>
      <c r="B55" s="13">
        <v>0.4736111111111111</v>
      </c>
      <c r="C55" s="13"/>
      <c r="D55" s="17">
        <v>2183.8</v>
      </c>
      <c r="E55" s="16"/>
      <c r="F55" s="11"/>
      <c r="G55" s="9">
        <f t="shared" si="1"/>
        <v>4355.2</v>
      </c>
      <c r="H55" s="10">
        <f t="shared" si="2"/>
        <v>14.28871437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45">
        <v>44352.0</v>
      </c>
      <c r="B56" s="13">
        <v>0.45208333333333334</v>
      </c>
      <c r="C56" s="13"/>
      <c r="D56" s="17">
        <v>1918.45</v>
      </c>
      <c r="E56" s="16"/>
      <c r="F56" s="11"/>
      <c r="G56" s="9">
        <f t="shared" si="1"/>
        <v>4620.55</v>
      </c>
      <c r="H56" s="10">
        <f t="shared" si="2"/>
        <v>15.15928526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2">
        <v>44359.0</v>
      </c>
      <c r="B57" s="13">
        <v>0.4263888888888889</v>
      </c>
      <c r="C57" s="13"/>
      <c r="D57" s="17">
        <v>2013.0</v>
      </c>
      <c r="E57" s="16"/>
      <c r="F57" s="11"/>
      <c r="G57" s="9">
        <f t="shared" si="1"/>
        <v>4526</v>
      </c>
      <c r="H57" s="10">
        <f t="shared" si="2"/>
        <v>14.84908184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44366.0</v>
      </c>
      <c r="B58" s="22">
        <v>0.42986111111111114</v>
      </c>
      <c r="C58" s="22"/>
      <c r="D58" s="21">
        <v>1875.0</v>
      </c>
      <c r="E58" s="20"/>
      <c r="F58" s="11"/>
      <c r="G58" s="9">
        <f t="shared" si="1"/>
        <v>4664</v>
      </c>
      <c r="H58" s="10">
        <f t="shared" si="2"/>
        <v>15.30183776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44374.0</v>
      </c>
      <c r="B59" s="22">
        <v>0.44166666666666665</v>
      </c>
      <c r="C59" s="22"/>
      <c r="D59" s="21">
        <v>1878.0</v>
      </c>
      <c r="E59" s="20"/>
      <c r="F59" s="11"/>
      <c r="G59" s="9">
        <f t="shared" si="1"/>
        <v>4661</v>
      </c>
      <c r="H59" s="10">
        <f t="shared" si="2"/>
        <v>15.29199524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44386.0</v>
      </c>
      <c r="B60" s="22">
        <v>0.41180555555555554</v>
      </c>
      <c r="C60" s="22"/>
      <c r="D60" s="21">
        <v>1280.0</v>
      </c>
      <c r="E60" s="20"/>
      <c r="F60" s="21">
        <v>1052.0</v>
      </c>
      <c r="G60" s="9">
        <f t="shared" si="1"/>
        <v>5259</v>
      </c>
      <c r="H60" s="10">
        <f t="shared" si="2"/>
        <v>17.25393756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44395.0</v>
      </c>
      <c r="B61" s="22">
        <v>0.43333333333333335</v>
      </c>
      <c r="C61" s="22"/>
      <c r="D61" s="21">
        <v>1244.0</v>
      </c>
      <c r="E61" s="20"/>
      <c r="F61" s="9"/>
      <c r="G61" s="9">
        <f t="shared" si="1"/>
        <v>5295</v>
      </c>
      <c r="H61" s="10">
        <f t="shared" si="2"/>
        <v>17.3720478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44400.0</v>
      </c>
      <c r="B62" s="19">
        <v>0.44722222222222224</v>
      </c>
      <c r="C62" s="19"/>
      <c r="D62" s="21">
        <v>1304.544</v>
      </c>
      <c r="E62" s="20"/>
      <c r="F62" s="9"/>
      <c r="G62" s="9">
        <f t="shared" si="1"/>
        <v>5234.456</v>
      </c>
      <c r="H62" s="10">
        <f t="shared" si="2"/>
        <v>17.17341262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44408.0</v>
      </c>
      <c r="B63" s="19">
        <v>0.49444444444444446</v>
      </c>
      <c r="C63" s="19"/>
      <c r="D63" s="21">
        <v>1253.0</v>
      </c>
      <c r="E63" s="20"/>
      <c r="F63" s="9"/>
      <c r="G63" s="9">
        <f t="shared" si="1"/>
        <v>5286</v>
      </c>
      <c r="H63" s="10">
        <f t="shared" si="2"/>
        <v>17.34252024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44415.0</v>
      </c>
      <c r="B64" s="19">
        <v>0.4583333333333333</v>
      </c>
      <c r="C64" s="19"/>
      <c r="D64" s="21">
        <v>1122.0</v>
      </c>
      <c r="E64" s="20"/>
      <c r="F64" s="21">
        <v>1015.0</v>
      </c>
      <c r="G64" s="9">
        <f t="shared" si="1"/>
        <v>5417</v>
      </c>
      <c r="H64" s="10">
        <f t="shared" si="2"/>
        <v>17.77231028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44421.0</v>
      </c>
      <c r="B65" s="19">
        <v>0.4638888888888889</v>
      </c>
      <c r="C65" s="19"/>
      <c r="D65" s="21">
        <v>1106.0</v>
      </c>
      <c r="E65" s="20"/>
      <c r="F65" s="9"/>
      <c r="G65" s="9">
        <f t="shared" si="1"/>
        <v>5433</v>
      </c>
      <c r="H65" s="10">
        <f t="shared" si="2"/>
        <v>17.82480372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44429.0</v>
      </c>
      <c r="B66" s="19">
        <v>0.46319444444444446</v>
      </c>
      <c r="C66" s="19"/>
      <c r="D66" s="21">
        <v>1082.0</v>
      </c>
      <c r="E66" s="20"/>
      <c r="F66" s="21">
        <v>1082.0</v>
      </c>
      <c r="G66" s="9">
        <f t="shared" si="1"/>
        <v>5457</v>
      </c>
      <c r="H66" s="10">
        <f t="shared" si="2"/>
        <v>17.90354388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44435.0</v>
      </c>
      <c r="B67" s="19">
        <v>0.11666666666666667</v>
      </c>
      <c r="C67" s="19"/>
      <c r="D67" s="21">
        <v>985.0</v>
      </c>
      <c r="E67" s="20"/>
      <c r="F67" s="21">
        <v>1018.0</v>
      </c>
      <c r="G67" s="9">
        <f t="shared" si="1"/>
        <v>5554</v>
      </c>
      <c r="H67" s="10">
        <f t="shared" si="2"/>
        <v>18.22178536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44442.0</v>
      </c>
      <c r="B68" s="19">
        <v>0.15069444444444444</v>
      </c>
      <c r="C68" s="36">
        <v>3.5</v>
      </c>
      <c r="D68" s="9">
        <f t="shared" ref="D68:D71" si="3">(C68*304.8)</f>
        <v>1066.8</v>
      </c>
      <c r="E68" s="20">
        <v>3.5</v>
      </c>
      <c r="F68" s="9">
        <f t="shared" ref="F68:F71" si="4">(E68*304.8)</f>
        <v>1066.8</v>
      </c>
      <c r="G68" s="9">
        <f t="shared" si="1"/>
        <v>5472.2</v>
      </c>
      <c r="H68" s="10">
        <f t="shared" si="2"/>
        <v>17.95341265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44450.0</v>
      </c>
      <c r="B69" s="19">
        <v>0.44930555555555557</v>
      </c>
      <c r="C69" s="36">
        <v>3.81</v>
      </c>
      <c r="D69" s="9">
        <f t="shared" si="3"/>
        <v>1161.288</v>
      </c>
      <c r="E69" s="20">
        <v>3.74</v>
      </c>
      <c r="F69" s="9">
        <f t="shared" si="4"/>
        <v>1139.952</v>
      </c>
      <c r="G69" s="9">
        <f t="shared" si="1"/>
        <v>5377.712</v>
      </c>
      <c r="H69" s="10">
        <f t="shared" si="2"/>
        <v>17.64341264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44456.0</v>
      </c>
      <c r="B70" s="19">
        <v>0.12777777777777777</v>
      </c>
      <c r="C70" s="36">
        <v>3.16</v>
      </c>
      <c r="D70" s="9">
        <f t="shared" si="3"/>
        <v>963.168</v>
      </c>
      <c r="E70" s="20">
        <v>3.26</v>
      </c>
      <c r="F70" s="9">
        <f t="shared" si="4"/>
        <v>993.648</v>
      </c>
      <c r="G70" s="9">
        <f t="shared" si="1"/>
        <v>5575.832</v>
      </c>
      <c r="H70" s="10">
        <f t="shared" si="2"/>
        <v>18.29341266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44464.0</v>
      </c>
      <c r="B71" s="19">
        <v>0.45625</v>
      </c>
      <c r="C71" s="36">
        <v>2.57</v>
      </c>
      <c r="D71" s="9">
        <f t="shared" si="3"/>
        <v>783.336</v>
      </c>
      <c r="E71" s="20">
        <v>3.49</v>
      </c>
      <c r="F71" s="9">
        <f t="shared" si="4"/>
        <v>1063.752</v>
      </c>
      <c r="G71" s="9">
        <f t="shared" si="1"/>
        <v>5755.664</v>
      </c>
      <c r="H71" s="10">
        <f t="shared" si="2"/>
        <v>18.88341268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10.13"/>
    <col customWidth="1" min="4" max="4" width="11.13"/>
    <col customWidth="1" min="5" max="5" width="10.13"/>
    <col customWidth="1" min="6" max="6" width="10.0"/>
    <col customWidth="1" min="7" max="7" width="7.88"/>
    <col customWidth="1" min="8" max="29" width="7.75"/>
  </cols>
  <sheetData>
    <row r="1">
      <c r="A1" s="1" t="s">
        <v>0</v>
      </c>
      <c r="B1" s="1" t="s">
        <v>86</v>
      </c>
      <c r="C1" s="3" t="s">
        <v>87</v>
      </c>
      <c r="D1" s="3" t="s">
        <v>88</v>
      </c>
      <c r="E1" s="2" t="s">
        <v>89</v>
      </c>
      <c r="F1" s="3" t="s">
        <v>90</v>
      </c>
      <c r="G1" s="5" t="s">
        <v>91</v>
      </c>
      <c r="H1" s="25" t="s">
        <v>92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0.05486111111111111</v>
      </c>
      <c r="C2" s="7"/>
      <c r="D2" s="9">
        <v>1652.016</v>
      </c>
      <c r="E2" s="8"/>
      <c r="F2" s="9"/>
      <c r="G2" s="9">
        <f t="shared" ref="G2:G69" si="1">((522.4+118.2)*10)-D2</f>
        <v>4753.984</v>
      </c>
      <c r="H2" s="10">
        <f t="shared" ref="H2:H69" si="2">G2*0.00328084</f>
        <v>15.59706087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0.47291666666666665</v>
      </c>
      <c r="C3" s="7"/>
      <c r="D3" s="9">
        <v>1386.84</v>
      </c>
      <c r="E3" s="8"/>
      <c r="F3" s="9"/>
      <c r="G3" s="9">
        <f t="shared" si="1"/>
        <v>5019.16</v>
      </c>
      <c r="H3" s="10">
        <f t="shared" si="2"/>
        <v>16.46706089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0.4673611111111111</v>
      </c>
      <c r="C4" s="7"/>
      <c r="D4" s="9">
        <v>1453.896</v>
      </c>
      <c r="E4" s="8"/>
      <c r="F4" s="9"/>
      <c r="G4" s="9">
        <f t="shared" si="1"/>
        <v>4952.104</v>
      </c>
      <c r="H4" s="10">
        <f t="shared" si="2"/>
        <v>16.24706089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0.36319444444444443</v>
      </c>
      <c r="C5" s="7"/>
      <c r="D5" s="9">
        <v>1088.136</v>
      </c>
      <c r="E5" s="8"/>
      <c r="F5" s="9"/>
      <c r="G5" s="9">
        <f t="shared" si="1"/>
        <v>5317.864</v>
      </c>
      <c r="H5" s="10">
        <f t="shared" si="2"/>
        <v>17.44706093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0.36874999999999997</v>
      </c>
      <c r="C6" s="7"/>
      <c r="D6" s="9">
        <v>862.5840000000001</v>
      </c>
      <c r="E6" s="8"/>
      <c r="F6" s="9"/>
      <c r="G6" s="9">
        <f t="shared" si="1"/>
        <v>5543.416</v>
      </c>
      <c r="H6" s="10">
        <f t="shared" si="2"/>
        <v>18.18706095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0.37847222222222227</v>
      </c>
      <c r="C7" s="7"/>
      <c r="D7" s="9">
        <v>944.8800000000001</v>
      </c>
      <c r="E7" s="8"/>
      <c r="F7" s="9"/>
      <c r="G7" s="9">
        <f t="shared" si="1"/>
        <v>5461.12</v>
      </c>
      <c r="H7" s="10">
        <f t="shared" si="2"/>
        <v>17.91706094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0.36041666666666666</v>
      </c>
      <c r="C8" s="7"/>
      <c r="D8" s="9">
        <v>1066.8</v>
      </c>
      <c r="E8" s="8"/>
      <c r="F8" s="9"/>
      <c r="G8" s="9">
        <f t="shared" si="1"/>
        <v>5339.2</v>
      </c>
      <c r="H8" s="10">
        <f t="shared" si="2"/>
        <v>17.51706093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0.45555555555555555</v>
      </c>
      <c r="C9" s="7"/>
      <c r="D9" s="9">
        <v>1210.056</v>
      </c>
      <c r="E9" s="8"/>
      <c r="F9" s="9"/>
      <c r="G9" s="9">
        <f t="shared" si="1"/>
        <v>5195.944</v>
      </c>
      <c r="H9" s="10">
        <f t="shared" si="2"/>
        <v>17.04706091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43776.0</v>
      </c>
      <c r="B10" s="7">
        <v>0.4375</v>
      </c>
      <c r="C10" s="7"/>
      <c r="D10" s="9">
        <v>1258.824</v>
      </c>
      <c r="E10" s="8"/>
      <c r="F10" s="9"/>
      <c r="G10" s="9">
        <f t="shared" si="1"/>
        <v>5147.176</v>
      </c>
      <c r="H10" s="10">
        <f t="shared" si="2"/>
        <v>16.88706091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0.08611111111111112</v>
      </c>
      <c r="C11" s="7"/>
      <c r="D11" s="9">
        <v>1194.816</v>
      </c>
      <c r="E11" s="8"/>
      <c r="F11" s="9"/>
      <c r="G11" s="9">
        <f t="shared" si="1"/>
        <v>5211.184</v>
      </c>
      <c r="H11" s="10">
        <f t="shared" si="2"/>
        <v>17.09706091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43881.0</v>
      </c>
      <c r="B12" s="7">
        <v>0.04652777777777778</v>
      </c>
      <c r="C12" s="7"/>
      <c r="D12" s="9">
        <v>1322.832</v>
      </c>
      <c r="E12" s="8"/>
      <c r="F12" s="9"/>
      <c r="G12" s="9">
        <f t="shared" si="1"/>
        <v>5083.168</v>
      </c>
      <c r="H12" s="10">
        <f t="shared" si="2"/>
        <v>16.6770609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43888.0</v>
      </c>
      <c r="B13" s="7">
        <v>0.46319444444444446</v>
      </c>
      <c r="C13" s="7"/>
      <c r="D13" s="9">
        <v>1322.832</v>
      </c>
      <c r="E13" s="8"/>
      <c r="F13" s="9"/>
      <c r="G13" s="9">
        <f t="shared" si="1"/>
        <v>5083.168</v>
      </c>
      <c r="H13" s="10">
        <f t="shared" si="2"/>
        <v>16.6770609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43996.0</v>
      </c>
      <c r="B14" s="7">
        <v>0.41180555555555554</v>
      </c>
      <c r="C14" s="7"/>
      <c r="D14" s="9">
        <v>1078.992</v>
      </c>
      <c r="E14" s="8"/>
      <c r="F14" s="9"/>
      <c r="G14" s="9">
        <f t="shared" si="1"/>
        <v>5327.008</v>
      </c>
      <c r="H14" s="10">
        <f t="shared" si="2"/>
        <v>17.47706093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44001.0</v>
      </c>
      <c r="B15" s="7">
        <v>0.4375</v>
      </c>
      <c r="C15" s="7"/>
      <c r="D15" s="9">
        <v>1106.424</v>
      </c>
      <c r="E15" s="8"/>
      <c r="F15" s="9"/>
      <c r="G15" s="9">
        <f t="shared" si="1"/>
        <v>5299.576</v>
      </c>
      <c r="H15" s="10">
        <f t="shared" si="2"/>
        <v>17.38706092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44010.0</v>
      </c>
      <c r="B16" s="7">
        <v>0.4472222222222222</v>
      </c>
      <c r="C16" s="7"/>
      <c r="D16" s="9">
        <v>1301.4959999999999</v>
      </c>
      <c r="E16" s="8"/>
      <c r="F16" s="9"/>
      <c r="G16" s="9">
        <f t="shared" si="1"/>
        <v>5104.504</v>
      </c>
      <c r="H16" s="10">
        <f t="shared" si="2"/>
        <v>16.7470609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44014.0</v>
      </c>
      <c r="B17" s="7">
        <v>0.4534722222222222</v>
      </c>
      <c r="C17" s="7"/>
      <c r="D17" s="9">
        <v>1374.648</v>
      </c>
      <c r="E17" s="8"/>
      <c r="F17" s="9"/>
      <c r="G17" s="9">
        <f t="shared" si="1"/>
        <v>5031.352</v>
      </c>
      <c r="H17" s="10">
        <f t="shared" si="2"/>
        <v>16.5070609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44022.0</v>
      </c>
      <c r="B18" s="7">
        <v>0.43333333333333335</v>
      </c>
      <c r="C18" s="7"/>
      <c r="D18" s="9">
        <v>1456.9440000000002</v>
      </c>
      <c r="E18" s="8"/>
      <c r="F18" s="9"/>
      <c r="G18" s="9">
        <f t="shared" si="1"/>
        <v>4949.056</v>
      </c>
      <c r="H18" s="10">
        <f t="shared" si="2"/>
        <v>16.23706089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44029.0</v>
      </c>
      <c r="B19" s="7">
        <v>0.4527777777777778</v>
      </c>
      <c r="C19" s="7"/>
      <c r="D19" s="9">
        <v>1261.8719999999998</v>
      </c>
      <c r="E19" s="8"/>
      <c r="F19" s="9"/>
      <c r="G19" s="9">
        <f t="shared" si="1"/>
        <v>5144.128</v>
      </c>
      <c r="H19" s="10">
        <f t="shared" si="2"/>
        <v>16.87706091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44038.0</v>
      </c>
      <c r="B20" s="7">
        <v>0.45069444444444445</v>
      </c>
      <c r="C20" s="7"/>
      <c r="D20" s="9">
        <v>1115.568</v>
      </c>
      <c r="E20" s="8"/>
      <c r="F20" s="9"/>
      <c r="G20" s="9">
        <f t="shared" si="1"/>
        <v>5290.432</v>
      </c>
      <c r="H20" s="10">
        <f t="shared" si="2"/>
        <v>17.35706092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44044.0</v>
      </c>
      <c r="B21" s="7">
        <v>0.19722222222222222</v>
      </c>
      <c r="C21" s="7"/>
      <c r="D21" s="9">
        <v>1200.912</v>
      </c>
      <c r="E21" s="8"/>
      <c r="F21" s="9"/>
      <c r="G21" s="9">
        <f t="shared" si="1"/>
        <v>5205.088</v>
      </c>
      <c r="H21" s="10">
        <f t="shared" si="2"/>
        <v>17.07706091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44052.0</v>
      </c>
      <c r="B22" s="7">
        <v>0.47291666666666665</v>
      </c>
      <c r="C22" s="7"/>
      <c r="D22" s="9">
        <v>1255.776</v>
      </c>
      <c r="E22" s="8"/>
      <c r="F22" s="9"/>
      <c r="G22" s="9">
        <f t="shared" si="1"/>
        <v>5150.224</v>
      </c>
      <c r="H22" s="10">
        <f t="shared" si="2"/>
        <v>16.89706091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44059.0</v>
      </c>
      <c r="B23" s="7">
        <v>0.19444444444444445</v>
      </c>
      <c r="C23" s="7"/>
      <c r="D23" s="9">
        <v>1082.04</v>
      </c>
      <c r="E23" s="8"/>
      <c r="F23" s="9"/>
      <c r="G23" s="9">
        <f t="shared" si="1"/>
        <v>5323.96</v>
      </c>
      <c r="H23" s="10">
        <f t="shared" si="2"/>
        <v>17.46706093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44066.0</v>
      </c>
      <c r="B24" s="7">
        <v>0.44027777777777777</v>
      </c>
      <c r="C24" s="7"/>
      <c r="D24" s="9">
        <v>1097.28</v>
      </c>
      <c r="E24" s="8"/>
      <c r="F24" s="9"/>
      <c r="G24" s="9">
        <f t="shared" si="1"/>
        <v>5308.72</v>
      </c>
      <c r="H24" s="10">
        <f t="shared" si="2"/>
        <v>17.41706092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44076.0</v>
      </c>
      <c r="B25" s="7">
        <v>0.48125</v>
      </c>
      <c r="C25" s="7"/>
      <c r="D25" s="9">
        <v>1063.7520000000002</v>
      </c>
      <c r="E25" s="8"/>
      <c r="F25" s="9"/>
      <c r="G25" s="9">
        <f t="shared" si="1"/>
        <v>5342.248</v>
      </c>
      <c r="H25" s="10">
        <f t="shared" si="2"/>
        <v>17.52706093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0.47152777777777777</v>
      </c>
      <c r="C26" s="7"/>
      <c r="D26" s="9">
        <v>950.9760000000001</v>
      </c>
      <c r="E26" s="8"/>
      <c r="F26" s="9"/>
      <c r="G26" s="9">
        <f t="shared" si="1"/>
        <v>5455.024</v>
      </c>
      <c r="H26" s="10">
        <f t="shared" si="2"/>
        <v>17.89706094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0.43402777777777773</v>
      </c>
      <c r="C27" s="7"/>
      <c r="D27" s="9">
        <v>1054.608</v>
      </c>
      <c r="E27" s="8"/>
      <c r="F27" s="9"/>
      <c r="G27" s="9">
        <f t="shared" si="1"/>
        <v>5351.392</v>
      </c>
      <c r="H27" s="10">
        <f t="shared" si="2"/>
        <v>17.55706093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0.4236111111111111</v>
      </c>
      <c r="C28" s="7"/>
      <c r="D28" s="9">
        <v>856.488</v>
      </c>
      <c r="E28" s="8"/>
      <c r="F28" s="9"/>
      <c r="G28" s="9">
        <f t="shared" si="1"/>
        <v>5549.512</v>
      </c>
      <c r="H28" s="10">
        <f t="shared" si="2"/>
        <v>18.20706095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0.41944444444444445</v>
      </c>
      <c r="C29" s="7"/>
      <c r="D29" s="9">
        <v>914.4000000000001</v>
      </c>
      <c r="E29" s="8"/>
      <c r="F29" s="9"/>
      <c r="G29" s="9">
        <f t="shared" si="1"/>
        <v>5491.6</v>
      </c>
      <c r="H29" s="10">
        <f t="shared" si="2"/>
        <v>18.01706094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0.4048611111111111</v>
      </c>
      <c r="C30" s="7"/>
      <c r="D30" s="9">
        <v>877.824</v>
      </c>
      <c r="E30" s="8"/>
      <c r="F30" s="9"/>
      <c r="G30" s="9">
        <f t="shared" si="1"/>
        <v>5528.176</v>
      </c>
      <c r="H30" s="10">
        <f t="shared" si="2"/>
        <v>18.13706095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0.41875</v>
      </c>
      <c r="C31" s="7"/>
      <c r="D31" s="9">
        <v>978.408</v>
      </c>
      <c r="E31" s="8"/>
      <c r="F31" s="9"/>
      <c r="G31" s="9">
        <f t="shared" si="1"/>
        <v>5427.592</v>
      </c>
      <c r="H31" s="10">
        <f t="shared" si="2"/>
        <v>17.80706094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0.41250000000000003</v>
      </c>
      <c r="C32" s="7"/>
      <c r="D32" s="9">
        <v>1036.32</v>
      </c>
      <c r="E32" s="8"/>
      <c r="F32" s="9"/>
      <c r="G32" s="9">
        <f t="shared" si="1"/>
        <v>5369.68</v>
      </c>
      <c r="H32" s="10">
        <f t="shared" si="2"/>
        <v>17.61706093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44157.0</v>
      </c>
      <c r="B33" s="7">
        <v>0.40972222222222227</v>
      </c>
      <c r="C33" s="7"/>
      <c r="D33" s="9">
        <v>993.648</v>
      </c>
      <c r="E33" s="8"/>
      <c r="F33" s="9"/>
      <c r="G33" s="9">
        <f t="shared" si="1"/>
        <v>5412.352</v>
      </c>
      <c r="H33" s="10">
        <f t="shared" si="2"/>
        <v>17.75706094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44164.0</v>
      </c>
      <c r="B34" s="7">
        <v>0.4048611111111111</v>
      </c>
      <c r="C34" s="7"/>
      <c r="D34" s="9">
        <v>1069.848</v>
      </c>
      <c r="E34" s="8"/>
      <c r="F34" s="9"/>
      <c r="G34" s="9">
        <f t="shared" si="1"/>
        <v>5336.152</v>
      </c>
      <c r="H34" s="10">
        <f t="shared" si="2"/>
        <v>17.50706093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44171.0</v>
      </c>
      <c r="B35" s="7">
        <v>0.4145833333333333</v>
      </c>
      <c r="C35" s="7"/>
      <c r="D35" s="9">
        <v>1091.184</v>
      </c>
      <c r="E35" s="8"/>
      <c r="F35" s="9"/>
      <c r="G35" s="9">
        <f t="shared" si="1"/>
        <v>5314.816</v>
      </c>
      <c r="H35" s="10">
        <f t="shared" si="2"/>
        <v>17.43706093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44178.0</v>
      </c>
      <c r="B36" s="7">
        <v>0.5166666666666667</v>
      </c>
      <c r="C36" s="7"/>
      <c r="D36" s="9">
        <v>1021.08</v>
      </c>
      <c r="E36" s="8"/>
      <c r="F36" s="9"/>
      <c r="G36" s="9">
        <f t="shared" si="1"/>
        <v>5384.92</v>
      </c>
      <c r="H36" s="10">
        <f t="shared" si="2"/>
        <v>17.66706093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44186.0</v>
      </c>
      <c r="B37" s="7">
        <v>0.5152777777777778</v>
      </c>
      <c r="C37" s="7"/>
      <c r="D37" s="9">
        <v>1008.888</v>
      </c>
      <c r="E37" s="8"/>
      <c r="F37" s="9"/>
      <c r="G37" s="9">
        <f t="shared" si="1"/>
        <v>5397.112</v>
      </c>
      <c r="H37" s="10">
        <f t="shared" si="2"/>
        <v>17.70706093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44199.0</v>
      </c>
      <c r="B38" s="7">
        <v>0.47291666666666665</v>
      </c>
      <c r="C38" s="7"/>
      <c r="D38" s="9">
        <v>1118.616</v>
      </c>
      <c r="E38" s="8"/>
      <c r="F38" s="9"/>
      <c r="G38" s="9">
        <f t="shared" si="1"/>
        <v>5287.384</v>
      </c>
      <c r="H38" s="10">
        <f t="shared" si="2"/>
        <v>17.34706092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44206.0</v>
      </c>
      <c r="B39" s="7">
        <v>0.46458333333333335</v>
      </c>
      <c r="C39" s="7"/>
      <c r="D39" s="9">
        <v>1182.624</v>
      </c>
      <c r="E39" s="8"/>
      <c r="F39" s="9"/>
      <c r="G39" s="9">
        <f t="shared" si="1"/>
        <v>5223.376</v>
      </c>
      <c r="H39" s="10">
        <f t="shared" si="2"/>
        <v>17.13706092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44220.0</v>
      </c>
      <c r="B40" s="7">
        <v>0.4513888888888889</v>
      </c>
      <c r="C40" s="7"/>
      <c r="D40" s="9">
        <v>1252.728</v>
      </c>
      <c r="E40" s="8"/>
      <c r="F40" s="9"/>
      <c r="G40" s="9">
        <f t="shared" si="1"/>
        <v>5153.272</v>
      </c>
      <c r="H40" s="10">
        <f t="shared" si="2"/>
        <v>16.90706091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44227.0</v>
      </c>
      <c r="B41" s="7">
        <v>0.4666666666666666</v>
      </c>
      <c r="C41" s="7"/>
      <c r="D41" s="9">
        <v>1264.92</v>
      </c>
      <c r="E41" s="8"/>
      <c r="F41" s="9"/>
      <c r="G41" s="9">
        <f t="shared" si="1"/>
        <v>5141.08</v>
      </c>
      <c r="H41" s="10">
        <f t="shared" si="2"/>
        <v>16.86706091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44234.0</v>
      </c>
      <c r="B42" s="7">
        <v>0.43124999999999997</v>
      </c>
      <c r="C42" s="7"/>
      <c r="D42" s="9">
        <v>1353.3120000000001</v>
      </c>
      <c r="E42" s="8"/>
      <c r="F42" s="9"/>
      <c r="G42" s="9">
        <f t="shared" si="1"/>
        <v>5052.688</v>
      </c>
      <c r="H42" s="10">
        <f t="shared" si="2"/>
        <v>16.5770609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44241.0</v>
      </c>
      <c r="B43" s="7">
        <v>0.4173611111111111</v>
      </c>
      <c r="C43" s="7"/>
      <c r="D43" s="9">
        <v>1219.2</v>
      </c>
      <c r="E43" s="8"/>
      <c r="F43" s="9"/>
      <c r="G43" s="9">
        <f t="shared" si="1"/>
        <v>5186.8</v>
      </c>
      <c r="H43" s="10">
        <f t="shared" si="2"/>
        <v>17.01706091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44248.0</v>
      </c>
      <c r="B44" s="7">
        <v>0.4451388888888889</v>
      </c>
      <c r="C44" s="7"/>
      <c r="D44" s="9">
        <v>1307.592</v>
      </c>
      <c r="E44" s="8"/>
      <c r="F44" s="9"/>
      <c r="G44" s="9">
        <f t="shared" si="1"/>
        <v>5098.408</v>
      </c>
      <c r="H44" s="10">
        <f t="shared" si="2"/>
        <v>16.7270609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44266.0</v>
      </c>
      <c r="B45" s="13">
        <v>0.4479166666666667</v>
      </c>
      <c r="C45" s="13"/>
      <c r="D45" s="17">
        <v>1735.45</v>
      </c>
      <c r="E45" s="16"/>
      <c r="F45" s="11"/>
      <c r="G45" s="9">
        <f t="shared" si="1"/>
        <v>4670.55</v>
      </c>
      <c r="H45" s="10">
        <f t="shared" si="2"/>
        <v>15.32332726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44273.0</v>
      </c>
      <c r="B46" s="13">
        <v>0.44722222222222224</v>
      </c>
      <c r="C46" s="13"/>
      <c r="D46" s="17">
        <v>1708.0</v>
      </c>
      <c r="E46" s="16"/>
      <c r="F46" s="11"/>
      <c r="G46" s="9">
        <f t="shared" si="1"/>
        <v>4698</v>
      </c>
      <c r="H46" s="10">
        <f t="shared" si="2"/>
        <v>15.41338632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44276.0</v>
      </c>
      <c r="B47" s="13">
        <v>0.4930555555555556</v>
      </c>
      <c r="C47" s="13"/>
      <c r="D47" s="17">
        <v>1586.0</v>
      </c>
      <c r="E47" s="16"/>
      <c r="F47" s="11"/>
      <c r="G47" s="9">
        <f t="shared" si="1"/>
        <v>4820</v>
      </c>
      <c r="H47" s="10">
        <f t="shared" si="2"/>
        <v>15.8136488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44283.0</v>
      </c>
      <c r="B48" s="13">
        <v>0.4375</v>
      </c>
      <c r="C48" s="13"/>
      <c r="D48" s="17">
        <v>1601.25</v>
      </c>
      <c r="E48" s="16"/>
      <c r="F48" s="11"/>
      <c r="G48" s="9">
        <f t="shared" si="1"/>
        <v>4804.75</v>
      </c>
      <c r="H48" s="10">
        <f t="shared" si="2"/>
        <v>15.76361599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44311.0</v>
      </c>
      <c r="B49" s="13">
        <v>0.4423611111111111</v>
      </c>
      <c r="C49" s="13"/>
      <c r="D49" s="17">
        <v>1610.4</v>
      </c>
      <c r="E49" s="16"/>
      <c r="F49" s="11"/>
      <c r="G49" s="9">
        <f t="shared" si="1"/>
        <v>4795.6</v>
      </c>
      <c r="H49" s="10">
        <f t="shared" si="2"/>
        <v>15.7335963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44318.0</v>
      </c>
      <c r="B50" s="13">
        <v>0.45625</v>
      </c>
      <c r="C50" s="13"/>
      <c r="D50" s="17">
        <v>1769.0</v>
      </c>
      <c r="E50" s="16"/>
      <c r="F50" s="11"/>
      <c r="G50" s="9">
        <f t="shared" si="1"/>
        <v>4637</v>
      </c>
      <c r="H50" s="10">
        <f t="shared" si="2"/>
        <v>15.21325508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44332.0</v>
      </c>
      <c r="B51" s="13">
        <v>0.47152777777777777</v>
      </c>
      <c r="C51" s="13"/>
      <c r="D51" s="17">
        <v>1906.25</v>
      </c>
      <c r="E51" s="16"/>
      <c r="F51" s="11"/>
      <c r="G51" s="9">
        <f t="shared" si="1"/>
        <v>4499.75</v>
      </c>
      <c r="H51" s="10">
        <f t="shared" si="2"/>
        <v>14.76295979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44340.0</v>
      </c>
      <c r="B52" s="13">
        <v>0.5097222222222222</v>
      </c>
      <c r="C52" s="13"/>
      <c r="D52" s="17">
        <v>2013.0</v>
      </c>
      <c r="E52" s="16"/>
      <c r="F52" s="11"/>
      <c r="G52" s="9">
        <f t="shared" si="1"/>
        <v>4393</v>
      </c>
      <c r="H52" s="10">
        <f t="shared" si="2"/>
        <v>14.41273012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44347.0</v>
      </c>
      <c r="B53" s="13">
        <v>0.4798611111111111</v>
      </c>
      <c r="C53" s="13"/>
      <c r="D53" s="17">
        <v>2061.8</v>
      </c>
      <c r="E53" s="16"/>
      <c r="F53" s="11"/>
      <c r="G53" s="9">
        <f t="shared" si="1"/>
        <v>4344.2</v>
      </c>
      <c r="H53" s="10">
        <f t="shared" si="2"/>
        <v>14.25262513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45">
        <v>44352.0</v>
      </c>
      <c r="B54" s="13">
        <v>0.45625</v>
      </c>
      <c r="C54" s="13"/>
      <c r="D54" s="17">
        <v>1759.85</v>
      </c>
      <c r="E54" s="16"/>
      <c r="F54" s="11"/>
      <c r="G54" s="9">
        <f t="shared" si="1"/>
        <v>4646.15</v>
      </c>
      <c r="H54" s="10">
        <f t="shared" si="2"/>
        <v>15.24327477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44359.0</v>
      </c>
      <c r="B55" s="13">
        <v>0.4305555555555556</v>
      </c>
      <c r="C55" s="13"/>
      <c r="D55" s="17">
        <v>1875.75</v>
      </c>
      <c r="E55" s="16"/>
      <c r="F55" s="11"/>
      <c r="G55" s="9">
        <f t="shared" si="1"/>
        <v>4530.25</v>
      </c>
      <c r="H55" s="10">
        <f t="shared" si="2"/>
        <v>14.86302541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44366.0</v>
      </c>
      <c r="B56" s="22">
        <v>0.43472222222222223</v>
      </c>
      <c r="C56" s="22"/>
      <c r="D56" s="21">
        <v>1728.0</v>
      </c>
      <c r="E56" s="20"/>
      <c r="F56" s="11"/>
      <c r="G56" s="9">
        <f t="shared" si="1"/>
        <v>4678</v>
      </c>
      <c r="H56" s="10">
        <f t="shared" si="2"/>
        <v>15.34776952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44374.0</v>
      </c>
      <c r="B57" s="22">
        <v>0.4444444444444444</v>
      </c>
      <c r="C57" s="22"/>
      <c r="D57" s="21">
        <v>1692.0</v>
      </c>
      <c r="E57" s="20"/>
      <c r="F57" s="11"/>
      <c r="G57" s="9">
        <f t="shared" si="1"/>
        <v>4714</v>
      </c>
      <c r="H57" s="10">
        <f t="shared" si="2"/>
        <v>15.46587976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44386.0</v>
      </c>
      <c r="B58" s="22">
        <v>0.4173611111111111</v>
      </c>
      <c r="C58" s="22"/>
      <c r="D58" s="21">
        <v>1131.0</v>
      </c>
      <c r="E58" s="20"/>
      <c r="F58" s="21">
        <v>1006.0</v>
      </c>
      <c r="G58" s="9">
        <f t="shared" si="1"/>
        <v>5275</v>
      </c>
      <c r="H58" s="10">
        <f t="shared" si="2"/>
        <v>17.306431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44395.0</v>
      </c>
      <c r="B59" s="22">
        <v>0.4375</v>
      </c>
      <c r="C59" s="22"/>
      <c r="D59" s="21">
        <v>1103.0</v>
      </c>
      <c r="E59" s="20"/>
      <c r="F59" s="21">
        <v>1055.0</v>
      </c>
      <c r="G59" s="9">
        <f t="shared" si="1"/>
        <v>5303</v>
      </c>
      <c r="H59" s="10">
        <f t="shared" si="2"/>
        <v>17.39829452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44400.0</v>
      </c>
      <c r="B60" s="19">
        <v>0.4513888888888889</v>
      </c>
      <c r="C60" s="19"/>
      <c r="D60" s="21">
        <v>1143.0</v>
      </c>
      <c r="E60" s="20"/>
      <c r="F60" s="21">
        <v>1085.088</v>
      </c>
      <c r="G60" s="9">
        <f t="shared" si="1"/>
        <v>5263</v>
      </c>
      <c r="H60" s="10">
        <f t="shared" si="2"/>
        <v>17.26706092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44408.0</v>
      </c>
      <c r="B61" s="19">
        <v>0.5020833333333333</v>
      </c>
      <c r="C61" s="19"/>
      <c r="D61" s="21">
        <v>1103.0</v>
      </c>
      <c r="E61" s="20"/>
      <c r="F61" s="21">
        <v>1036.0</v>
      </c>
      <c r="G61" s="9">
        <f t="shared" si="1"/>
        <v>5303</v>
      </c>
      <c r="H61" s="10">
        <f t="shared" si="2"/>
        <v>17.39829452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44415.0</v>
      </c>
      <c r="B62" s="19">
        <v>0.47430555555555554</v>
      </c>
      <c r="C62" s="19"/>
      <c r="D62" s="21">
        <v>981.0</v>
      </c>
      <c r="E62" s="20"/>
      <c r="F62" s="21">
        <v>951.0</v>
      </c>
      <c r="G62" s="9">
        <f t="shared" si="1"/>
        <v>5425</v>
      </c>
      <c r="H62" s="10">
        <f t="shared" si="2"/>
        <v>17.798557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44421.0</v>
      </c>
      <c r="B63" s="19">
        <v>0.48125</v>
      </c>
      <c r="C63" s="19"/>
      <c r="D63" s="21">
        <v>991.0</v>
      </c>
      <c r="E63" s="20"/>
      <c r="F63" s="21">
        <v>914.0</v>
      </c>
      <c r="G63" s="9">
        <f t="shared" si="1"/>
        <v>5415</v>
      </c>
      <c r="H63" s="10">
        <f t="shared" si="2"/>
        <v>17.7657486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44429.0</v>
      </c>
      <c r="B64" s="19">
        <v>0.4673611111111111</v>
      </c>
      <c r="C64" s="19"/>
      <c r="D64" s="21">
        <v>920.0</v>
      </c>
      <c r="E64" s="20"/>
      <c r="F64" s="21">
        <v>856.0</v>
      </c>
      <c r="G64" s="9">
        <f t="shared" si="1"/>
        <v>5486</v>
      </c>
      <c r="H64" s="10">
        <f t="shared" si="2"/>
        <v>17.99868824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44435.0</v>
      </c>
      <c r="B65" s="19">
        <v>0.12222222222222222</v>
      </c>
      <c r="C65" s="19"/>
      <c r="D65" s="21">
        <v>900.0</v>
      </c>
      <c r="E65" s="20"/>
      <c r="F65" s="21">
        <v>847.0</v>
      </c>
      <c r="G65" s="9">
        <f t="shared" si="1"/>
        <v>5506</v>
      </c>
      <c r="H65" s="10">
        <f t="shared" si="2"/>
        <v>18.06430504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44442.0</v>
      </c>
      <c r="B66" s="19">
        <v>0.15555555555555556</v>
      </c>
      <c r="C66" s="36">
        <v>2.95</v>
      </c>
      <c r="D66" s="9">
        <f t="shared" ref="D66:D69" si="3">(C66*304.8)</f>
        <v>899.16</v>
      </c>
      <c r="E66" s="20">
        <v>2.85</v>
      </c>
      <c r="F66" s="9">
        <f t="shared" ref="F66:F69" si="4">(E66*304.8)</f>
        <v>868.68</v>
      </c>
      <c r="G66" s="9">
        <f t="shared" si="1"/>
        <v>5506.84</v>
      </c>
      <c r="H66" s="10">
        <f t="shared" si="2"/>
        <v>18.06706095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44450.0</v>
      </c>
      <c r="B67" s="19">
        <v>0.45555555555555555</v>
      </c>
      <c r="C67" s="36">
        <v>3.32</v>
      </c>
      <c r="D67" s="9">
        <f t="shared" si="3"/>
        <v>1011.936</v>
      </c>
      <c r="E67" s="20">
        <v>3.05</v>
      </c>
      <c r="F67" s="9">
        <f t="shared" si="4"/>
        <v>929.64</v>
      </c>
      <c r="G67" s="9">
        <f t="shared" si="1"/>
        <v>5394.064</v>
      </c>
      <c r="H67" s="10">
        <f t="shared" si="2"/>
        <v>17.69706093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44456.0</v>
      </c>
      <c r="B68" s="19">
        <v>0.13333333333333333</v>
      </c>
      <c r="C68" s="36">
        <v>2.65</v>
      </c>
      <c r="D68" s="9">
        <f t="shared" si="3"/>
        <v>807.72</v>
      </c>
      <c r="E68" s="20">
        <v>2.62</v>
      </c>
      <c r="F68" s="9">
        <f t="shared" si="4"/>
        <v>798.576</v>
      </c>
      <c r="G68" s="9">
        <f t="shared" si="1"/>
        <v>5598.28</v>
      </c>
      <c r="H68" s="10">
        <f t="shared" si="2"/>
        <v>18.36706096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44464.0</v>
      </c>
      <c r="B69" s="19">
        <v>0.46041666666666664</v>
      </c>
      <c r="C69" s="36">
        <v>3.12</v>
      </c>
      <c r="D69" s="9">
        <f t="shared" si="3"/>
        <v>950.976</v>
      </c>
      <c r="E69" s="20">
        <v>2.94</v>
      </c>
      <c r="F69" s="9">
        <f t="shared" si="4"/>
        <v>896.112</v>
      </c>
      <c r="G69" s="9">
        <f t="shared" si="1"/>
        <v>5455.024</v>
      </c>
      <c r="H69" s="10">
        <f t="shared" si="2"/>
        <v>17.89706094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9.13"/>
    <col customWidth="1" min="3" max="3" width="10.0"/>
    <col customWidth="1" min="4" max="4" width="10.38"/>
    <col customWidth="1" min="5" max="5" width="10.5"/>
    <col customWidth="1" min="6" max="7" width="9.38"/>
    <col customWidth="1" min="8" max="29" width="7.75"/>
  </cols>
  <sheetData>
    <row r="1">
      <c r="A1" s="1" t="s">
        <v>0</v>
      </c>
      <c r="B1" s="1" t="s">
        <v>93</v>
      </c>
      <c r="C1" s="3" t="s">
        <v>94</v>
      </c>
      <c r="D1" s="3" t="s">
        <v>95</v>
      </c>
      <c r="E1" s="3" t="s">
        <v>96</v>
      </c>
      <c r="F1" s="3" t="s">
        <v>97</v>
      </c>
      <c r="G1" s="3" t="s">
        <v>98</v>
      </c>
      <c r="H1" s="25" t="s">
        <v>99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0.06458333333333334</v>
      </c>
      <c r="C2" s="7"/>
      <c r="D2" s="9">
        <v>1661.16</v>
      </c>
      <c r="E2" s="9"/>
      <c r="F2" s="9"/>
      <c r="G2" s="9">
        <f t="shared" ref="G2:G70" si="1">((555.8+95.5)*10)-D2</f>
        <v>4851.84</v>
      </c>
      <c r="H2" s="10">
        <f t="shared" ref="H2:H70" si="2">G2*0.00328084</f>
        <v>15.91811075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0.4798611111111111</v>
      </c>
      <c r="C3" s="7"/>
      <c r="D3" s="9">
        <v>1298.448</v>
      </c>
      <c r="E3" s="9"/>
      <c r="F3" s="9"/>
      <c r="G3" s="9">
        <f t="shared" si="1"/>
        <v>5214.552</v>
      </c>
      <c r="H3" s="10">
        <f t="shared" si="2"/>
        <v>17.10811078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43661.0</v>
      </c>
      <c r="B4" s="7">
        <v>0.3861111111111111</v>
      </c>
      <c r="C4" s="7"/>
      <c r="D4" s="9">
        <v>896.112</v>
      </c>
      <c r="E4" s="9"/>
      <c r="F4" s="9"/>
      <c r="G4" s="9">
        <f t="shared" si="1"/>
        <v>5616.888</v>
      </c>
      <c r="H4" s="10">
        <f t="shared" si="2"/>
        <v>18.42811083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43669.0</v>
      </c>
      <c r="B5" s="7">
        <v>0.3756944444444445</v>
      </c>
      <c r="C5" s="7"/>
      <c r="D5" s="9">
        <v>868.6800000000001</v>
      </c>
      <c r="E5" s="9"/>
      <c r="F5" s="9"/>
      <c r="G5" s="9">
        <f t="shared" si="1"/>
        <v>5644.32</v>
      </c>
      <c r="H5" s="10">
        <f t="shared" si="2"/>
        <v>18.51811083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43676.0</v>
      </c>
      <c r="B6" s="7">
        <v>0.3854166666666667</v>
      </c>
      <c r="C6" s="7"/>
      <c r="D6" s="9">
        <v>914.4000000000001</v>
      </c>
      <c r="E6" s="9"/>
      <c r="F6" s="9"/>
      <c r="G6" s="9">
        <f t="shared" si="1"/>
        <v>5598.6</v>
      </c>
      <c r="H6" s="10">
        <f t="shared" si="2"/>
        <v>18.36811082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43759.0</v>
      </c>
      <c r="B7" s="7">
        <v>0.34791666666666665</v>
      </c>
      <c r="C7" s="7"/>
      <c r="D7" s="9">
        <v>1057.6560000000002</v>
      </c>
      <c r="E7" s="9"/>
      <c r="F7" s="9"/>
      <c r="G7" s="9">
        <f t="shared" si="1"/>
        <v>5455.344</v>
      </c>
      <c r="H7" s="10">
        <f t="shared" si="2"/>
        <v>17.89811081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43769.0</v>
      </c>
      <c r="B8" s="7">
        <v>0.4465277777777778</v>
      </c>
      <c r="C8" s="7"/>
      <c r="D8" s="9">
        <v>1179.576</v>
      </c>
      <c r="E8" s="9"/>
      <c r="F8" s="9"/>
      <c r="G8" s="9">
        <f t="shared" si="1"/>
        <v>5333.424</v>
      </c>
      <c r="H8" s="10">
        <f t="shared" si="2"/>
        <v>17.4981108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43776.0</v>
      </c>
      <c r="B9" s="7">
        <v>0.4444444444444444</v>
      </c>
      <c r="C9" s="7"/>
      <c r="D9" s="9">
        <v>1246.632</v>
      </c>
      <c r="E9" s="9"/>
      <c r="F9" s="9"/>
      <c r="G9" s="9">
        <f t="shared" si="1"/>
        <v>5266.368</v>
      </c>
      <c r="H9" s="10">
        <f t="shared" si="2"/>
        <v>17.27811079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43854.0</v>
      </c>
      <c r="B10" s="7">
        <v>0.3013888888888889</v>
      </c>
      <c r="C10" s="7"/>
      <c r="D10" s="9">
        <v>1161.288</v>
      </c>
      <c r="E10" s="9"/>
      <c r="F10" s="9"/>
      <c r="G10" s="9">
        <f t="shared" si="1"/>
        <v>5351.712</v>
      </c>
      <c r="H10" s="10">
        <f t="shared" si="2"/>
        <v>17.5581108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43881.0</v>
      </c>
      <c r="B11" s="7">
        <v>0.052083333333333336</v>
      </c>
      <c r="C11" s="7"/>
      <c r="D11" s="9">
        <v>1328.928</v>
      </c>
      <c r="E11" s="9"/>
      <c r="F11" s="9"/>
      <c r="G11" s="9">
        <f t="shared" si="1"/>
        <v>5184.072</v>
      </c>
      <c r="H11" s="10">
        <f t="shared" si="2"/>
        <v>17.00811078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43888.0</v>
      </c>
      <c r="B12" s="7">
        <v>0.052083333333333336</v>
      </c>
      <c r="C12" s="7"/>
      <c r="D12" s="9">
        <v>1328.928</v>
      </c>
      <c r="E12" s="9"/>
      <c r="F12" s="9"/>
      <c r="G12" s="9">
        <f t="shared" si="1"/>
        <v>5184.072</v>
      </c>
      <c r="H12" s="10">
        <f t="shared" si="2"/>
        <v>17.00811078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43996.0</v>
      </c>
      <c r="B13" s="7">
        <v>0.40069444444444446</v>
      </c>
      <c r="C13" s="7"/>
      <c r="D13" s="9">
        <v>1091.184</v>
      </c>
      <c r="E13" s="9"/>
      <c r="F13" s="9"/>
      <c r="G13" s="9">
        <f t="shared" si="1"/>
        <v>5421.816</v>
      </c>
      <c r="H13" s="10">
        <f t="shared" si="2"/>
        <v>17.78811081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44001.0</v>
      </c>
      <c r="B14" s="7">
        <v>0.42291666666666666</v>
      </c>
      <c r="C14" s="7"/>
      <c r="D14" s="9">
        <v>1252.728</v>
      </c>
      <c r="E14" s="9"/>
      <c r="F14" s="9"/>
      <c r="G14" s="9">
        <f t="shared" si="1"/>
        <v>5260.272</v>
      </c>
      <c r="H14" s="10">
        <f t="shared" si="2"/>
        <v>17.25811079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44010.0</v>
      </c>
      <c r="B15" s="7">
        <v>0.43402777777777773</v>
      </c>
      <c r="C15" s="7"/>
      <c r="D15" s="9">
        <v>1292.352</v>
      </c>
      <c r="E15" s="9"/>
      <c r="F15" s="9"/>
      <c r="G15" s="9">
        <f t="shared" si="1"/>
        <v>5220.648</v>
      </c>
      <c r="H15" s="10">
        <f t="shared" si="2"/>
        <v>17.12811078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44014.0</v>
      </c>
      <c r="B16" s="7">
        <v>0.44027777777777777</v>
      </c>
      <c r="C16" s="7"/>
      <c r="D16" s="9">
        <v>1359.4080000000001</v>
      </c>
      <c r="E16" s="9"/>
      <c r="F16" s="9"/>
      <c r="G16" s="9">
        <f t="shared" si="1"/>
        <v>5153.592</v>
      </c>
      <c r="H16" s="10">
        <f t="shared" si="2"/>
        <v>16.90811078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44022.0</v>
      </c>
      <c r="B17" s="7">
        <v>0.4395833333333334</v>
      </c>
      <c r="C17" s="7"/>
      <c r="D17" s="9">
        <v>1444.7520000000002</v>
      </c>
      <c r="E17" s="9"/>
      <c r="F17" s="9"/>
      <c r="G17" s="9">
        <f t="shared" si="1"/>
        <v>5068.248</v>
      </c>
      <c r="H17" s="10">
        <f t="shared" si="2"/>
        <v>16.62811077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44029.0</v>
      </c>
      <c r="B18" s="7">
        <v>0.4472222222222222</v>
      </c>
      <c r="C18" s="7"/>
      <c r="D18" s="9">
        <v>1255.776</v>
      </c>
      <c r="E18" s="9"/>
      <c r="F18" s="9"/>
      <c r="G18" s="9">
        <f t="shared" si="1"/>
        <v>5257.224</v>
      </c>
      <c r="H18" s="10">
        <f t="shared" si="2"/>
        <v>17.24811079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44038.0</v>
      </c>
      <c r="B19" s="7">
        <v>0.45694444444444443</v>
      </c>
      <c r="C19" s="7"/>
      <c r="D19" s="9">
        <v>1106.424</v>
      </c>
      <c r="E19" s="9"/>
      <c r="F19" s="9"/>
      <c r="G19" s="9">
        <f t="shared" si="1"/>
        <v>5406.576</v>
      </c>
      <c r="H19" s="10">
        <f t="shared" si="2"/>
        <v>17.7381108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44044.0</v>
      </c>
      <c r="B20" s="7">
        <v>0.2076388888888889</v>
      </c>
      <c r="C20" s="7"/>
      <c r="D20" s="9">
        <v>1161.288</v>
      </c>
      <c r="E20" s="9"/>
      <c r="F20" s="9"/>
      <c r="G20" s="9">
        <f t="shared" si="1"/>
        <v>5351.712</v>
      </c>
      <c r="H20" s="10">
        <f t="shared" si="2"/>
        <v>17.5581108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44052.0</v>
      </c>
      <c r="B21" s="7">
        <v>0.4673611111111111</v>
      </c>
      <c r="C21" s="7"/>
      <c r="D21" s="9">
        <v>1234.44</v>
      </c>
      <c r="E21" s="9"/>
      <c r="F21" s="9"/>
      <c r="G21" s="9">
        <f t="shared" si="1"/>
        <v>5278.56</v>
      </c>
      <c r="H21" s="10">
        <f t="shared" si="2"/>
        <v>17.31811079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44059.0</v>
      </c>
      <c r="B22" s="7">
        <v>0.2034722222222222</v>
      </c>
      <c r="C22" s="7"/>
      <c r="D22" s="9">
        <v>1033.2720000000002</v>
      </c>
      <c r="E22" s="9"/>
      <c r="F22" s="9"/>
      <c r="G22" s="9">
        <f t="shared" si="1"/>
        <v>5479.728</v>
      </c>
      <c r="H22" s="10">
        <f t="shared" si="2"/>
        <v>17.97811081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44066.0</v>
      </c>
      <c r="B23" s="7">
        <v>0.4472222222222222</v>
      </c>
      <c r="C23" s="7"/>
      <c r="D23" s="9">
        <v>1045.4640000000002</v>
      </c>
      <c r="E23" s="9"/>
      <c r="F23" s="9"/>
      <c r="G23" s="9">
        <f t="shared" si="1"/>
        <v>5467.536</v>
      </c>
      <c r="H23" s="10">
        <f t="shared" si="2"/>
        <v>17.93811081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44076.0</v>
      </c>
      <c r="B24" s="7">
        <v>0.4888888888888889</v>
      </c>
      <c r="C24" s="7"/>
      <c r="D24" s="9">
        <v>1011.936</v>
      </c>
      <c r="E24" s="9"/>
      <c r="F24" s="9"/>
      <c r="G24" s="9">
        <f t="shared" si="1"/>
        <v>5501.064</v>
      </c>
      <c r="H24" s="10">
        <f t="shared" si="2"/>
        <v>18.04811081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44094.0</v>
      </c>
      <c r="B25" s="7">
        <v>0.4791666666666667</v>
      </c>
      <c r="C25" s="7"/>
      <c r="D25" s="9">
        <v>950.9760000000001</v>
      </c>
      <c r="E25" s="9"/>
      <c r="F25" s="9"/>
      <c r="G25" s="9">
        <f t="shared" si="1"/>
        <v>5562.024</v>
      </c>
      <c r="H25" s="10">
        <f t="shared" si="2"/>
        <v>18.24811082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44102.0</v>
      </c>
      <c r="B26" s="7">
        <v>0.44375000000000003</v>
      </c>
      <c r="C26" s="7"/>
      <c r="D26" s="9">
        <v>1054.608</v>
      </c>
      <c r="E26" s="9"/>
      <c r="F26" s="9"/>
      <c r="G26" s="9">
        <f t="shared" si="1"/>
        <v>5458.392</v>
      </c>
      <c r="H26" s="10">
        <f t="shared" si="2"/>
        <v>17.90811081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44108.0</v>
      </c>
      <c r="B27" s="7">
        <v>0.4361111111111111</v>
      </c>
      <c r="C27" s="7"/>
      <c r="D27" s="9">
        <v>905.2560000000001</v>
      </c>
      <c r="E27" s="9"/>
      <c r="F27" s="9"/>
      <c r="G27" s="9">
        <f t="shared" si="1"/>
        <v>5607.744</v>
      </c>
      <c r="H27" s="10">
        <f t="shared" si="2"/>
        <v>18.39811082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44115.0</v>
      </c>
      <c r="B28" s="7">
        <v>0.43263888888888885</v>
      </c>
      <c r="C28" s="7"/>
      <c r="D28" s="9">
        <v>920.4960000000001</v>
      </c>
      <c r="E28" s="9"/>
      <c r="F28" s="9"/>
      <c r="G28" s="9">
        <f t="shared" si="1"/>
        <v>5592.504</v>
      </c>
      <c r="H28" s="10">
        <f t="shared" si="2"/>
        <v>18.34811082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44122.0</v>
      </c>
      <c r="B29" s="7">
        <v>0.4159722222222222</v>
      </c>
      <c r="C29" s="7"/>
      <c r="D29" s="9">
        <v>908.304</v>
      </c>
      <c r="E29" s="9"/>
      <c r="F29" s="9"/>
      <c r="G29" s="9">
        <f t="shared" si="1"/>
        <v>5604.696</v>
      </c>
      <c r="H29" s="10">
        <f t="shared" si="2"/>
        <v>18.38811082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44129.0</v>
      </c>
      <c r="B30" s="7">
        <v>0.4291666666666667</v>
      </c>
      <c r="C30" s="7"/>
      <c r="D30" s="9">
        <v>972.312</v>
      </c>
      <c r="E30" s="9"/>
      <c r="F30" s="9"/>
      <c r="G30" s="9">
        <f t="shared" si="1"/>
        <v>5540.688</v>
      </c>
      <c r="H30" s="10">
        <f t="shared" si="2"/>
        <v>18.17811082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44136.0</v>
      </c>
      <c r="B31" s="7">
        <v>0.4236111111111111</v>
      </c>
      <c r="C31" s="7"/>
      <c r="D31" s="9">
        <v>1039.3680000000002</v>
      </c>
      <c r="E31" s="9"/>
      <c r="F31" s="9"/>
      <c r="G31" s="9">
        <f t="shared" si="1"/>
        <v>5473.632</v>
      </c>
      <c r="H31" s="10">
        <f t="shared" si="2"/>
        <v>17.95811081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44157.0</v>
      </c>
      <c r="B32" s="7">
        <v>0.42083333333333334</v>
      </c>
      <c r="C32" s="7"/>
      <c r="D32" s="9">
        <v>950.9760000000001</v>
      </c>
      <c r="E32" s="9"/>
      <c r="F32" s="9"/>
      <c r="G32" s="9">
        <f t="shared" si="1"/>
        <v>5562.024</v>
      </c>
      <c r="H32" s="10">
        <f t="shared" si="2"/>
        <v>18.24811082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44164.0</v>
      </c>
      <c r="B33" s="7">
        <v>0.4131944444444444</v>
      </c>
      <c r="C33" s="7"/>
      <c r="D33" s="9">
        <v>1054.608</v>
      </c>
      <c r="E33" s="9"/>
      <c r="F33" s="9"/>
      <c r="G33" s="9">
        <f t="shared" si="1"/>
        <v>5458.392</v>
      </c>
      <c r="H33" s="10">
        <f t="shared" si="2"/>
        <v>17.90811081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44171.0</v>
      </c>
      <c r="B34" s="7">
        <v>0.42291666666666666</v>
      </c>
      <c r="C34" s="7"/>
      <c r="D34" s="9">
        <v>1048.512</v>
      </c>
      <c r="E34" s="9"/>
      <c r="F34" s="9"/>
      <c r="G34" s="9">
        <f t="shared" si="1"/>
        <v>5464.488</v>
      </c>
      <c r="H34" s="10">
        <f t="shared" si="2"/>
        <v>17.92811081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44178.0</v>
      </c>
      <c r="B35" s="7">
        <v>0.5368055555555555</v>
      </c>
      <c r="C35" s="7"/>
      <c r="D35" s="9">
        <v>1021.08</v>
      </c>
      <c r="E35" s="9"/>
      <c r="F35" s="9"/>
      <c r="G35" s="9">
        <f t="shared" si="1"/>
        <v>5491.92</v>
      </c>
      <c r="H35" s="10">
        <f t="shared" si="2"/>
        <v>18.01811081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44186.0</v>
      </c>
      <c r="B36" s="7">
        <v>0.5284722222222222</v>
      </c>
      <c r="C36" s="7"/>
      <c r="D36" s="9">
        <v>1002.792</v>
      </c>
      <c r="E36" s="9"/>
      <c r="F36" s="9"/>
      <c r="G36" s="9">
        <f t="shared" si="1"/>
        <v>5510.208</v>
      </c>
      <c r="H36" s="10">
        <f t="shared" si="2"/>
        <v>18.07811081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44199.0</v>
      </c>
      <c r="B37" s="7">
        <v>0.48055555555555557</v>
      </c>
      <c r="C37" s="7"/>
      <c r="D37" s="9">
        <v>1097.28</v>
      </c>
      <c r="E37" s="9"/>
      <c r="F37" s="9"/>
      <c r="G37" s="9">
        <f t="shared" si="1"/>
        <v>5415.72</v>
      </c>
      <c r="H37" s="10">
        <f t="shared" si="2"/>
        <v>17.7681108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44206.0</v>
      </c>
      <c r="B38" s="7">
        <v>0.47222222222222227</v>
      </c>
      <c r="C38" s="7"/>
      <c r="D38" s="9">
        <v>1139.952</v>
      </c>
      <c r="E38" s="9"/>
      <c r="F38" s="9"/>
      <c r="G38" s="9">
        <f t="shared" si="1"/>
        <v>5373.048</v>
      </c>
      <c r="H38" s="10">
        <f t="shared" si="2"/>
        <v>17.6281108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44220.0</v>
      </c>
      <c r="B39" s="7">
        <v>0.4611111111111111</v>
      </c>
      <c r="C39" s="7"/>
      <c r="D39" s="9">
        <v>1219.2</v>
      </c>
      <c r="E39" s="9"/>
      <c r="F39" s="9"/>
      <c r="G39" s="9">
        <f t="shared" si="1"/>
        <v>5293.8</v>
      </c>
      <c r="H39" s="10">
        <f t="shared" si="2"/>
        <v>17.36811079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44227.0</v>
      </c>
      <c r="B40" s="7">
        <v>0.47291666666666665</v>
      </c>
      <c r="C40" s="7"/>
      <c r="D40" s="9">
        <v>1402.08</v>
      </c>
      <c r="E40" s="9"/>
      <c r="F40" s="9"/>
      <c r="G40" s="9">
        <f t="shared" si="1"/>
        <v>5110.92</v>
      </c>
      <c r="H40" s="10">
        <f t="shared" si="2"/>
        <v>16.76811077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44234.0</v>
      </c>
      <c r="B41" s="7">
        <v>0.4395833333333334</v>
      </c>
      <c r="C41" s="7"/>
      <c r="D41" s="9">
        <v>1261.8719999999998</v>
      </c>
      <c r="E41" s="9"/>
      <c r="F41" s="9"/>
      <c r="G41" s="9">
        <f t="shared" si="1"/>
        <v>5251.128</v>
      </c>
      <c r="H41" s="10">
        <f t="shared" si="2"/>
        <v>17.22811079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44241.0</v>
      </c>
      <c r="B42" s="7">
        <v>0.43194444444444446</v>
      </c>
      <c r="C42" s="7"/>
      <c r="D42" s="9">
        <v>1164.336</v>
      </c>
      <c r="E42" s="9"/>
      <c r="F42" s="9"/>
      <c r="G42" s="9">
        <f t="shared" si="1"/>
        <v>5348.664</v>
      </c>
      <c r="H42" s="10">
        <f t="shared" si="2"/>
        <v>17.5481108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44248.0</v>
      </c>
      <c r="B43" s="7">
        <v>0.4548611111111111</v>
      </c>
      <c r="C43" s="7"/>
      <c r="D43" s="9">
        <v>1292.352</v>
      </c>
      <c r="E43" s="9"/>
      <c r="F43" s="9"/>
      <c r="G43" s="9">
        <f t="shared" si="1"/>
        <v>5220.648</v>
      </c>
      <c r="H43" s="10">
        <f t="shared" si="2"/>
        <v>17.12811078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44255.0</v>
      </c>
      <c r="B44" s="7">
        <v>0.4444444444444444</v>
      </c>
      <c r="C44" s="7"/>
      <c r="D44" s="9">
        <v>1246.632</v>
      </c>
      <c r="E44" s="9"/>
      <c r="F44" s="9"/>
      <c r="G44" s="9">
        <f t="shared" si="1"/>
        <v>5266.368</v>
      </c>
      <c r="H44" s="10">
        <f t="shared" si="2"/>
        <v>17.27811079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44267.0</v>
      </c>
      <c r="B45" s="7">
        <v>0.09722222222222222</v>
      </c>
      <c r="C45" s="7"/>
      <c r="D45" s="9">
        <v>1481.3280000000002</v>
      </c>
      <c r="E45" s="9"/>
      <c r="F45" s="9"/>
      <c r="G45" s="9">
        <f t="shared" si="1"/>
        <v>5031.672</v>
      </c>
      <c r="H45" s="10">
        <f t="shared" si="2"/>
        <v>16.50811076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44266.0</v>
      </c>
      <c r="B46" s="13">
        <v>0.46458333333333335</v>
      </c>
      <c r="C46" s="13"/>
      <c r="D46" s="17">
        <v>1784.25</v>
      </c>
      <c r="E46" s="17"/>
      <c r="F46" s="11"/>
      <c r="G46" s="9">
        <f t="shared" si="1"/>
        <v>4728.75</v>
      </c>
      <c r="H46" s="10">
        <f t="shared" si="2"/>
        <v>15.51427215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44273.0</v>
      </c>
      <c r="B47" s="13">
        <v>0.45694444444444443</v>
      </c>
      <c r="C47" s="13"/>
      <c r="D47" s="17">
        <v>1753.75</v>
      </c>
      <c r="E47" s="17"/>
      <c r="F47" s="11"/>
      <c r="G47" s="9">
        <f t="shared" si="1"/>
        <v>4759.25</v>
      </c>
      <c r="H47" s="10">
        <f t="shared" si="2"/>
        <v>15.61433777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44276.0</v>
      </c>
      <c r="B48" s="13">
        <v>0.5</v>
      </c>
      <c r="C48" s="13"/>
      <c r="D48" s="17">
        <v>1558.55</v>
      </c>
      <c r="E48" s="17"/>
      <c r="F48" s="11"/>
      <c r="G48" s="9">
        <f t="shared" si="1"/>
        <v>4954.45</v>
      </c>
      <c r="H48" s="10">
        <f t="shared" si="2"/>
        <v>16.25475774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44283.0</v>
      </c>
      <c r="B49" s="13">
        <v>0.4444444444444444</v>
      </c>
      <c r="C49" s="13"/>
      <c r="D49" s="17">
        <v>1625.65</v>
      </c>
      <c r="E49" s="17"/>
      <c r="F49" s="11"/>
      <c r="G49" s="9">
        <f t="shared" si="1"/>
        <v>4887.35</v>
      </c>
      <c r="H49" s="10">
        <f t="shared" si="2"/>
        <v>16.03461337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44311.0</v>
      </c>
      <c r="B50" s="13">
        <v>0.44930555555555557</v>
      </c>
      <c r="C50" s="13"/>
      <c r="D50" s="17">
        <v>1653.1</v>
      </c>
      <c r="E50" s="17"/>
      <c r="F50" s="11"/>
      <c r="G50" s="9">
        <f t="shared" si="1"/>
        <v>4859.9</v>
      </c>
      <c r="H50" s="10">
        <f t="shared" si="2"/>
        <v>15.94455432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44318.0</v>
      </c>
      <c r="B51" s="43" t="s">
        <v>29</v>
      </c>
      <c r="C51" s="43"/>
      <c r="D51" s="17" t="s">
        <v>29</v>
      </c>
      <c r="E51" s="17"/>
      <c r="F51" s="44"/>
      <c r="G51" s="9" t="str">
        <f t="shared" si="1"/>
        <v>#VALUE!</v>
      </c>
      <c r="H51" s="10" t="str">
        <f t="shared" si="2"/>
        <v>#VALUE!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44332.0</v>
      </c>
      <c r="B52" s="13">
        <v>0.4847222222222222</v>
      </c>
      <c r="C52" s="13"/>
      <c r="D52" s="17">
        <v>1952.0</v>
      </c>
      <c r="E52" s="17"/>
      <c r="F52" s="11"/>
      <c r="G52" s="9">
        <f t="shared" si="1"/>
        <v>4561</v>
      </c>
      <c r="H52" s="10">
        <f t="shared" si="2"/>
        <v>14.96391124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44340.0</v>
      </c>
      <c r="B53" s="13">
        <v>0.4979166666666667</v>
      </c>
      <c r="C53" s="13"/>
      <c r="D53" s="17">
        <v>2067.0</v>
      </c>
      <c r="E53" s="17"/>
      <c r="F53" s="11"/>
      <c r="G53" s="9">
        <f t="shared" si="1"/>
        <v>4446</v>
      </c>
      <c r="H53" s="10">
        <f t="shared" si="2"/>
        <v>14.58661464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44347.0</v>
      </c>
      <c r="B54" s="13">
        <v>0.48819444444444443</v>
      </c>
      <c r="C54" s="13"/>
      <c r="D54" s="17">
        <v>2092.3</v>
      </c>
      <c r="E54" s="17"/>
      <c r="F54" s="11"/>
      <c r="G54" s="9">
        <f t="shared" si="1"/>
        <v>4420.7</v>
      </c>
      <c r="H54" s="10">
        <f t="shared" si="2"/>
        <v>14.50360939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45">
        <v>44352.0</v>
      </c>
      <c r="B55" s="13">
        <v>0.46944444444444444</v>
      </c>
      <c r="C55" s="13"/>
      <c r="D55" s="17">
        <v>1738.5</v>
      </c>
      <c r="E55" s="17"/>
      <c r="F55" s="11"/>
      <c r="G55" s="9">
        <f t="shared" si="1"/>
        <v>4774.5</v>
      </c>
      <c r="H55" s="10">
        <f t="shared" si="2"/>
        <v>15.66437058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44359.0</v>
      </c>
      <c r="B56" s="13">
        <v>0.41944444444444445</v>
      </c>
      <c r="C56" s="13"/>
      <c r="D56" s="17">
        <v>1866.6</v>
      </c>
      <c r="E56" s="17"/>
      <c r="F56" s="11"/>
      <c r="G56" s="9">
        <f t="shared" si="1"/>
        <v>4646.4</v>
      </c>
      <c r="H56" s="10">
        <f t="shared" si="2"/>
        <v>15.24409498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44366.0</v>
      </c>
      <c r="B57" s="22">
        <v>0.44305555555555554</v>
      </c>
      <c r="C57" s="22"/>
      <c r="D57" s="21">
        <v>1707.0</v>
      </c>
      <c r="E57" s="21"/>
      <c r="F57" s="11"/>
      <c r="G57" s="9">
        <f t="shared" si="1"/>
        <v>4806</v>
      </c>
      <c r="H57" s="10">
        <f t="shared" si="2"/>
        <v>15.76771704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44374.0</v>
      </c>
      <c r="B58" s="22">
        <v>0.45416666666666666</v>
      </c>
      <c r="C58" s="22"/>
      <c r="D58" s="21">
        <v>1585.0</v>
      </c>
      <c r="E58" s="21"/>
      <c r="F58" s="11"/>
      <c r="G58" s="9">
        <f t="shared" si="1"/>
        <v>4928</v>
      </c>
      <c r="H58" s="10">
        <f t="shared" si="2"/>
        <v>16.16797952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44386.0</v>
      </c>
      <c r="B59" s="22">
        <v>0.42430555555555555</v>
      </c>
      <c r="C59" s="22"/>
      <c r="D59" s="21">
        <v>1103.0</v>
      </c>
      <c r="E59" s="21"/>
      <c r="F59" s="9"/>
      <c r="G59" s="9">
        <f t="shared" si="1"/>
        <v>5410</v>
      </c>
      <c r="H59" s="10">
        <f t="shared" si="2"/>
        <v>17.7493444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44395.0</v>
      </c>
      <c r="B60" s="22">
        <v>0.4444444444444444</v>
      </c>
      <c r="C60" s="22"/>
      <c r="D60" s="21">
        <v>1088.0</v>
      </c>
      <c r="E60" s="21"/>
      <c r="F60" s="9"/>
      <c r="G60" s="9">
        <f t="shared" si="1"/>
        <v>5425</v>
      </c>
      <c r="H60" s="10">
        <f t="shared" si="2"/>
        <v>17.798557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44400.0</v>
      </c>
      <c r="B61" s="19">
        <v>0.4597222222222222</v>
      </c>
      <c r="C61" s="19"/>
      <c r="D61" s="21">
        <v>1103.376</v>
      </c>
      <c r="E61" s="21"/>
      <c r="F61" s="9"/>
      <c r="G61" s="9">
        <f t="shared" si="1"/>
        <v>5409.624</v>
      </c>
      <c r="H61" s="10">
        <f t="shared" si="2"/>
        <v>17.7481108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44408.0</v>
      </c>
      <c r="B62" s="19">
        <v>0.5090277777777777</v>
      </c>
      <c r="C62" s="19"/>
      <c r="D62" s="21">
        <v>1067.0</v>
      </c>
      <c r="E62" s="21"/>
      <c r="F62" s="9"/>
      <c r="G62" s="9">
        <f t="shared" si="1"/>
        <v>5446</v>
      </c>
      <c r="H62" s="10">
        <f t="shared" si="2"/>
        <v>17.86745464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44415.0</v>
      </c>
      <c r="B63" s="19">
        <v>0.48055555555555557</v>
      </c>
      <c r="C63" s="19"/>
      <c r="D63" s="21">
        <v>975.0</v>
      </c>
      <c r="E63" s="21"/>
      <c r="F63" s="9"/>
      <c r="G63" s="9">
        <f t="shared" si="1"/>
        <v>5538</v>
      </c>
      <c r="H63" s="10">
        <f t="shared" si="2"/>
        <v>18.16929192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44421.0</v>
      </c>
      <c r="B64" s="19">
        <v>0.4888888888888889</v>
      </c>
      <c r="C64" s="19"/>
      <c r="D64" s="21">
        <v>1030.0</v>
      </c>
      <c r="E64" s="21"/>
      <c r="F64" s="9"/>
      <c r="G64" s="9">
        <f t="shared" si="1"/>
        <v>5483</v>
      </c>
      <c r="H64" s="10">
        <f t="shared" si="2"/>
        <v>17.98884572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44429.0</v>
      </c>
      <c r="B65" s="19">
        <v>0.47638888888888886</v>
      </c>
      <c r="C65" s="19"/>
      <c r="D65" s="21">
        <v>914.0</v>
      </c>
      <c r="E65" s="21"/>
      <c r="F65" s="21">
        <v>960.0</v>
      </c>
      <c r="G65" s="9">
        <f t="shared" si="1"/>
        <v>5599</v>
      </c>
      <c r="H65" s="10">
        <f t="shared" si="2"/>
        <v>18.36942316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44435.0</v>
      </c>
      <c r="B66" s="19">
        <v>0.11875</v>
      </c>
      <c r="C66" s="19"/>
      <c r="D66" s="21">
        <v>911.0</v>
      </c>
      <c r="E66" s="21"/>
      <c r="F66" s="21">
        <v>914.0</v>
      </c>
      <c r="G66" s="9">
        <f t="shared" si="1"/>
        <v>5602</v>
      </c>
      <c r="H66" s="10">
        <f t="shared" si="2"/>
        <v>18.37926568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44442.0</v>
      </c>
      <c r="B67" s="19">
        <v>0.16180555555555556</v>
      </c>
      <c r="C67" s="36">
        <v>3.4</v>
      </c>
      <c r="D67" s="9">
        <f t="shared" ref="D67:D70" si="3">(C67*304.8)</f>
        <v>1036.32</v>
      </c>
      <c r="E67" s="9"/>
      <c r="F67" s="9"/>
      <c r="G67" s="9">
        <f t="shared" si="1"/>
        <v>5476.68</v>
      </c>
      <c r="H67" s="10">
        <f t="shared" si="2"/>
        <v>17.96811081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44450.0</v>
      </c>
      <c r="B68" s="19">
        <v>0.47708333333333336</v>
      </c>
      <c r="C68" s="36">
        <v>3.27</v>
      </c>
      <c r="D68" s="9">
        <f t="shared" si="3"/>
        <v>996.696</v>
      </c>
      <c r="E68" s="9"/>
      <c r="F68" s="9"/>
      <c r="G68" s="9">
        <f t="shared" si="1"/>
        <v>5516.304</v>
      </c>
      <c r="H68" s="10">
        <f t="shared" si="2"/>
        <v>18.09811082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44456.0</v>
      </c>
      <c r="B69" s="19">
        <v>0.13958333333333334</v>
      </c>
      <c r="C69" s="36">
        <v>3.23</v>
      </c>
      <c r="D69" s="9">
        <f t="shared" si="3"/>
        <v>984.504</v>
      </c>
      <c r="E69" s="9"/>
      <c r="F69" s="9"/>
      <c r="G69" s="9">
        <f t="shared" si="1"/>
        <v>5528.496</v>
      </c>
      <c r="H69" s="10">
        <f t="shared" si="2"/>
        <v>18.13811082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44464.0</v>
      </c>
      <c r="B70" s="19">
        <v>0.46944444444444444</v>
      </c>
      <c r="C70" s="36">
        <v>3.15</v>
      </c>
      <c r="D70" s="9">
        <f t="shared" si="3"/>
        <v>960.12</v>
      </c>
      <c r="E70" s="9"/>
      <c r="F70" s="9"/>
      <c r="G70" s="9">
        <f t="shared" si="1"/>
        <v>5552.88</v>
      </c>
      <c r="H70" s="10">
        <f t="shared" si="2"/>
        <v>18.21811082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9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9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9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9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9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9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9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9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9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9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9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9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9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9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9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9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9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9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9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9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9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9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9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9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9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9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9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9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9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9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9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9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9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9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9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9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9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9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9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9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9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9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9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9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9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9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9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9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9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9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9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9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9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9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9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9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9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9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9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9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9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9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9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9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9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9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9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9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9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9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9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9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9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9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9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9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9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9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9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9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9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9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9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9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9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9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9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9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9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9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9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9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9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9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9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9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9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9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9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9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9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9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9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9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9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9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9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9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9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9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9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9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9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9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9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9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9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9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9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9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9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9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9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9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9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9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9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9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9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9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9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9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9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9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9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9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9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9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9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9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9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9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9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9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9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9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9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9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9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9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9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9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9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9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9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9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9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9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9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9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9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9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9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9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9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9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9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9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9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9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9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9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9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9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9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9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9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9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9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9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9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9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9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9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9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9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9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9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9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9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9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9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9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9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9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9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9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9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9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9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9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9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9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9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9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9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9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9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9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9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9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9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9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9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9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9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9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9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9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9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9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9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9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9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9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9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9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9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9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9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9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9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9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9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9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9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9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9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9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9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9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9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9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9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9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9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9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9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9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9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9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9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9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9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9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9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9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9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9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9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9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9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9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9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9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9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9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9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9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9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9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9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9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9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9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9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9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9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9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9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9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9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9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9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9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9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9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9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9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9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9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9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9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9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9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9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9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9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9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9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9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9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9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9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9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9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9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9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9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9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9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9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9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9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9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9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9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9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9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9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9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9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9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9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9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9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9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9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9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9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9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9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9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9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9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9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9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9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9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9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9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9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9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9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9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9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9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9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9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9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9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9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9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9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9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9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9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9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9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9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9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9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9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9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9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9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9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9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9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9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9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9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9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9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9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9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9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9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9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9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9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9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9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9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9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9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9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9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9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9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9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9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9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9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9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9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9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9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9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9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9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9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9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9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9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9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9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9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9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9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9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9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9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9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9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9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9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9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9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9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9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9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9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9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9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9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9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9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9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9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9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9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9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9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9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9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9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9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9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9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9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9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9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9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9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9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9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9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9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9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9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9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9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9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9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9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9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9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9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9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9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9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9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9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9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9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9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9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9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9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9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9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9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9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9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9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9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9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9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9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9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9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9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9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9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9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9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9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9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9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9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9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9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9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9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9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9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9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9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9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9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9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9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9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9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9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9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9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9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9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9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9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9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9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9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9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9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9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9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9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9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9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9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9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9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9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9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9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9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9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9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9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9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9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9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9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9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9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9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9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9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9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9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9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9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9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9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9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9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9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9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9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9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9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9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9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9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9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9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9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9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9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9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9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9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9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9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9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9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9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9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9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9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9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9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9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9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9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9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9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9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9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9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9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9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9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9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9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9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9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9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9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9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9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9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9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9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9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9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9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9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9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9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9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9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9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9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9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9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9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9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9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9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9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9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9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9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9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9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9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9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9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9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9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9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9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9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9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9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9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9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9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9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9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9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9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9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9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9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9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9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9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9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9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9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9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9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9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9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9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9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9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9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9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9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9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9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9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9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9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9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9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9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9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9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9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9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9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9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9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9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9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9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9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9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9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9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9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9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9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9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9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9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9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9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9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9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9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9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9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9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9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9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9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9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9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9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9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9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9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9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9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9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9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9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9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9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9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9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9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9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9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9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9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9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9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9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9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9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9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9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9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9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9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9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9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9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9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9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9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9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9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9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9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9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9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9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9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9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9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9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9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9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9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9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9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9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9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9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9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9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9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9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9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9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9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9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9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9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9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9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9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9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9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9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9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9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9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9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9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9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9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9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9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9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9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9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9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9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9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9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9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9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9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9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9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9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9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9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9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9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9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9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9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9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9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9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9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9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9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9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9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9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9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9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9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9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9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9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9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9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9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9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9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9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9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9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9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9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9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9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9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9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9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9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9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9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9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9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9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9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9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9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9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9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9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9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9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9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9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9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9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9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9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9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9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9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9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9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9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9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9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9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9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9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9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9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9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9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9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9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9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9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9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9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9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9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9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9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9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9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9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9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9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9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9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9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9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9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9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9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9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9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9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9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9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9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9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9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9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9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9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9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9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9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9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9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9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9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9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9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9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9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9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9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9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9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9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9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9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9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9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9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9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9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9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9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9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9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9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9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9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9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9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9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9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9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9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9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9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9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9.38"/>
    <col customWidth="1" min="4" max="4" width="9.63"/>
    <col customWidth="1" min="5" max="6" width="9.88"/>
    <col customWidth="1" min="7" max="7" width="7.88"/>
    <col customWidth="1" min="8" max="29" width="9.38"/>
  </cols>
  <sheetData>
    <row r="1">
      <c r="A1" s="1" t="s">
        <v>0</v>
      </c>
      <c r="B1" s="1" t="s">
        <v>100</v>
      </c>
      <c r="C1" s="3" t="s">
        <v>101</v>
      </c>
      <c r="D1" s="3" t="s">
        <v>102</v>
      </c>
      <c r="E1" s="2" t="s">
        <v>103</v>
      </c>
      <c r="F1" s="3" t="s">
        <v>104</v>
      </c>
      <c r="G1" s="5" t="s">
        <v>105</v>
      </c>
      <c r="H1" s="25" t="s">
        <v>106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0.06666666666666667</v>
      </c>
      <c r="C2" s="7"/>
      <c r="D2" s="9">
        <v>1807.464</v>
      </c>
      <c r="E2" s="8"/>
      <c r="F2" s="9"/>
      <c r="G2" s="9">
        <f t="shared" ref="G2:G70" si="1">((577.3+83.5)*10)-D2</f>
        <v>4800.536</v>
      </c>
      <c r="H2" s="48">
        <f t="shared" ref="H2:H70" si="2">G2*0.00328084</f>
        <v>15.74979053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0.4784722222222222</v>
      </c>
      <c r="C3" s="7"/>
      <c r="D3" s="9">
        <v>1435.608</v>
      </c>
      <c r="E3" s="8"/>
      <c r="F3" s="9"/>
      <c r="G3" s="9">
        <f t="shared" si="1"/>
        <v>5172.392</v>
      </c>
      <c r="H3" s="48">
        <f t="shared" si="2"/>
        <v>16.96979057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43661.0</v>
      </c>
      <c r="B4" s="7">
        <v>0.3861111111111111</v>
      </c>
      <c r="C4" s="7"/>
      <c r="D4" s="9">
        <v>1042.416</v>
      </c>
      <c r="E4" s="8"/>
      <c r="F4" s="9"/>
      <c r="G4" s="9">
        <f t="shared" si="1"/>
        <v>5565.584</v>
      </c>
      <c r="H4" s="48">
        <f t="shared" si="2"/>
        <v>18.25979061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43669.0</v>
      </c>
      <c r="B5" s="7">
        <v>0.375</v>
      </c>
      <c r="C5" s="7"/>
      <c r="D5" s="9">
        <v>1021.08</v>
      </c>
      <c r="E5" s="8"/>
      <c r="F5" s="9"/>
      <c r="G5" s="9">
        <f t="shared" si="1"/>
        <v>5586.92</v>
      </c>
      <c r="H5" s="48">
        <f t="shared" si="2"/>
        <v>18.32979061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43676.0</v>
      </c>
      <c r="B6" s="7">
        <v>0.3847222222222222</v>
      </c>
      <c r="C6" s="7"/>
      <c r="D6" s="9">
        <v>1060.704</v>
      </c>
      <c r="E6" s="8"/>
      <c r="F6" s="9"/>
      <c r="G6" s="9">
        <f t="shared" si="1"/>
        <v>5547.296</v>
      </c>
      <c r="H6" s="48">
        <f t="shared" si="2"/>
        <v>18.19979061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43752.0</v>
      </c>
      <c r="B7" s="7">
        <v>0.36180555555555555</v>
      </c>
      <c r="C7" s="7"/>
      <c r="D7" s="9">
        <v>1078.992</v>
      </c>
      <c r="E7" s="8"/>
      <c r="F7" s="9"/>
      <c r="G7" s="9">
        <f t="shared" si="1"/>
        <v>5529.008</v>
      </c>
      <c r="H7" s="48">
        <f t="shared" si="2"/>
        <v>18.13979061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0.3506944444444444</v>
      </c>
      <c r="C8" s="7"/>
      <c r="D8" s="9">
        <v>1207.008</v>
      </c>
      <c r="E8" s="8"/>
      <c r="F8" s="9"/>
      <c r="G8" s="9">
        <f t="shared" si="1"/>
        <v>5400.992</v>
      </c>
      <c r="H8" s="48">
        <f t="shared" si="2"/>
        <v>17.71979059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0.4486111111111111</v>
      </c>
      <c r="C9" s="7"/>
      <c r="D9" s="9">
        <v>1325.8799999999999</v>
      </c>
      <c r="E9" s="8"/>
      <c r="F9" s="9"/>
      <c r="G9" s="9">
        <f t="shared" si="1"/>
        <v>5282.12</v>
      </c>
      <c r="H9" s="48">
        <f t="shared" si="2"/>
        <v>17.32979058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43776.0</v>
      </c>
      <c r="B10" s="7">
        <v>0.4451388888888889</v>
      </c>
      <c r="C10" s="7"/>
      <c r="D10" s="9">
        <v>1374.648</v>
      </c>
      <c r="E10" s="8"/>
      <c r="F10" s="9"/>
      <c r="G10" s="9">
        <f t="shared" si="1"/>
        <v>5233.352</v>
      </c>
      <c r="H10" s="48">
        <f t="shared" si="2"/>
        <v>17.16979058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0.09375</v>
      </c>
      <c r="C11" s="7"/>
      <c r="D11" s="9">
        <v>1018.032</v>
      </c>
      <c r="E11" s="8"/>
      <c r="F11" s="9"/>
      <c r="G11" s="9">
        <f t="shared" si="1"/>
        <v>5589.968</v>
      </c>
      <c r="H11" s="48">
        <f t="shared" si="2"/>
        <v>18.33979061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43881.0</v>
      </c>
      <c r="B12" s="7">
        <v>0.05277777777777778</v>
      </c>
      <c r="C12" s="7"/>
      <c r="D12" s="9">
        <v>1490.472</v>
      </c>
      <c r="E12" s="8"/>
      <c r="F12" s="9"/>
      <c r="G12" s="9">
        <f t="shared" si="1"/>
        <v>5117.528</v>
      </c>
      <c r="H12" s="48">
        <f t="shared" si="2"/>
        <v>16.78979056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43888.0</v>
      </c>
      <c r="B13" s="7">
        <v>0.05277777777777778</v>
      </c>
      <c r="C13" s="7"/>
      <c r="D13" s="9">
        <v>1490.472</v>
      </c>
      <c r="E13" s="8"/>
      <c r="F13" s="9"/>
      <c r="G13" s="9">
        <f t="shared" si="1"/>
        <v>5117.528</v>
      </c>
      <c r="H13" s="48">
        <f t="shared" si="2"/>
        <v>16.78979056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43996.0</v>
      </c>
      <c r="B14" s="7">
        <v>0.40138888888888885</v>
      </c>
      <c r="C14" s="7"/>
      <c r="D14" s="9">
        <v>1243.584</v>
      </c>
      <c r="E14" s="8"/>
      <c r="F14" s="9"/>
      <c r="G14" s="9">
        <f t="shared" si="1"/>
        <v>5364.416</v>
      </c>
      <c r="H14" s="48">
        <f t="shared" si="2"/>
        <v>17.59979059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44001.0</v>
      </c>
      <c r="B15" s="7">
        <v>0.4236111111111111</v>
      </c>
      <c r="C15" s="7"/>
      <c r="D15" s="9">
        <v>1118.616</v>
      </c>
      <c r="E15" s="8"/>
      <c r="F15" s="9"/>
      <c r="G15" s="9">
        <f t="shared" si="1"/>
        <v>5489.384</v>
      </c>
      <c r="H15" s="48">
        <f t="shared" si="2"/>
        <v>18.0097906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44010.0</v>
      </c>
      <c r="B16" s="7">
        <v>0.43194444444444446</v>
      </c>
      <c r="C16" s="7"/>
      <c r="D16" s="9">
        <v>1399.032</v>
      </c>
      <c r="E16" s="8"/>
      <c r="F16" s="9"/>
      <c r="G16" s="9">
        <f t="shared" si="1"/>
        <v>5208.968</v>
      </c>
      <c r="H16" s="48">
        <f t="shared" si="2"/>
        <v>17.08979057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44014.0</v>
      </c>
      <c r="B17" s="7">
        <v>0.44166666666666665</v>
      </c>
      <c r="C17" s="7"/>
      <c r="D17" s="9">
        <v>1496.5680000000002</v>
      </c>
      <c r="E17" s="8"/>
      <c r="F17" s="9"/>
      <c r="G17" s="9">
        <f t="shared" si="1"/>
        <v>5111.432</v>
      </c>
      <c r="H17" s="48">
        <f t="shared" si="2"/>
        <v>16.76979056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44022.0</v>
      </c>
      <c r="B18" s="7">
        <v>0.4388888888888889</v>
      </c>
      <c r="C18" s="7"/>
      <c r="D18" s="9">
        <v>1581.9120000000003</v>
      </c>
      <c r="E18" s="8"/>
      <c r="F18" s="9"/>
      <c r="G18" s="9">
        <f t="shared" si="1"/>
        <v>5026.088</v>
      </c>
      <c r="H18" s="48">
        <f t="shared" si="2"/>
        <v>16.48979055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44029.0</v>
      </c>
      <c r="B19" s="7">
        <v>0.4451388888888889</v>
      </c>
      <c r="C19" s="7"/>
      <c r="D19" s="9">
        <v>1399.032</v>
      </c>
      <c r="E19" s="8"/>
      <c r="F19" s="9"/>
      <c r="G19" s="9">
        <f t="shared" si="1"/>
        <v>5208.968</v>
      </c>
      <c r="H19" s="48">
        <f t="shared" si="2"/>
        <v>17.08979057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44038.0</v>
      </c>
      <c r="B20" s="7">
        <v>0.4548611111111111</v>
      </c>
      <c r="C20" s="7"/>
      <c r="D20" s="9">
        <v>1252.728</v>
      </c>
      <c r="E20" s="8"/>
      <c r="F20" s="9"/>
      <c r="G20" s="9">
        <f t="shared" si="1"/>
        <v>5355.272</v>
      </c>
      <c r="H20" s="48">
        <f t="shared" si="2"/>
        <v>17.56979059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44044.0</v>
      </c>
      <c r="B21" s="7">
        <v>0.20625000000000002</v>
      </c>
      <c r="C21" s="7"/>
      <c r="D21" s="9">
        <v>1298.448</v>
      </c>
      <c r="E21" s="8"/>
      <c r="F21" s="9"/>
      <c r="G21" s="9">
        <f t="shared" si="1"/>
        <v>5309.552</v>
      </c>
      <c r="H21" s="48">
        <f t="shared" si="2"/>
        <v>17.41979058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44052.0</v>
      </c>
      <c r="B22" s="7">
        <v>0.4680555555555555</v>
      </c>
      <c r="C22" s="7"/>
      <c r="D22" s="9">
        <v>1377.696</v>
      </c>
      <c r="E22" s="8"/>
      <c r="F22" s="9"/>
      <c r="G22" s="9">
        <f t="shared" si="1"/>
        <v>5230.304</v>
      </c>
      <c r="H22" s="48">
        <f t="shared" si="2"/>
        <v>17.15979058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44059.0</v>
      </c>
      <c r="B23" s="7">
        <v>0.2034722222222222</v>
      </c>
      <c r="C23" s="7"/>
      <c r="D23" s="9">
        <v>1167.384</v>
      </c>
      <c r="E23" s="8"/>
      <c r="F23" s="9"/>
      <c r="G23" s="9">
        <f t="shared" si="1"/>
        <v>5440.616</v>
      </c>
      <c r="H23" s="48">
        <f t="shared" si="2"/>
        <v>17.8497906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44066.0</v>
      </c>
      <c r="B24" s="7">
        <v>0.4479166666666667</v>
      </c>
      <c r="C24" s="7"/>
      <c r="D24" s="9">
        <v>1188.72</v>
      </c>
      <c r="E24" s="8"/>
      <c r="F24" s="9"/>
      <c r="G24" s="9">
        <f t="shared" si="1"/>
        <v>5419.28</v>
      </c>
      <c r="H24" s="48">
        <f t="shared" si="2"/>
        <v>17.7797906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44076.0</v>
      </c>
      <c r="B25" s="7">
        <v>0.4895833333333333</v>
      </c>
      <c r="C25" s="7"/>
      <c r="D25" s="9">
        <v>1155.192</v>
      </c>
      <c r="E25" s="8"/>
      <c r="F25" s="9"/>
      <c r="G25" s="9">
        <f t="shared" si="1"/>
        <v>5452.808</v>
      </c>
      <c r="H25" s="48">
        <f t="shared" si="2"/>
        <v>17.8897906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0.48333333333333334</v>
      </c>
      <c r="C26" s="7"/>
      <c r="D26" s="9">
        <v>1094.232</v>
      </c>
      <c r="E26" s="8"/>
      <c r="F26" s="9"/>
      <c r="G26" s="9">
        <f t="shared" si="1"/>
        <v>5513.768</v>
      </c>
      <c r="H26" s="48">
        <f t="shared" si="2"/>
        <v>18.08979061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0.44305555555555554</v>
      </c>
      <c r="C27" s="7"/>
      <c r="D27" s="9">
        <v>1210.056</v>
      </c>
      <c r="E27" s="8"/>
      <c r="F27" s="9"/>
      <c r="G27" s="9">
        <f t="shared" si="1"/>
        <v>5397.944</v>
      </c>
      <c r="H27" s="48">
        <f t="shared" si="2"/>
        <v>17.70979059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0.43333333333333335</v>
      </c>
      <c r="C28" s="7"/>
      <c r="D28" s="9">
        <v>1027.1760000000002</v>
      </c>
      <c r="E28" s="8"/>
      <c r="F28" s="9"/>
      <c r="G28" s="9">
        <f t="shared" si="1"/>
        <v>5580.824</v>
      </c>
      <c r="H28" s="48">
        <f t="shared" si="2"/>
        <v>18.30979061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0.43333333333333335</v>
      </c>
      <c r="C29" s="7"/>
      <c r="D29" s="9">
        <v>1063.7520000000002</v>
      </c>
      <c r="E29" s="8"/>
      <c r="F29" s="9"/>
      <c r="G29" s="9">
        <f t="shared" si="1"/>
        <v>5544.248</v>
      </c>
      <c r="H29" s="48">
        <f t="shared" si="2"/>
        <v>18.18979061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0.4145833333333333</v>
      </c>
      <c r="C30" s="7"/>
      <c r="D30" s="9">
        <v>1057.6560000000002</v>
      </c>
      <c r="E30" s="8"/>
      <c r="F30" s="9"/>
      <c r="G30" s="9">
        <f t="shared" si="1"/>
        <v>5550.344</v>
      </c>
      <c r="H30" s="48">
        <f t="shared" si="2"/>
        <v>18.20979061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0.4298611111111111</v>
      </c>
      <c r="C31" s="7"/>
      <c r="D31" s="9">
        <v>1118.616</v>
      </c>
      <c r="E31" s="8"/>
      <c r="F31" s="9"/>
      <c r="G31" s="9">
        <f t="shared" si="1"/>
        <v>5489.384</v>
      </c>
      <c r="H31" s="48">
        <f t="shared" si="2"/>
        <v>18.0097906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0.42291666666666666</v>
      </c>
      <c r="C32" s="7"/>
      <c r="D32" s="9">
        <v>1173.48</v>
      </c>
      <c r="E32" s="8"/>
      <c r="F32" s="9"/>
      <c r="G32" s="9">
        <f t="shared" si="1"/>
        <v>5434.52</v>
      </c>
      <c r="H32" s="48">
        <f t="shared" si="2"/>
        <v>17.8297906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10">
        <v>9999.0</v>
      </c>
      <c r="B33" s="7">
        <v>0.42430555555555555</v>
      </c>
      <c r="C33" s="7"/>
      <c r="D33" s="9">
        <v>1057.6560000000002</v>
      </c>
      <c r="E33" s="8"/>
      <c r="F33" s="9"/>
      <c r="G33" s="9">
        <f t="shared" si="1"/>
        <v>5550.344</v>
      </c>
      <c r="H33" s="48">
        <f t="shared" si="2"/>
        <v>18.20979061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44157.0</v>
      </c>
      <c r="B34" s="7">
        <v>0.4222222222222222</v>
      </c>
      <c r="C34" s="7"/>
      <c r="D34" s="9">
        <v>1088.136</v>
      </c>
      <c r="E34" s="8"/>
      <c r="F34" s="9"/>
      <c r="G34" s="9">
        <f t="shared" si="1"/>
        <v>5519.864</v>
      </c>
      <c r="H34" s="48">
        <f t="shared" si="2"/>
        <v>18.10979061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44164.0</v>
      </c>
      <c r="B35" s="7">
        <v>0.4152777777777778</v>
      </c>
      <c r="C35" s="7"/>
      <c r="D35" s="9">
        <v>1197.864</v>
      </c>
      <c r="E35" s="8"/>
      <c r="F35" s="9"/>
      <c r="G35" s="9">
        <f t="shared" si="1"/>
        <v>5410.136</v>
      </c>
      <c r="H35" s="48">
        <f t="shared" si="2"/>
        <v>17.74979059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44171.0</v>
      </c>
      <c r="B36" s="7">
        <v>0.4222222222222222</v>
      </c>
      <c r="C36" s="7"/>
      <c r="D36" s="9">
        <v>1188.72</v>
      </c>
      <c r="E36" s="8"/>
      <c r="F36" s="9"/>
      <c r="G36" s="9">
        <f t="shared" si="1"/>
        <v>5419.28</v>
      </c>
      <c r="H36" s="48">
        <f t="shared" si="2"/>
        <v>17.7797906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44186.0</v>
      </c>
      <c r="B37" s="7">
        <v>0.11180555555555556</v>
      </c>
      <c r="C37" s="7"/>
      <c r="D37" s="9">
        <v>1146.048</v>
      </c>
      <c r="E37" s="8"/>
      <c r="F37" s="9"/>
      <c r="G37" s="9">
        <f t="shared" si="1"/>
        <v>5461.952</v>
      </c>
      <c r="H37" s="48">
        <f t="shared" si="2"/>
        <v>17.9197906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44199.0</v>
      </c>
      <c r="B38" s="7">
        <v>0.48055555555555557</v>
      </c>
      <c r="C38" s="7"/>
      <c r="D38" s="9">
        <v>1264.92</v>
      </c>
      <c r="E38" s="8"/>
      <c r="F38" s="9"/>
      <c r="G38" s="9">
        <f t="shared" si="1"/>
        <v>5343.08</v>
      </c>
      <c r="H38" s="48">
        <f t="shared" si="2"/>
        <v>17.52979059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44206.0</v>
      </c>
      <c r="B39" s="7">
        <v>0.47222222222222227</v>
      </c>
      <c r="C39" s="7"/>
      <c r="D39" s="9">
        <v>1280.16</v>
      </c>
      <c r="E39" s="8"/>
      <c r="F39" s="9"/>
      <c r="G39" s="9">
        <f t="shared" si="1"/>
        <v>5327.84</v>
      </c>
      <c r="H39" s="48">
        <f t="shared" si="2"/>
        <v>17.47979059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44220.0</v>
      </c>
      <c r="B40" s="7">
        <v>0.4611111111111111</v>
      </c>
      <c r="C40" s="7"/>
      <c r="D40" s="9">
        <v>1356.3600000000001</v>
      </c>
      <c r="E40" s="8"/>
      <c r="F40" s="9"/>
      <c r="G40" s="9">
        <f t="shared" si="1"/>
        <v>5251.64</v>
      </c>
      <c r="H40" s="48">
        <f t="shared" si="2"/>
        <v>17.22979058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44227.0</v>
      </c>
      <c r="B41" s="7">
        <v>0.47291666666666665</v>
      </c>
      <c r="C41" s="7"/>
      <c r="D41" s="9">
        <v>1374.648</v>
      </c>
      <c r="E41" s="8"/>
      <c r="F41" s="9"/>
      <c r="G41" s="9">
        <f t="shared" si="1"/>
        <v>5233.352</v>
      </c>
      <c r="H41" s="48">
        <f t="shared" si="2"/>
        <v>17.16979058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44234.0</v>
      </c>
      <c r="B42" s="7">
        <v>0.4395833333333334</v>
      </c>
      <c r="C42" s="7"/>
      <c r="D42" s="9">
        <v>1399.032</v>
      </c>
      <c r="E42" s="8"/>
      <c r="F42" s="9"/>
      <c r="G42" s="9">
        <f t="shared" si="1"/>
        <v>5208.968</v>
      </c>
      <c r="H42" s="48">
        <f t="shared" si="2"/>
        <v>17.08979057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44241.0</v>
      </c>
      <c r="B43" s="7">
        <v>0.43194444444444446</v>
      </c>
      <c r="C43" s="7"/>
      <c r="D43" s="9">
        <v>1301.4959999999999</v>
      </c>
      <c r="E43" s="8"/>
      <c r="F43" s="9"/>
      <c r="G43" s="9">
        <f t="shared" si="1"/>
        <v>5306.504</v>
      </c>
      <c r="H43" s="48">
        <f t="shared" si="2"/>
        <v>17.40979058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44248.0</v>
      </c>
      <c r="B44" s="7">
        <v>0.4548611111111111</v>
      </c>
      <c r="C44" s="7"/>
      <c r="D44" s="9">
        <v>1417.3200000000002</v>
      </c>
      <c r="E44" s="8"/>
      <c r="F44" s="9"/>
      <c r="G44" s="9">
        <f t="shared" si="1"/>
        <v>5190.68</v>
      </c>
      <c r="H44" s="48">
        <f t="shared" si="2"/>
        <v>17.02979057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44255.0</v>
      </c>
      <c r="B45" s="7">
        <v>0.4458333333333333</v>
      </c>
      <c r="C45" s="7"/>
      <c r="D45" s="9">
        <v>1487.424</v>
      </c>
      <c r="E45" s="8"/>
      <c r="F45" s="9"/>
      <c r="G45" s="9">
        <f t="shared" si="1"/>
        <v>5120.576</v>
      </c>
      <c r="H45" s="48">
        <f t="shared" si="2"/>
        <v>16.79979056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44267.0</v>
      </c>
      <c r="B46" s="7">
        <v>0.1013888888888889</v>
      </c>
      <c r="C46" s="7"/>
      <c r="D46" s="9">
        <v>1627.632</v>
      </c>
      <c r="E46" s="8"/>
      <c r="F46" s="11"/>
      <c r="G46" s="9">
        <f t="shared" si="1"/>
        <v>4980.368</v>
      </c>
      <c r="H46" s="48">
        <f t="shared" si="2"/>
        <v>16.33979055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44273.0</v>
      </c>
      <c r="B47" s="13">
        <v>0.4583333333333333</v>
      </c>
      <c r="C47" s="13"/>
      <c r="D47" s="17">
        <v>1894.05</v>
      </c>
      <c r="E47" s="16"/>
      <c r="F47" s="11"/>
      <c r="G47" s="9">
        <f t="shared" si="1"/>
        <v>4713.95</v>
      </c>
      <c r="H47" s="48">
        <f t="shared" si="2"/>
        <v>15.46571572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44276.0</v>
      </c>
      <c r="B48" s="13">
        <v>0.5034722222222222</v>
      </c>
      <c r="C48" s="13"/>
      <c r="D48" s="17">
        <v>1698.85</v>
      </c>
      <c r="E48" s="16"/>
      <c r="F48" s="11"/>
      <c r="G48" s="9">
        <f t="shared" si="1"/>
        <v>4909.15</v>
      </c>
      <c r="H48" s="48">
        <f t="shared" si="2"/>
        <v>16.10613569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44283.0</v>
      </c>
      <c r="B49" s="13">
        <v>0.4479166666666667</v>
      </c>
      <c r="C49" s="13"/>
      <c r="D49" s="17">
        <v>1784.25</v>
      </c>
      <c r="E49" s="16"/>
      <c r="F49" s="11"/>
      <c r="G49" s="9">
        <f t="shared" si="1"/>
        <v>4823.75</v>
      </c>
      <c r="H49" s="48">
        <f t="shared" si="2"/>
        <v>15.82595195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44311.0</v>
      </c>
      <c r="B50" s="13">
        <v>0.45</v>
      </c>
      <c r="C50" s="13"/>
      <c r="D50" s="17">
        <v>1802.55</v>
      </c>
      <c r="E50" s="16"/>
      <c r="F50" s="11"/>
      <c r="G50" s="9">
        <f t="shared" si="1"/>
        <v>4805.45</v>
      </c>
      <c r="H50" s="48">
        <f t="shared" si="2"/>
        <v>15.76591258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44318.0</v>
      </c>
      <c r="B51" s="43" t="s">
        <v>29</v>
      </c>
      <c r="C51" s="43"/>
      <c r="D51" s="17" t="s">
        <v>29</v>
      </c>
      <c r="E51" s="16"/>
      <c r="F51" s="44"/>
      <c r="G51" s="9" t="str">
        <f t="shared" si="1"/>
        <v>#VALUE!</v>
      </c>
      <c r="H51" s="48" t="str">
        <f t="shared" si="2"/>
        <v>#VALUE!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44332.0</v>
      </c>
      <c r="B52" s="13">
        <v>0.4875</v>
      </c>
      <c r="C52" s="13"/>
      <c r="D52" s="17">
        <v>2171.6</v>
      </c>
      <c r="E52" s="16"/>
      <c r="F52" s="11"/>
      <c r="G52" s="9">
        <f t="shared" si="1"/>
        <v>4436.4</v>
      </c>
      <c r="H52" s="48">
        <f t="shared" si="2"/>
        <v>14.55511858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44340.0</v>
      </c>
      <c r="B53" s="13">
        <v>0.4986111111111111</v>
      </c>
      <c r="C53" s="13"/>
      <c r="D53" s="17">
        <v>2211.25</v>
      </c>
      <c r="E53" s="16"/>
      <c r="F53" s="11"/>
      <c r="G53" s="9">
        <f t="shared" si="1"/>
        <v>4396.75</v>
      </c>
      <c r="H53" s="48">
        <f t="shared" si="2"/>
        <v>14.42503327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44347.0</v>
      </c>
      <c r="B54" s="13">
        <v>0.4895833333333333</v>
      </c>
      <c r="C54" s="13"/>
      <c r="D54" s="17">
        <v>2232.6</v>
      </c>
      <c r="E54" s="16"/>
      <c r="F54" s="11"/>
      <c r="G54" s="9">
        <f t="shared" si="1"/>
        <v>4375.4</v>
      </c>
      <c r="H54" s="48">
        <f t="shared" si="2"/>
        <v>14.35498734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45">
        <v>44352.0</v>
      </c>
      <c r="B55" s="13">
        <v>0.4708333333333333</v>
      </c>
      <c r="C55" s="13"/>
      <c r="D55" s="17">
        <v>1872.7</v>
      </c>
      <c r="E55" s="16"/>
      <c r="F55" s="11"/>
      <c r="G55" s="9">
        <f t="shared" si="1"/>
        <v>4735.3</v>
      </c>
      <c r="H55" s="48">
        <f t="shared" si="2"/>
        <v>15.53576165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44359.0</v>
      </c>
      <c r="B56" s="13">
        <v>0.4215277777777778</v>
      </c>
      <c r="C56" s="13"/>
      <c r="D56" s="17">
        <v>2022.15</v>
      </c>
      <c r="E56" s="16"/>
      <c r="F56" s="11"/>
      <c r="G56" s="9">
        <f t="shared" si="1"/>
        <v>4585.85</v>
      </c>
      <c r="H56" s="48">
        <f t="shared" si="2"/>
        <v>15.04544011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44366.0</v>
      </c>
      <c r="B57" s="22">
        <v>0.44166666666666665</v>
      </c>
      <c r="C57" s="22"/>
      <c r="D57" s="21">
        <v>1850.0</v>
      </c>
      <c r="E57" s="20"/>
      <c r="F57" s="11"/>
      <c r="G57" s="9">
        <f t="shared" si="1"/>
        <v>4758</v>
      </c>
      <c r="H57" s="48">
        <f t="shared" si="2"/>
        <v>15.61023672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44374.0</v>
      </c>
      <c r="B58" s="22">
        <v>0.4534722222222222</v>
      </c>
      <c r="C58" s="22"/>
      <c r="D58" s="21">
        <v>1728.0</v>
      </c>
      <c r="E58" s="20"/>
      <c r="F58" s="11"/>
      <c r="G58" s="9">
        <f t="shared" si="1"/>
        <v>4880</v>
      </c>
      <c r="H58" s="48">
        <f t="shared" si="2"/>
        <v>16.0104992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44386.0</v>
      </c>
      <c r="B59" s="22">
        <v>0.42569444444444443</v>
      </c>
      <c r="C59" s="22"/>
      <c r="D59" s="21">
        <v>1256.0</v>
      </c>
      <c r="E59" s="20"/>
      <c r="F59" s="9"/>
      <c r="G59" s="9">
        <f t="shared" si="1"/>
        <v>5352</v>
      </c>
      <c r="H59" s="48">
        <f t="shared" si="2"/>
        <v>17.55905568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44395.0</v>
      </c>
      <c r="B60" s="22">
        <v>0.44375</v>
      </c>
      <c r="C60" s="22"/>
      <c r="D60" s="21">
        <v>1253.0</v>
      </c>
      <c r="E60" s="20"/>
      <c r="F60" s="9"/>
      <c r="G60" s="9">
        <f t="shared" si="1"/>
        <v>5355</v>
      </c>
      <c r="H60" s="48">
        <f t="shared" si="2"/>
        <v>17.5688982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44400.0</v>
      </c>
      <c r="B61" s="19">
        <v>0.4583333333333333</v>
      </c>
      <c r="C61" s="19"/>
      <c r="D61" s="21">
        <v>1258.824</v>
      </c>
      <c r="E61" s="20"/>
      <c r="F61" s="9"/>
      <c r="G61" s="9">
        <f t="shared" si="1"/>
        <v>5349.176</v>
      </c>
      <c r="H61" s="48">
        <f t="shared" si="2"/>
        <v>17.54979059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44408.0</v>
      </c>
      <c r="B62" s="19">
        <v>0.5097222222222222</v>
      </c>
      <c r="C62" s="19"/>
      <c r="D62" s="21">
        <v>1219.0</v>
      </c>
      <c r="E62" s="20"/>
      <c r="F62" s="9"/>
      <c r="G62" s="9">
        <f t="shared" si="1"/>
        <v>5389</v>
      </c>
      <c r="H62" s="48">
        <f t="shared" si="2"/>
        <v>17.68044676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44415.0</v>
      </c>
      <c r="B63" s="19">
        <v>0.48125</v>
      </c>
      <c r="C63" s="19"/>
      <c r="D63" s="21">
        <v>1122.0</v>
      </c>
      <c r="E63" s="20"/>
      <c r="F63" s="9"/>
      <c r="G63" s="9">
        <f t="shared" si="1"/>
        <v>5486</v>
      </c>
      <c r="H63" s="48">
        <f t="shared" si="2"/>
        <v>17.99868824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44421.0</v>
      </c>
      <c r="B64" s="19">
        <v>0.49027777777777776</v>
      </c>
      <c r="C64" s="19"/>
      <c r="D64" s="21">
        <v>1155.0</v>
      </c>
      <c r="E64" s="20"/>
      <c r="F64" s="9"/>
      <c r="G64" s="9">
        <f t="shared" si="1"/>
        <v>5453</v>
      </c>
      <c r="H64" s="48">
        <f t="shared" si="2"/>
        <v>17.89042052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44429.0</v>
      </c>
      <c r="B65" s="19">
        <v>0.47708333333333336</v>
      </c>
      <c r="C65" s="19"/>
      <c r="D65" s="21">
        <v>1049.0</v>
      </c>
      <c r="E65" s="20"/>
      <c r="F65" s="9"/>
      <c r="G65" s="9">
        <f t="shared" si="1"/>
        <v>5559</v>
      </c>
      <c r="H65" s="48">
        <f t="shared" si="2"/>
        <v>18.23818956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44435.0</v>
      </c>
      <c r="B66" s="19">
        <v>0.11875</v>
      </c>
      <c r="C66" s="19"/>
      <c r="D66" s="21">
        <v>1036.0</v>
      </c>
      <c r="E66" s="20"/>
      <c r="F66" s="9"/>
      <c r="G66" s="9">
        <f t="shared" si="1"/>
        <v>5572</v>
      </c>
      <c r="H66" s="48">
        <f t="shared" si="2"/>
        <v>18.28084048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44442.0</v>
      </c>
      <c r="B67" s="19">
        <v>0.16319444444444445</v>
      </c>
      <c r="C67" s="36">
        <v>2.94</v>
      </c>
      <c r="D67" s="9">
        <f t="shared" ref="D67:D70" si="3">(C67*304.8)</f>
        <v>896.112</v>
      </c>
      <c r="E67" s="20">
        <v>3.12</v>
      </c>
      <c r="F67" s="9">
        <f>(E67*304.8)</f>
        <v>950.976</v>
      </c>
      <c r="G67" s="9">
        <f t="shared" si="1"/>
        <v>5711.888</v>
      </c>
      <c r="H67" s="48">
        <f t="shared" si="2"/>
        <v>18.73979063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44450.0</v>
      </c>
      <c r="B68" s="19">
        <v>0.47708333333333336</v>
      </c>
      <c r="C68" s="36">
        <v>3.78</v>
      </c>
      <c r="D68" s="9">
        <f t="shared" si="3"/>
        <v>1152.144</v>
      </c>
      <c r="E68" s="8"/>
      <c r="F68" s="9"/>
      <c r="G68" s="9">
        <f t="shared" si="1"/>
        <v>5455.856</v>
      </c>
      <c r="H68" s="48">
        <f t="shared" si="2"/>
        <v>17.8997906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44456.0</v>
      </c>
      <c r="B69" s="19">
        <v>0.14097222222222222</v>
      </c>
      <c r="C69" s="36">
        <v>2.78</v>
      </c>
      <c r="D69" s="9">
        <f t="shared" si="3"/>
        <v>847.344</v>
      </c>
      <c r="E69" s="20">
        <v>2.96</v>
      </c>
      <c r="F69" s="9">
        <f>(E69*304.8)</f>
        <v>902.208</v>
      </c>
      <c r="G69" s="9">
        <f t="shared" si="1"/>
        <v>5760.656</v>
      </c>
      <c r="H69" s="48">
        <f t="shared" si="2"/>
        <v>18.89979063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44464.0</v>
      </c>
      <c r="B70" s="19">
        <v>0.46805555555555556</v>
      </c>
      <c r="C70" s="36">
        <v>3.69</v>
      </c>
      <c r="D70" s="9">
        <f t="shared" si="3"/>
        <v>1124.712</v>
      </c>
      <c r="E70" s="8"/>
      <c r="F70" s="9"/>
      <c r="G70" s="9">
        <f t="shared" si="1"/>
        <v>5483.288</v>
      </c>
      <c r="H70" s="48">
        <f t="shared" si="2"/>
        <v>17.9897906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49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49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49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49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49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49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49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49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49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49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49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49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49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49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49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49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49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49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49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49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49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49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49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49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49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49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49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49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49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49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49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49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49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49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49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49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49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49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49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49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49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49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49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49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49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49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49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49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49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49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49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49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49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49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49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49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49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49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49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49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49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49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49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49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49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49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49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49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49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49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49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49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49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49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49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49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49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49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49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49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49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49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49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49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49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49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49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49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49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49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49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49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49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49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49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49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49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49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49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49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49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49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49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49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49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49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49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49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49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49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49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49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49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49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49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49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49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49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49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49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49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49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49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49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49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49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49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49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49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49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49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49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49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49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49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49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49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49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49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49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49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49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49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49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49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49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49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49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49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49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49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49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49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49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49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49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49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49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49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49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49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49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49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49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49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49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49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49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49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49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49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49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49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49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49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49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49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49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49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49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49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49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49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49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49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49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49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49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49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49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49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49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49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49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49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49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49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49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49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49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49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49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49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49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49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49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49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49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49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49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49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49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49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49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49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49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49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49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49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49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49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49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49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49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49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49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49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49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49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49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49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49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49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49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49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49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49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49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49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49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49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49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49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49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49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49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49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49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49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49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49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49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49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49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49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49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49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49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49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49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49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49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49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49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49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49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49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49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49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49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49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49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49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49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49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49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49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49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49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49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49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49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49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49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49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49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49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49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49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49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49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49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49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49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49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49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49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49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49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49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49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49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49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49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49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49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49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49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49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49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49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49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49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49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49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49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49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49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49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49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49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49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49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49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49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49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49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49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49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49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49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49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49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49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49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49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49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49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49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49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49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49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49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49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49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49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49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49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49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49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49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49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49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49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49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49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49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49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49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49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49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49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49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49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49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49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49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49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49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49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49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49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49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49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49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49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49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49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49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49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49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49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49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49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49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49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49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49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49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49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49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49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49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49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49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49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49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49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49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49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49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49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49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49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49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49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49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49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49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49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49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49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49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49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49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49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49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49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49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49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49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49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49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49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49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49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49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49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49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49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49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49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49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49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49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49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49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49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49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49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49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49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49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49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49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49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49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49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49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49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49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49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49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49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49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49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49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49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49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49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49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49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49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49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49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49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49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49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49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49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49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49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49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49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49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49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49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49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49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49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49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49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49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49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49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49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49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49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49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49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49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49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49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49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49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49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49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49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49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49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49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49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49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49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49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49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49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49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49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49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49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49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49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49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49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49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49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49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49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49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49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49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49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49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49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49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49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49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49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49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49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49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49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49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49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49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49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49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49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49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49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49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49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49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49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49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49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49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49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49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49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49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49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49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49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49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49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49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49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49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49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49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49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49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49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49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49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49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49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49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49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49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49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49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49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49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49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49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49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49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49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49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49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49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49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49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49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49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49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49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49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49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49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49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49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49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49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49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49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49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49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49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49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49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49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49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49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49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49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49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49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49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49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49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49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49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49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49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49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49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49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49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49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49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49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49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49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49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49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49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49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49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49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49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49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49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49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49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49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49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49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49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49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49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49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49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49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49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49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49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49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49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49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49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49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49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49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49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49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49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49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49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49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49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49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49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49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49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49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49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49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49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49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49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49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49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49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49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49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49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49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49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49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49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49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49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49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49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49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49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49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49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49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49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49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49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49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49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49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49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49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49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49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49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49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49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49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49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49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49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49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49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49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49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49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49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49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49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49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49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49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49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49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49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49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49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49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49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49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49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49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49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49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49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49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49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49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49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49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49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49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49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49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49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49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49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49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49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49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49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49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49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49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49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49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49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49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49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49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49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49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49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49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49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49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49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49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49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49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49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49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49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49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49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49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49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49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49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49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49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49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49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49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49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49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49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49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49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49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49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49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49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49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49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49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49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49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49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49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49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49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49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49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49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49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49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49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49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49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49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49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49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49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49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49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49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49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49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49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49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49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49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49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49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49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49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49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49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49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49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49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49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49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49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49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49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49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49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49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49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49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49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49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49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49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49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49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49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49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49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49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49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49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49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49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49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49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49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49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49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49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49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49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49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49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49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49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49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49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49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49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49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49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49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49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49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49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49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49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49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49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49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49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49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49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49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49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49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49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49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49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49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49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49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49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49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49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49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49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49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49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49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49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49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49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49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49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49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49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49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49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49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49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49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49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49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49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49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49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49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49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49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49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49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49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49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49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49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49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49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9.5"/>
    <col customWidth="1" min="3" max="3" width="9.63"/>
    <col customWidth="1" min="4" max="4" width="9.0"/>
    <col customWidth="1" min="5" max="5" width="9.63"/>
    <col customWidth="1" min="6" max="6" width="9.38"/>
    <col customWidth="1" min="7" max="7" width="7.88"/>
    <col customWidth="1" min="8" max="29" width="7.75"/>
  </cols>
  <sheetData>
    <row r="1">
      <c r="A1" s="50" t="s">
        <v>0</v>
      </c>
      <c r="B1" s="51" t="s">
        <v>107</v>
      </c>
      <c r="C1" s="52" t="s">
        <v>108</v>
      </c>
      <c r="D1" s="52" t="s">
        <v>109</v>
      </c>
      <c r="E1" s="53" t="s">
        <v>110</v>
      </c>
      <c r="F1" s="52" t="s">
        <v>111</v>
      </c>
      <c r="G1" s="54" t="s">
        <v>112</v>
      </c>
      <c r="H1" s="55" t="s">
        <v>113</v>
      </c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</row>
    <row r="2">
      <c r="A2" s="6">
        <v>43623.0</v>
      </c>
      <c r="B2" s="7">
        <v>0.07152777777777779</v>
      </c>
      <c r="C2" s="7"/>
      <c r="D2" s="9">
        <v>1530.096</v>
      </c>
      <c r="E2" s="8"/>
      <c r="F2" s="9"/>
      <c r="G2" s="9">
        <f t="shared" ref="G2:G70" si="1">((548+82)*10)-D2</f>
        <v>4769.904</v>
      </c>
      <c r="H2" s="10">
        <f t="shared" ref="H2:H70" si="2">G2*0.00328084</f>
        <v>15.64929184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0.48541666666666666</v>
      </c>
      <c r="C3" s="7"/>
      <c r="D3" s="9">
        <v>1234.44</v>
      </c>
      <c r="E3" s="8"/>
      <c r="F3" s="9"/>
      <c r="G3" s="9">
        <f t="shared" si="1"/>
        <v>5065.56</v>
      </c>
      <c r="H3" s="10">
        <f t="shared" si="2"/>
        <v>16.61929187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0.47152777777777777</v>
      </c>
      <c r="C4" s="7"/>
      <c r="D4" s="9">
        <v>999.744</v>
      </c>
      <c r="E4" s="8"/>
      <c r="F4" s="9"/>
      <c r="G4" s="9">
        <f t="shared" si="1"/>
        <v>5300.256</v>
      </c>
      <c r="H4" s="10">
        <f t="shared" si="2"/>
        <v>17.3892919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0.3673611111111111</v>
      </c>
      <c r="C5" s="7"/>
      <c r="D5" s="9">
        <v>804.672</v>
      </c>
      <c r="E5" s="8"/>
      <c r="F5" s="9"/>
      <c r="G5" s="9">
        <f t="shared" si="1"/>
        <v>5495.328</v>
      </c>
      <c r="H5" s="10">
        <f t="shared" si="2"/>
        <v>18.02929192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0.37986111111111115</v>
      </c>
      <c r="C6" s="7"/>
      <c r="D6" s="9">
        <v>725.424</v>
      </c>
      <c r="E6" s="8"/>
      <c r="F6" s="9"/>
      <c r="G6" s="9">
        <f t="shared" si="1"/>
        <v>5574.576</v>
      </c>
      <c r="H6" s="10">
        <f t="shared" si="2"/>
        <v>18.28929192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0.38819444444444445</v>
      </c>
      <c r="C7" s="7"/>
      <c r="D7" s="9">
        <v>801.624</v>
      </c>
      <c r="E7" s="8"/>
      <c r="F7" s="9"/>
      <c r="G7" s="9">
        <f t="shared" si="1"/>
        <v>5498.376</v>
      </c>
      <c r="H7" s="10">
        <f t="shared" si="2"/>
        <v>18.03929192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0.3548611111111111</v>
      </c>
      <c r="C8" s="7"/>
      <c r="D8" s="9">
        <v>893.0640000000001</v>
      </c>
      <c r="E8" s="8"/>
      <c r="F8" s="9"/>
      <c r="G8" s="9">
        <f t="shared" si="1"/>
        <v>5406.936</v>
      </c>
      <c r="H8" s="10">
        <f t="shared" si="2"/>
        <v>17.73929191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0.44236111111111115</v>
      </c>
      <c r="C9" s="7"/>
      <c r="D9" s="9">
        <v>1063.7520000000002</v>
      </c>
      <c r="E9" s="8"/>
      <c r="F9" s="9"/>
      <c r="G9" s="9">
        <f t="shared" si="1"/>
        <v>5236.248</v>
      </c>
      <c r="H9" s="10">
        <f t="shared" si="2"/>
        <v>17.17929189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43776.0</v>
      </c>
      <c r="B10" s="7">
        <v>0.4479166666666667</v>
      </c>
      <c r="C10" s="7"/>
      <c r="D10" s="9">
        <v>1112.52</v>
      </c>
      <c r="E10" s="8"/>
      <c r="F10" s="9"/>
      <c r="G10" s="9">
        <f t="shared" si="1"/>
        <v>5187.48</v>
      </c>
      <c r="H10" s="10">
        <f t="shared" si="2"/>
        <v>17.01929188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0.09652777777777777</v>
      </c>
      <c r="C11" s="7"/>
      <c r="D11" s="9">
        <v>1060.704</v>
      </c>
      <c r="E11" s="8"/>
      <c r="F11" s="9"/>
      <c r="G11" s="9">
        <f t="shared" si="1"/>
        <v>5239.296</v>
      </c>
      <c r="H11" s="10">
        <f t="shared" si="2"/>
        <v>17.18929189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43867.0</v>
      </c>
      <c r="B12" s="7">
        <v>0.06736111111111111</v>
      </c>
      <c r="C12" s="7"/>
      <c r="D12" s="9">
        <v>1039.3680000000002</v>
      </c>
      <c r="E12" s="8"/>
      <c r="F12" s="9"/>
      <c r="G12" s="9">
        <f t="shared" si="1"/>
        <v>5260.632</v>
      </c>
      <c r="H12" s="10">
        <f t="shared" si="2"/>
        <v>17.25929189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43881.0</v>
      </c>
      <c r="B13" s="7">
        <v>0.057638888888888885</v>
      </c>
      <c r="C13" s="7"/>
      <c r="D13" s="9">
        <v>1185.672</v>
      </c>
      <c r="E13" s="8"/>
      <c r="F13" s="9"/>
      <c r="G13" s="9">
        <f t="shared" si="1"/>
        <v>5114.328</v>
      </c>
      <c r="H13" s="10">
        <f t="shared" si="2"/>
        <v>16.77929188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43888.0</v>
      </c>
      <c r="B14" s="7">
        <v>0.057638888888888885</v>
      </c>
      <c r="C14" s="7"/>
      <c r="D14" s="9">
        <v>1185.672</v>
      </c>
      <c r="E14" s="8"/>
      <c r="F14" s="9"/>
      <c r="G14" s="9">
        <f t="shared" si="1"/>
        <v>5114.328</v>
      </c>
      <c r="H14" s="10">
        <f t="shared" si="2"/>
        <v>16.77929188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43996.0</v>
      </c>
      <c r="B15" s="7">
        <v>0.4055555555555555</v>
      </c>
      <c r="C15" s="7"/>
      <c r="D15" s="9">
        <v>902.208</v>
      </c>
      <c r="E15" s="8"/>
      <c r="F15" s="9"/>
      <c r="G15" s="9">
        <f t="shared" si="1"/>
        <v>5397.792</v>
      </c>
      <c r="H15" s="10">
        <f t="shared" si="2"/>
        <v>17.70929191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44001.0</v>
      </c>
      <c r="B16" s="7">
        <v>0.43194444444444446</v>
      </c>
      <c r="C16" s="7"/>
      <c r="D16" s="9">
        <v>947.928</v>
      </c>
      <c r="E16" s="8"/>
      <c r="F16" s="9"/>
      <c r="G16" s="9">
        <f t="shared" si="1"/>
        <v>5352.072</v>
      </c>
      <c r="H16" s="10">
        <f t="shared" si="2"/>
        <v>17.5592919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44010.0</v>
      </c>
      <c r="B17" s="7">
        <v>0.44027777777777777</v>
      </c>
      <c r="C17" s="7"/>
      <c r="D17" s="9">
        <v>1164.336</v>
      </c>
      <c r="E17" s="8"/>
      <c r="F17" s="9"/>
      <c r="G17" s="9">
        <f t="shared" si="1"/>
        <v>5135.664</v>
      </c>
      <c r="H17" s="10">
        <f t="shared" si="2"/>
        <v>16.84929188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44014.0</v>
      </c>
      <c r="B18" s="7">
        <v>0.4479166666666667</v>
      </c>
      <c r="C18" s="7"/>
      <c r="D18" s="9">
        <v>1234.44</v>
      </c>
      <c r="E18" s="8"/>
      <c r="F18" s="9"/>
      <c r="G18" s="9">
        <f t="shared" si="1"/>
        <v>5065.56</v>
      </c>
      <c r="H18" s="10">
        <f t="shared" si="2"/>
        <v>16.61929187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44022.0</v>
      </c>
      <c r="B19" s="7">
        <v>0.44375000000000003</v>
      </c>
      <c r="C19" s="7"/>
      <c r="D19" s="9">
        <v>1319.784</v>
      </c>
      <c r="E19" s="8"/>
      <c r="F19" s="9"/>
      <c r="G19" s="9">
        <f t="shared" si="1"/>
        <v>4980.216</v>
      </c>
      <c r="H19" s="10">
        <f t="shared" si="2"/>
        <v>16.33929186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44029.0</v>
      </c>
      <c r="B20" s="7">
        <v>0.4388888888888889</v>
      </c>
      <c r="C20" s="7"/>
      <c r="D20" s="9">
        <v>1112.52</v>
      </c>
      <c r="E20" s="8"/>
      <c r="F20" s="9"/>
      <c r="G20" s="9">
        <f t="shared" si="1"/>
        <v>5187.48</v>
      </c>
      <c r="H20" s="10">
        <f t="shared" si="2"/>
        <v>17.01929188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44044.0</v>
      </c>
      <c r="B21" s="7">
        <v>0.2020833333333333</v>
      </c>
      <c r="C21" s="7"/>
      <c r="D21" s="9">
        <v>1066.8</v>
      </c>
      <c r="E21" s="8"/>
      <c r="F21" s="9"/>
      <c r="G21" s="9">
        <f t="shared" si="1"/>
        <v>5233.2</v>
      </c>
      <c r="H21" s="10">
        <f t="shared" si="2"/>
        <v>17.16929189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44052.0</v>
      </c>
      <c r="B22" s="7">
        <v>0.46388888888888885</v>
      </c>
      <c r="C22" s="7"/>
      <c r="D22" s="9">
        <v>1121.664</v>
      </c>
      <c r="E22" s="8"/>
      <c r="F22" s="9"/>
      <c r="G22" s="9">
        <f t="shared" si="1"/>
        <v>5178.336</v>
      </c>
      <c r="H22" s="10">
        <f t="shared" si="2"/>
        <v>16.98929188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44059.0</v>
      </c>
      <c r="B23" s="7">
        <v>0.19930555555555554</v>
      </c>
      <c r="C23" s="7"/>
      <c r="D23" s="9">
        <v>935.736</v>
      </c>
      <c r="E23" s="8"/>
      <c r="F23" s="9"/>
      <c r="G23" s="9">
        <f t="shared" si="1"/>
        <v>5364.264</v>
      </c>
      <c r="H23" s="10">
        <f t="shared" si="2"/>
        <v>17.5992919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44066.0</v>
      </c>
      <c r="B24" s="7">
        <v>0.4534722222222222</v>
      </c>
      <c r="C24" s="7"/>
      <c r="D24" s="9">
        <v>941.832</v>
      </c>
      <c r="E24" s="8"/>
      <c r="F24" s="9"/>
      <c r="G24" s="9">
        <f t="shared" si="1"/>
        <v>5358.168</v>
      </c>
      <c r="H24" s="10">
        <f t="shared" si="2"/>
        <v>17.5792919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44076.0</v>
      </c>
      <c r="B25" s="7">
        <v>0.49583333333333335</v>
      </c>
      <c r="C25" s="7"/>
      <c r="D25" s="9">
        <v>905.2560000000001</v>
      </c>
      <c r="E25" s="8"/>
      <c r="F25" s="9"/>
      <c r="G25" s="9">
        <f t="shared" si="1"/>
        <v>5394.744</v>
      </c>
      <c r="H25" s="10">
        <f t="shared" si="2"/>
        <v>17.6992919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0.4756944444444444</v>
      </c>
      <c r="C26" s="7"/>
      <c r="D26" s="9">
        <v>810.768</v>
      </c>
      <c r="E26" s="8"/>
      <c r="F26" s="9"/>
      <c r="G26" s="9">
        <f t="shared" si="1"/>
        <v>5489.232</v>
      </c>
      <c r="H26" s="10">
        <f t="shared" si="2"/>
        <v>18.00929191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0.4381944444444445</v>
      </c>
      <c r="C27" s="7"/>
      <c r="D27" s="9">
        <v>908.304</v>
      </c>
      <c r="E27" s="8"/>
      <c r="F27" s="9"/>
      <c r="G27" s="9">
        <f t="shared" si="1"/>
        <v>5391.696</v>
      </c>
      <c r="H27" s="10">
        <f t="shared" si="2"/>
        <v>17.6892919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0.4284722222222222</v>
      </c>
      <c r="C28" s="7"/>
      <c r="D28" s="9">
        <v>740.6640000000001</v>
      </c>
      <c r="E28" s="8"/>
      <c r="F28" s="9"/>
      <c r="G28" s="9">
        <f t="shared" si="1"/>
        <v>5559.336</v>
      </c>
      <c r="H28" s="10">
        <f t="shared" si="2"/>
        <v>18.23929192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0.4277777777777778</v>
      </c>
      <c r="C29" s="7"/>
      <c r="D29" s="9">
        <v>786.384</v>
      </c>
      <c r="E29" s="8"/>
      <c r="F29" s="9"/>
      <c r="G29" s="9">
        <f t="shared" si="1"/>
        <v>5513.616</v>
      </c>
      <c r="H29" s="10">
        <f t="shared" si="2"/>
        <v>18.08929192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0.41041666666666665</v>
      </c>
      <c r="C30" s="7"/>
      <c r="D30" s="9">
        <v>755.904</v>
      </c>
      <c r="E30" s="8"/>
      <c r="F30" s="9"/>
      <c r="G30" s="9">
        <f t="shared" si="1"/>
        <v>5544.096</v>
      </c>
      <c r="H30" s="10">
        <f t="shared" si="2"/>
        <v>18.18929192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0.4236111111111111</v>
      </c>
      <c r="C31" s="7"/>
      <c r="D31" s="9">
        <v>713.232</v>
      </c>
      <c r="E31" s="8"/>
      <c r="F31" s="9"/>
      <c r="G31" s="9">
        <f t="shared" si="1"/>
        <v>5586.768</v>
      </c>
      <c r="H31" s="10">
        <f t="shared" si="2"/>
        <v>18.32929193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0.4284722222222222</v>
      </c>
      <c r="C32" s="7"/>
      <c r="D32" s="9">
        <v>886.9680000000001</v>
      </c>
      <c r="E32" s="8"/>
      <c r="F32" s="9"/>
      <c r="G32" s="9">
        <f t="shared" si="1"/>
        <v>5413.032</v>
      </c>
      <c r="H32" s="10">
        <f t="shared" si="2"/>
        <v>17.75929191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44157.0</v>
      </c>
      <c r="B33" s="7">
        <v>0.4152777777777778</v>
      </c>
      <c r="C33" s="7"/>
      <c r="D33" s="9">
        <v>853.4399999999999</v>
      </c>
      <c r="E33" s="8"/>
      <c r="F33" s="9"/>
      <c r="G33" s="9">
        <f t="shared" si="1"/>
        <v>5446.56</v>
      </c>
      <c r="H33" s="10">
        <f t="shared" si="2"/>
        <v>17.86929191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44164.0</v>
      </c>
      <c r="B34" s="7">
        <v>0.40902777777777777</v>
      </c>
      <c r="C34" s="7"/>
      <c r="D34" s="9">
        <v>932.6880000000001</v>
      </c>
      <c r="E34" s="8"/>
      <c r="F34" s="9"/>
      <c r="G34" s="9">
        <f t="shared" si="1"/>
        <v>5367.312</v>
      </c>
      <c r="H34" s="10">
        <f t="shared" si="2"/>
        <v>17.6092919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44171.0</v>
      </c>
      <c r="B35" s="7">
        <v>0.4201388888888889</v>
      </c>
      <c r="C35" s="7"/>
      <c r="D35" s="9">
        <v>950.9760000000001</v>
      </c>
      <c r="E35" s="8"/>
      <c r="F35" s="9"/>
      <c r="G35" s="9">
        <f t="shared" si="1"/>
        <v>5349.024</v>
      </c>
      <c r="H35" s="10">
        <f t="shared" si="2"/>
        <v>17.5492919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44178.0</v>
      </c>
      <c r="B36" s="7">
        <v>0.5284722222222222</v>
      </c>
      <c r="C36" s="7"/>
      <c r="D36" s="9">
        <v>890.016</v>
      </c>
      <c r="E36" s="8"/>
      <c r="F36" s="9"/>
      <c r="G36" s="9">
        <f t="shared" si="1"/>
        <v>5409.984</v>
      </c>
      <c r="H36" s="10">
        <f t="shared" si="2"/>
        <v>17.74929191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44186.0</v>
      </c>
      <c r="B37" s="7">
        <v>0.041666666666666664</v>
      </c>
      <c r="C37" s="7"/>
      <c r="D37" s="9">
        <v>853.4399999999999</v>
      </c>
      <c r="E37" s="8"/>
      <c r="F37" s="9"/>
      <c r="G37" s="9">
        <f t="shared" si="1"/>
        <v>5446.56</v>
      </c>
      <c r="H37" s="10">
        <f t="shared" si="2"/>
        <v>17.86929191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44199.0</v>
      </c>
      <c r="B38" s="7">
        <v>0.4888888888888889</v>
      </c>
      <c r="C38" s="7"/>
      <c r="D38" s="9">
        <v>987.5520000000001</v>
      </c>
      <c r="E38" s="8"/>
      <c r="F38" s="9"/>
      <c r="G38" s="9">
        <f t="shared" si="1"/>
        <v>5312.448</v>
      </c>
      <c r="H38" s="10">
        <f t="shared" si="2"/>
        <v>17.4292919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44206.0</v>
      </c>
      <c r="B39" s="7">
        <v>0.48125</v>
      </c>
      <c r="C39" s="7"/>
      <c r="D39" s="9">
        <v>1051.5600000000002</v>
      </c>
      <c r="E39" s="8"/>
      <c r="F39" s="9"/>
      <c r="G39" s="9">
        <f t="shared" si="1"/>
        <v>5248.44</v>
      </c>
      <c r="H39" s="10">
        <f t="shared" si="2"/>
        <v>17.21929189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44220.0</v>
      </c>
      <c r="B40" s="7">
        <v>0.4708333333333334</v>
      </c>
      <c r="C40" s="7"/>
      <c r="D40" s="9">
        <v>1130.808</v>
      </c>
      <c r="E40" s="8"/>
      <c r="F40" s="9"/>
      <c r="G40" s="9">
        <f t="shared" si="1"/>
        <v>5169.192</v>
      </c>
      <c r="H40" s="10">
        <f t="shared" si="2"/>
        <v>16.95929188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44227.0</v>
      </c>
      <c r="B41" s="7">
        <v>0.4840277777777778</v>
      </c>
      <c r="C41" s="7"/>
      <c r="D41" s="9">
        <v>1127.76</v>
      </c>
      <c r="E41" s="8"/>
      <c r="F41" s="9"/>
      <c r="G41" s="9">
        <f t="shared" si="1"/>
        <v>5172.24</v>
      </c>
      <c r="H41" s="10">
        <f t="shared" si="2"/>
        <v>16.96929188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44234.0</v>
      </c>
      <c r="B42" s="7">
        <v>0.4465277777777778</v>
      </c>
      <c r="C42" s="7"/>
      <c r="D42" s="9">
        <v>1152.144</v>
      </c>
      <c r="E42" s="8"/>
      <c r="F42" s="9"/>
      <c r="G42" s="9">
        <f t="shared" si="1"/>
        <v>5147.856</v>
      </c>
      <c r="H42" s="10">
        <f t="shared" si="2"/>
        <v>16.88929188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44241.0</v>
      </c>
      <c r="B43" s="7">
        <v>0.4388888888888889</v>
      </c>
      <c r="C43" s="7"/>
      <c r="D43" s="9">
        <v>1069.848</v>
      </c>
      <c r="E43" s="8"/>
      <c r="F43" s="9"/>
      <c r="G43" s="9">
        <f t="shared" si="1"/>
        <v>5230.152</v>
      </c>
      <c r="H43" s="10">
        <f t="shared" si="2"/>
        <v>17.15929189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44248.0</v>
      </c>
      <c r="B44" s="7">
        <v>0.4618055555555556</v>
      </c>
      <c r="C44" s="7"/>
      <c r="D44" s="9">
        <v>1161.288</v>
      </c>
      <c r="E44" s="8"/>
      <c r="F44" s="9"/>
      <c r="G44" s="9">
        <f t="shared" si="1"/>
        <v>5138.712</v>
      </c>
      <c r="H44" s="10">
        <f t="shared" si="2"/>
        <v>16.85929188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44255.0</v>
      </c>
      <c r="B45" s="7">
        <v>0.4604166666666667</v>
      </c>
      <c r="C45" s="7"/>
      <c r="D45" s="9">
        <v>1255.776</v>
      </c>
      <c r="E45" s="8"/>
      <c r="F45" s="9"/>
      <c r="G45" s="9">
        <f t="shared" si="1"/>
        <v>5044.224</v>
      </c>
      <c r="H45" s="10">
        <f t="shared" si="2"/>
        <v>16.54929187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44267.0</v>
      </c>
      <c r="B46" s="7">
        <v>0.10902777777777778</v>
      </c>
      <c r="C46" s="7"/>
      <c r="D46" s="9">
        <v>1350.264</v>
      </c>
      <c r="E46" s="8"/>
      <c r="F46" s="9"/>
      <c r="G46" s="9">
        <f t="shared" si="1"/>
        <v>4949.736</v>
      </c>
      <c r="H46" s="10">
        <f t="shared" si="2"/>
        <v>16.23929186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44273.0</v>
      </c>
      <c r="B47" s="56">
        <v>0.4652777777777778</v>
      </c>
      <c r="C47" s="56"/>
      <c r="D47" s="21">
        <v>1586.0</v>
      </c>
      <c r="E47" s="20"/>
      <c r="F47" s="57"/>
      <c r="G47" s="9">
        <f t="shared" si="1"/>
        <v>4714</v>
      </c>
      <c r="H47" s="10">
        <f t="shared" si="2"/>
        <v>15.46587976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44276.0</v>
      </c>
      <c r="B48" s="58">
        <v>0.5083333333333333</v>
      </c>
      <c r="C48" s="58"/>
      <c r="D48" s="21">
        <v>1473.15</v>
      </c>
      <c r="E48" s="20"/>
      <c r="F48" s="57"/>
      <c r="G48" s="9">
        <f t="shared" si="1"/>
        <v>4826.85</v>
      </c>
      <c r="H48" s="10">
        <f t="shared" si="2"/>
        <v>15.83612255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44283.0</v>
      </c>
      <c r="B49" s="58">
        <v>0.4513888888888889</v>
      </c>
      <c r="C49" s="58"/>
      <c r="D49" s="21">
        <v>1467.05</v>
      </c>
      <c r="E49" s="20"/>
      <c r="F49" s="57"/>
      <c r="G49" s="9">
        <f t="shared" si="1"/>
        <v>4832.95</v>
      </c>
      <c r="H49" s="10">
        <f t="shared" si="2"/>
        <v>15.85613568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44311.0</v>
      </c>
      <c r="B50" s="58">
        <v>0.4576388888888889</v>
      </c>
      <c r="C50" s="58"/>
      <c r="D50" s="21">
        <v>1460.95</v>
      </c>
      <c r="E50" s="20"/>
      <c r="F50" s="57"/>
      <c r="G50" s="9">
        <f t="shared" si="1"/>
        <v>4839.05</v>
      </c>
      <c r="H50" s="10">
        <f t="shared" si="2"/>
        <v>15.8761488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44318.0</v>
      </c>
      <c r="B51" s="59" t="s">
        <v>29</v>
      </c>
      <c r="C51" s="59"/>
      <c r="D51" s="21" t="s">
        <v>29</v>
      </c>
      <c r="E51" s="20"/>
      <c r="F51" s="60"/>
      <c r="G51" s="9" t="str">
        <f t="shared" si="1"/>
        <v>#VALUE!</v>
      </c>
      <c r="H51" s="10" t="str">
        <f t="shared" si="2"/>
        <v>#VALUE!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44332.0</v>
      </c>
      <c r="B52" s="58">
        <v>0.48055555555555557</v>
      </c>
      <c r="C52" s="58"/>
      <c r="D52" s="21">
        <v>1784.25</v>
      </c>
      <c r="E52" s="20"/>
      <c r="F52" s="57"/>
      <c r="G52" s="9">
        <f t="shared" si="1"/>
        <v>4515.75</v>
      </c>
      <c r="H52" s="10">
        <f t="shared" si="2"/>
        <v>14.81545323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44340.0</v>
      </c>
      <c r="B53" s="58">
        <v>0.5166666666666667</v>
      </c>
      <c r="C53" s="58"/>
      <c r="D53" s="21">
        <v>1894.05</v>
      </c>
      <c r="E53" s="20"/>
      <c r="F53" s="57"/>
      <c r="G53" s="9">
        <f t="shared" si="1"/>
        <v>4405.95</v>
      </c>
      <c r="H53" s="10">
        <f t="shared" si="2"/>
        <v>14.455217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44347.0</v>
      </c>
      <c r="B54" s="58">
        <v>0.4951388888888889</v>
      </c>
      <c r="C54" s="58"/>
      <c r="D54" s="21">
        <v>1924.55</v>
      </c>
      <c r="E54" s="20"/>
      <c r="F54" s="57"/>
      <c r="G54" s="9">
        <f t="shared" si="1"/>
        <v>4375.45</v>
      </c>
      <c r="H54" s="10">
        <f t="shared" si="2"/>
        <v>14.35515138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45">
        <v>44352.0</v>
      </c>
      <c r="B55" s="58">
        <v>0.5118055555555555</v>
      </c>
      <c r="C55" s="58"/>
      <c r="D55" s="21">
        <v>1607.35</v>
      </c>
      <c r="E55" s="20"/>
      <c r="F55" s="57"/>
      <c r="G55" s="9">
        <f t="shared" si="1"/>
        <v>4692.65</v>
      </c>
      <c r="H55" s="10">
        <f t="shared" si="2"/>
        <v>15.39583383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44359.0</v>
      </c>
      <c r="B56" s="58">
        <v>0.44166666666666665</v>
      </c>
      <c r="C56" s="58"/>
      <c r="D56" s="21">
        <v>1732.4</v>
      </c>
      <c r="E56" s="20"/>
      <c r="F56" s="57"/>
      <c r="G56" s="9">
        <f t="shared" si="1"/>
        <v>4567.6</v>
      </c>
      <c r="H56" s="10">
        <f t="shared" si="2"/>
        <v>14.98556478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61">
        <v>44366.0</v>
      </c>
      <c r="B57" s="22">
        <v>0.44930555555555557</v>
      </c>
      <c r="C57" s="22"/>
      <c r="D57" s="21">
        <v>1579.0</v>
      </c>
      <c r="E57" s="20"/>
      <c r="F57" s="57"/>
      <c r="G57" s="9">
        <f t="shared" si="1"/>
        <v>4721</v>
      </c>
      <c r="H57" s="10">
        <f t="shared" si="2"/>
        <v>15.48884564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61">
        <v>44374.0</v>
      </c>
      <c r="B58" s="22">
        <v>0.45694444444444443</v>
      </c>
      <c r="C58" s="22"/>
      <c r="D58" s="21">
        <v>1524.0</v>
      </c>
      <c r="E58" s="20"/>
      <c r="F58" s="57"/>
      <c r="G58" s="9">
        <f t="shared" si="1"/>
        <v>4776</v>
      </c>
      <c r="H58" s="10">
        <f t="shared" si="2"/>
        <v>15.66929184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61">
        <v>44386.0</v>
      </c>
      <c r="B59" s="22">
        <v>0.42916666666666664</v>
      </c>
      <c r="C59" s="22"/>
      <c r="D59" s="21">
        <v>942.0</v>
      </c>
      <c r="E59" s="20"/>
      <c r="F59" s="9"/>
      <c r="G59" s="9">
        <f t="shared" si="1"/>
        <v>5358</v>
      </c>
      <c r="H59" s="10">
        <f t="shared" si="2"/>
        <v>17.57874072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61">
        <v>44395.0</v>
      </c>
      <c r="B60" s="22">
        <v>0.4486111111111111</v>
      </c>
      <c r="C60" s="22"/>
      <c r="D60" s="21">
        <v>933.0</v>
      </c>
      <c r="E60" s="20"/>
      <c r="F60" s="9"/>
      <c r="G60" s="9">
        <f t="shared" si="1"/>
        <v>5367</v>
      </c>
      <c r="H60" s="10">
        <f t="shared" si="2"/>
        <v>17.60826828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61">
        <v>44400.0</v>
      </c>
      <c r="B61" s="19">
        <v>0.4638888888888889</v>
      </c>
      <c r="C61" s="19"/>
      <c r="D61" s="21">
        <v>987.552</v>
      </c>
      <c r="E61" s="20"/>
      <c r="F61" s="9"/>
      <c r="G61" s="9">
        <f t="shared" si="1"/>
        <v>5312.448</v>
      </c>
      <c r="H61" s="10">
        <f t="shared" si="2"/>
        <v>17.4292919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44408.0</v>
      </c>
      <c r="B62" s="19">
        <v>0.5152777777777777</v>
      </c>
      <c r="C62" s="19"/>
      <c r="D62" s="60">
        <v>954.0</v>
      </c>
      <c r="E62" s="62"/>
      <c r="F62" s="9"/>
      <c r="G62" s="9">
        <f t="shared" si="1"/>
        <v>5346</v>
      </c>
      <c r="H62" s="10">
        <f t="shared" si="2"/>
        <v>17.53937064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44415.0</v>
      </c>
      <c r="B63" s="19">
        <v>0.4847222222222222</v>
      </c>
      <c r="C63" s="19"/>
      <c r="D63" s="21">
        <v>847.0</v>
      </c>
      <c r="E63" s="20"/>
      <c r="F63" s="9"/>
      <c r="G63" s="9">
        <f t="shared" si="1"/>
        <v>5453</v>
      </c>
      <c r="H63" s="10">
        <f t="shared" si="2"/>
        <v>17.89042052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44421.0</v>
      </c>
      <c r="B64" s="19">
        <v>0.49375</v>
      </c>
      <c r="C64" s="19"/>
      <c r="D64" s="21">
        <v>863.0</v>
      </c>
      <c r="E64" s="20"/>
      <c r="F64" s="9"/>
      <c r="G64" s="9">
        <f t="shared" si="1"/>
        <v>5437</v>
      </c>
      <c r="H64" s="10">
        <f t="shared" si="2"/>
        <v>17.83792708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44429.0</v>
      </c>
      <c r="B65" s="19">
        <v>0.48055555555555557</v>
      </c>
      <c r="C65" s="19"/>
      <c r="D65" s="21">
        <v>786.0</v>
      </c>
      <c r="E65" s="20"/>
      <c r="F65" s="21">
        <v>820.0</v>
      </c>
      <c r="G65" s="9">
        <f t="shared" si="1"/>
        <v>5514</v>
      </c>
      <c r="H65" s="10">
        <f t="shared" si="2"/>
        <v>18.09055176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44435.0</v>
      </c>
      <c r="B66" s="19">
        <v>0.12222222222222222</v>
      </c>
      <c r="C66" s="19"/>
      <c r="D66" s="21">
        <v>774.0</v>
      </c>
      <c r="E66" s="20"/>
      <c r="F66" s="21">
        <v>799.0</v>
      </c>
      <c r="G66" s="9">
        <f t="shared" si="1"/>
        <v>5526</v>
      </c>
      <c r="H66" s="10">
        <f t="shared" si="2"/>
        <v>18.12992184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44442.0</v>
      </c>
      <c r="B67" s="19">
        <v>0.18125</v>
      </c>
      <c r="C67" s="36">
        <v>2.55</v>
      </c>
      <c r="D67" s="9">
        <f t="shared" ref="D67:D70" si="3">(C67*304.8)</f>
        <v>777.24</v>
      </c>
      <c r="E67" s="20">
        <v>2.65</v>
      </c>
      <c r="F67" s="9">
        <f>(E67*304.8)</f>
        <v>807.72</v>
      </c>
      <c r="G67" s="9">
        <f t="shared" si="1"/>
        <v>5522.76</v>
      </c>
      <c r="H67" s="10">
        <f t="shared" si="2"/>
        <v>18.11929192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44450.0</v>
      </c>
      <c r="B68" s="19">
        <v>0.46944444444444444</v>
      </c>
      <c r="C68" s="36">
        <v>2.89</v>
      </c>
      <c r="D68" s="9">
        <f t="shared" si="3"/>
        <v>880.872</v>
      </c>
      <c r="E68" s="8"/>
      <c r="F68" s="9"/>
      <c r="G68" s="9">
        <f t="shared" si="1"/>
        <v>5419.128</v>
      </c>
      <c r="H68" s="10">
        <f t="shared" si="2"/>
        <v>17.77929191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44456.0</v>
      </c>
      <c r="B69" s="19">
        <v>0.14722222222222223</v>
      </c>
      <c r="C69" s="36">
        <v>2.28</v>
      </c>
      <c r="D69" s="9">
        <f t="shared" si="3"/>
        <v>694.944</v>
      </c>
      <c r="E69" s="20">
        <v>2.48</v>
      </c>
      <c r="F69" s="9">
        <f>(E69*304.8)</f>
        <v>755.904</v>
      </c>
      <c r="G69" s="9">
        <f t="shared" si="1"/>
        <v>5605.056</v>
      </c>
      <c r="H69" s="10">
        <f t="shared" si="2"/>
        <v>18.38929193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44464.0</v>
      </c>
      <c r="B70" s="19">
        <v>0.47430555555555554</v>
      </c>
      <c r="C70" s="36">
        <v>2.7</v>
      </c>
      <c r="D70" s="9">
        <f t="shared" si="3"/>
        <v>822.96</v>
      </c>
      <c r="E70" s="8"/>
      <c r="F70" s="9"/>
      <c r="G70" s="9">
        <f t="shared" si="1"/>
        <v>5477.04</v>
      </c>
      <c r="H70" s="10">
        <f t="shared" si="2"/>
        <v>17.96929191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6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6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6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6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6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6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6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6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6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6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6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6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6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6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6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6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6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6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6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6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6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6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6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6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6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6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6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6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6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6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6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6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6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6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6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6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6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6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6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6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6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6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6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6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6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6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6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6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6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6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6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6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6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6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6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6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6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6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6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6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6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6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6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6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6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6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6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6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6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6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6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6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6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6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6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6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6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6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6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6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6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6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6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6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6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6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6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6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6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6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6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6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6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6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6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6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6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6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6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6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6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6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6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6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6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6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6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6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6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6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6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6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6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6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6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6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6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6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6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6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6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6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6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6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6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6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6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6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6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6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6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6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6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6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6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6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6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6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6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6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6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6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6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6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6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6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6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6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6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6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6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6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6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6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6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6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6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6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6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6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6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6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6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6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6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6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6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6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6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6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6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6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6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6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6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6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6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6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6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6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6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6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6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6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6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6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6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6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6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6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6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6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6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6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6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6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6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6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6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6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6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6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6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6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6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6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6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6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6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6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6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6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6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6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6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6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6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6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6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6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6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6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6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6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6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6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6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6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6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6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6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6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6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6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6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6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6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6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6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6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6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6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6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6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6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6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6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6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6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6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6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6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6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6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6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6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6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6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6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6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6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6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6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6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6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6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6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6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6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6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6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6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6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6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6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6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6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6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6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6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6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6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6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6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6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6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6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6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6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6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6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6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6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6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6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6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6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6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6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6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6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6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6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6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6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6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6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6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6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6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6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6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6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6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6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6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6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6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6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6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6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6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6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6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6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6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6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6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6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6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6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6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6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6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6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6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6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6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6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6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6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6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6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6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6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6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6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6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6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6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6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6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6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6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6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6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6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6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6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6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6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6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6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6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6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6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6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6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6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6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6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6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6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6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6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6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6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6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6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6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6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6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6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6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6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6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6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6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6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6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6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6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6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6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6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6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6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6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6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6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6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6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6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6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6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6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6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6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6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6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6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6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6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6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6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6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6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6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6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6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6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6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6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6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6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6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6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6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6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6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6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6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6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6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6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6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6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6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6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6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6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6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6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6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6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6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6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6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6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6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6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6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6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6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6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6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6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6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6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6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6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6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6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6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6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6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6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6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6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6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6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6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6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6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6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6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6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6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6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6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6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6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6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6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6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6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6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6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6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6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6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6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6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6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6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6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6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6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6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6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6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6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6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6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6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6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6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6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6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6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6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6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6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6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6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6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6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6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6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6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6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6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6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6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6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6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6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6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6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6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6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6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6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6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6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6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6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6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6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6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6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6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6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6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6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6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6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6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6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6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6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6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6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6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6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6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6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6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6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6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6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6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6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6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6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6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6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6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6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6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6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6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6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6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6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6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6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6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6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6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6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6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6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6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6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6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6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6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6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6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6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6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6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6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6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6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6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6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6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6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6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6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6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6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6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6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6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6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6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6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6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6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6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6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6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6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6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6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6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6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6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6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6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6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6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6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6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6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6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6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6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6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6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6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6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6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6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6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6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6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6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6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6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6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6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6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6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6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6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6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6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6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6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6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6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6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6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6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6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6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6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6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6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6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6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6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6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6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6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6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6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6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6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6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6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6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6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6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6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6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6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6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6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6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6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6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6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6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6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6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6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6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6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6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6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6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6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6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6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6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6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6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6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6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6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6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6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6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6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6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6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6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6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6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6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6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6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6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6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6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6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6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6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6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6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6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6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6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6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6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6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6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6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6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6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6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6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6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6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6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6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6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6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6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6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6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6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6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6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6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6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6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6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6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6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6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6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6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6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6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6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6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6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6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6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6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6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6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6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6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6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6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6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6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6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6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6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6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6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6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6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6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6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6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6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6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6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6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6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6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6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6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6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6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6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6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6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6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6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6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6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6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6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6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6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6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6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6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6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6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6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6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6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6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6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6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6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6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6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6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6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6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6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6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6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6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6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6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6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6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6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6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6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6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6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6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6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6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6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6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6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6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6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6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6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6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6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6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6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6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6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6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6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6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6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6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6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6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6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6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6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6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6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6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6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6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6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6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6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6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6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6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6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6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6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6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6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6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6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6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6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6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6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6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6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6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6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6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6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6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6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6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6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6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6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6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6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6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6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6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6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6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6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6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6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6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6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6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6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6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6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6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6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6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6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6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6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6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6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6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6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6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6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6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6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6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6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6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6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6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6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10.5"/>
    <col customWidth="1" min="3" max="3" width="10.88"/>
    <col customWidth="1" min="4" max="4" width="11.0"/>
    <col customWidth="1" min="5" max="5" width="11.88"/>
    <col customWidth="1" min="6" max="6" width="12.0"/>
    <col customWidth="1" min="7" max="7" width="7.88"/>
    <col customWidth="1" min="8" max="29" width="9.38"/>
  </cols>
  <sheetData>
    <row r="1">
      <c r="A1" s="1" t="s">
        <v>0</v>
      </c>
      <c r="B1" s="1" t="s">
        <v>114</v>
      </c>
      <c r="C1" s="3" t="s">
        <v>115</v>
      </c>
      <c r="D1" s="3" t="s">
        <v>116</v>
      </c>
      <c r="E1" s="2" t="s">
        <v>117</v>
      </c>
      <c r="F1" s="3" t="s">
        <v>118</v>
      </c>
      <c r="G1" s="5" t="s">
        <v>119</v>
      </c>
      <c r="H1" s="25" t="s">
        <v>120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0.044444444444444446</v>
      </c>
      <c r="C2" s="7"/>
      <c r="D2" s="9">
        <v>557.784</v>
      </c>
      <c r="E2" s="8"/>
      <c r="F2" s="9"/>
      <c r="G2" s="9">
        <f t="shared" ref="G2:G71" si="1">((550.2+11)*10)-D2</f>
        <v>5054.216</v>
      </c>
      <c r="H2" s="10">
        <f t="shared" ref="H2:H71" si="2">G2*0.00328084</f>
        <v>16.58207402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0.46527777777777773</v>
      </c>
      <c r="C3" s="7"/>
      <c r="D3" s="9">
        <v>1194.816</v>
      </c>
      <c r="E3" s="8"/>
      <c r="F3" s="9"/>
      <c r="G3" s="9">
        <f t="shared" si="1"/>
        <v>4417.184</v>
      </c>
      <c r="H3" s="10">
        <f t="shared" si="2"/>
        <v>14.49207395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0.4611111111111111</v>
      </c>
      <c r="C4" s="7"/>
      <c r="D4" s="9">
        <v>960.12</v>
      </c>
      <c r="E4" s="8"/>
      <c r="F4" s="9"/>
      <c r="G4" s="9">
        <f t="shared" si="1"/>
        <v>4651.88</v>
      </c>
      <c r="H4" s="10">
        <f t="shared" si="2"/>
        <v>15.26207398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0.35625</v>
      </c>
      <c r="C5" s="7"/>
      <c r="D5" s="9">
        <v>691.8960000000001</v>
      </c>
      <c r="E5" s="8"/>
      <c r="F5" s="9"/>
      <c r="G5" s="9">
        <f t="shared" si="1"/>
        <v>4920.104</v>
      </c>
      <c r="H5" s="10">
        <f t="shared" si="2"/>
        <v>16.14207401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0.36180555555555555</v>
      </c>
      <c r="C6" s="7"/>
      <c r="D6" s="9">
        <v>661.416</v>
      </c>
      <c r="E6" s="8"/>
      <c r="F6" s="9"/>
      <c r="G6" s="9">
        <f t="shared" si="1"/>
        <v>4950.584</v>
      </c>
      <c r="H6" s="10">
        <f t="shared" si="2"/>
        <v>16.24207401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0.37013888888888885</v>
      </c>
      <c r="C7" s="7"/>
      <c r="D7" s="9">
        <v>688.848</v>
      </c>
      <c r="E7" s="8"/>
      <c r="F7" s="9"/>
      <c r="G7" s="9">
        <f t="shared" si="1"/>
        <v>4923.152</v>
      </c>
      <c r="H7" s="10">
        <f t="shared" si="2"/>
        <v>16.15207401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0.36874999999999997</v>
      </c>
      <c r="C8" s="7"/>
      <c r="D8" s="9">
        <v>853.4399999999999</v>
      </c>
      <c r="E8" s="8"/>
      <c r="F8" s="9"/>
      <c r="G8" s="9">
        <f t="shared" si="1"/>
        <v>4758.56</v>
      </c>
      <c r="H8" s="10">
        <f t="shared" si="2"/>
        <v>15.61207399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0.46319444444444446</v>
      </c>
      <c r="C9" s="7"/>
      <c r="D9" s="9">
        <v>972.312</v>
      </c>
      <c r="E9" s="8"/>
      <c r="F9" s="9"/>
      <c r="G9" s="9">
        <f t="shared" si="1"/>
        <v>4639.688</v>
      </c>
      <c r="H9" s="10">
        <f t="shared" si="2"/>
        <v>15.22207398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43776.0</v>
      </c>
      <c r="B10" s="7">
        <v>0.4305555555555556</v>
      </c>
      <c r="C10" s="7"/>
      <c r="D10" s="9">
        <v>1045.4640000000002</v>
      </c>
      <c r="E10" s="8"/>
      <c r="F10" s="9"/>
      <c r="G10" s="9">
        <f t="shared" si="1"/>
        <v>4566.536</v>
      </c>
      <c r="H10" s="10">
        <f t="shared" si="2"/>
        <v>14.98207397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0.07777777777777778</v>
      </c>
      <c r="C11" s="7"/>
      <c r="D11" s="9">
        <v>947.928</v>
      </c>
      <c r="E11" s="8"/>
      <c r="F11" s="9"/>
      <c r="G11" s="9">
        <f t="shared" si="1"/>
        <v>4664.072</v>
      </c>
      <c r="H11" s="10">
        <f t="shared" si="2"/>
        <v>15.30207398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43867.0</v>
      </c>
      <c r="B12" s="7">
        <v>0.05069444444444445</v>
      </c>
      <c r="C12" s="7"/>
      <c r="D12" s="9">
        <v>1210.056</v>
      </c>
      <c r="E12" s="8"/>
      <c r="F12" s="9"/>
      <c r="G12" s="9">
        <f t="shared" si="1"/>
        <v>4401.944</v>
      </c>
      <c r="H12" s="10">
        <f t="shared" si="2"/>
        <v>14.44207395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43881.0</v>
      </c>
      <c r="B13" s="7">
        <v>0.5381944444444444</v>
      </c>
      <c r="C13" s="7"/>
      <c r="D13" s="9">
        <v>1097.28</v>
      </c>
      <c r="E13" s="8"/>
      <c r="F13" s="9"/>
      <c r="G13" s="9">
        <f t="shared" si="1"/>
        <v>4514.72</v>
      </c>
      <c r="H13" s="10">
        <f t="shared" si="2"/>
        <v>14.81207396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43888.0</v>
      </c>
      <c r="B14" s="7">
        <v>0.5381944444444444</v>
      </c>
      <c r="C14" s="7"/>
      <c r="D14" s="9">
        <v>1121.664</v>
      </c>
      <c r="E14" s="8"/>
      <c r="F14" s="9"/>
      <c r="G14" s="9">
        <f t="shared" si="1"/>
        <v>4490.336</v>
      </c>
      <c r="H14" s="10">
        <f t="shared" si="2"/>
        <v>14.73207396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43993.0</v>
      </c>
      <c r="B15" s="7">
        <v>0.36944444444444446</v>
      </c>
      <c r="C15" s="7"/>
      <c r="D15" s="9">
        <v>856.488</v>
      </c>
      <c r="E15" s="8"/>
      <c r="F15" s="9"/>
      <c r="G15" s="9">
        <f t="shared" si="1"/>
        <v>4755.512</v>
      </c>
      <c r="H15" s="10">
        <f t="shared" si="2"/>
        <v>15.60207399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43996.0</v>
      </c>
      <c r="B16" s="7">
        <v>0.4222222222222222</v>
      </c>
      <c r="C16" s="7"/>
      <c r="D16" s="9">
        <v>835.152</v>
      </c>
      <c r="E16" s="8"/>
      <c r="F16" s="9"/>
      <c r="G16" s="9">
        <f t="shared" si="1"/>
        <v>4776.848</v>
      </c>
      <c r="H16" s="10">
        <f t="shared" si="2"/>
        <v>15.67207399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44001.0</v>
      </c>
      <c r="B17" s="7">
        <v>0.4152777777777778</v>
      </c>
      <c r="C17" s="7"/>
      <c r="D17" s="9">
        <v>865.632</v>
      </c>
      <c r="E17" s="8"/>
      <c r="F17" s="9"/>
      <c r="G17" s="9">
        <f t="shared" si="1"/>
        <v>4746.368</v>
      </c>
      <c r="H17" s="10">
        <f t="shared" si="2"/>
        <v>15.57207399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44010.0</v>
      </c>
      <c r="B18" s="7">
        <v>0.42430555555555555</v>
      </c>
      <c r="C18" s="7"/>
      <c r="D18" s="9">
        <v>1121.664</v>
      </c>
      <c r="E18" s="8"/>
      <c r="F18" s="9"/>
      <c r="G18" s="9">
        <f t="shared" si="1"/>
        <v>4490.336</v>
      </c>
      <c r="H18" s="10">
        <f t="shared" si="2"/>
        <v>14.73207396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44014.0</v>
      </c>
      <c r="B19" s="7">
        <v>0.40972222222222227</v>
      </c>
      <c r="C19" s="7"/>
      <c r="D19" s="9">
        <v>1219.2</v>
      </c>
      <c r="E19" s="8"/>
      <c r="F19" s="9"/>
      <c r="G19" s="9">
        <f t="shared" si="1"/>
        <v>4392.8</v>
      </c>
      <c r="H19" s="10">
        <f t="shared" si="2"/>
        <v>14.41207395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44022.0</v>
      </c>
      <c r="B20" s="7">
        <v>0.4277777777777778</v>
      </c>
      <c r="C20" s="7"/>
      <c r="D20" s="9">
        <v>1246.632</v>
      </c>
      <c r="E20" s="8"/>
      <c r="F20" s="9"/>
      <c r="G20" s="9">
        <f t="shared" si="1"/>
        <v>4365.368</v>
      </c>
      <c r="H20" s="10">
        <f t="shared" si="2"/>
        <v>14.32207395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44029.0</v>
      </c>
      <c r="B21" s="7">
        <v>0.5076388888888889</v>
      </c>
      <c r="C21" s="7"/>
      <c r="D21" s="9">
        <v>935.736</v>
      </c>
      <c r="E21" s="8"/>
      <c r="F21" s="9"/>
      <c r="G21" s="9">
        <f t="shared" si="1"/>
        <v>4676.264</v>
      </c>
      <c r="H21" s="10">
        <f t="shared" si="2"/>
        <v>15.34207398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44038.0</v>
      </c>
      <c r="B22" s="7">
        <v>0.4361111111111111</v>
      </c>
      <c r="C22" s="7"/>
      <c r="D22" s="9">
        <v>868.6800000000001</v>
      </c>
      <c r="E22" s="8"/>
      <c r="F22" s="9"/>
      <c r="G22" s="9">
        <f t="shared" si="1"/>
        <v>4743.32</v>
      </c>
      <c r="H22" s="10">
        <f t="shared" si="2"/>
        <v>15.56207399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44044.0</v>
      </c>
      <c r="B23" s="7">
        <v>0.18819444444444444</v>
      </c>
      <c r="C23" s="7"/>
      <c r="D23" s="9">
        <v>987.5520000000001</v>
      </c>
      <c r="E23" s="8"/>
      <c r="F23" s="9"/>
      <c r="G23" s="9">
        <f t="shared" si="1"/>
        <v>4624.448</v>
      </c>
      <c r="H23" s="10">
        <f t="shared" si="2"/>
        <v>15.17207398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44052.0</v>
      </c>
      <c r="B24" s="7">
        <v>0.45555555555555555</v>
      </c>
      <c r="C24" s="7"/>
      <c r="D24" s="9">
        <v>1021.08</v>
      </c>
      <c r="E24" s="8"/>
      <c r="F24" s="9"/>
      <c r="G24" s="9">
        <f t="shared" si="1"/>
        <v>4590.92</v>
      </c>
      <c r="H24" s="10">
        <f t="shared" si="2"/>
        <v>15.06207397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44059.0</v>
      </c>
      <c r="B25" s="7">
        <v>0.18680555555555556</v>
      </c>
      <c r="C25" s="7"/>
      <c r="D25" s="9">
        <v>826.008</v>
      </c>
      <c r="E25" s="8"/>
      <c r="F25" s="9"/>
      <c r="G25" s="9">
        <f t="shared" si="1"/>
        <v>4785.992</v>
      </c>
      <c r="H25" s="10">
        <f t="shared" si="2"/>
        <v>15.70207399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44066.0</v>
      </c>
      <c r="B26" s="7">
        <v>0.43402777777777773</v>
      </c>
      <c r="C26" s="7"/>
      <c r="D26" s="9">
        <v>819.912</v>
      </c>
      <c r="E26" s="8"/>
      <c r="F26" s="9"/>
      <c r="G26" s="9">
        <f t="shared" si="1"/>
        <v>4792.088</v>
      </c>
      <c r="H26" s="10">
        <f t="shared" si="2"/>
        <v>15.72207399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44076.0</v>
      </c>
      <c r="B27" s="7">
        <v>0.46875</v>
      </c>
      <c r="C27" s="7"/>
      <c r="D27" s="9">
        <v>798.576</v>
      </c>
      <c r="E27" s="8"/>
      <c r="F27" s="9"/>
      <c r="G27" s="9">
        <f t="shared" si="1"/>
        <v>4813.424</v>
      </c>
      <c r="H27" s="10">
        <f t="shared" si="2"/>
        <v>15.792074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44094.0</v>
      </c>
      <c r="B28" s="7">
        <v>0.46319444444444446</v>
      </c>
      <c r="C28" s="7"/>
      <c r="D28" s="9">
        <v>694.944</v>
      </c>
      <c r="E28" s="8"/>
      <c r="F28" s="9"/>
      <c r="G28" s="9">
        <f t="shared" si="1"/>
        <v>4917.056</v>
      </c>
      <c r="H28" s="10">
        <f t="shared" si="2"/>
        <v>16.13207401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44102.0</v>
      </c>
      <c r="B29" s="7">
        <v>0.4270833333333333</v>
      </c>
      <c r="C29" s="7"/>
      <c r="D29" s="9">
        <v>758.9520000000001</v>
      </c>
      <c r="E29" s="8"/>
      <c r="F29" s="9"/>
      <c r="G29" s="9">
        <f t="shared" si="1"/>
        <v>4853.048</v>
      </c>
      <c r="H29" s="10">
        <f t="shared" si="2"/>
        <v>15.922074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44108.0</v>
      </c>
      <c r="B30" s="7">
        <v>0.40902777777777777</v>
      </c>
      <c r="C30" s="7"/>
      <c r="D30" s="9">
        <v>655.32</v>
      </c>
      <c r="E30" s="8"/>
      <c r="F30" s="9"/>
      <c r="G30" s="9">
        <f t="shared" si="1"/>
        <v>4956.68</v>
      </c>
      <c r="H30" s="10">
        <f t="shared" si="2"/>
        <v>16.26207401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44115.0</v>
      </c>
      <c r="B31" s="7">
        <v>0.40069444444444446</v>
      </c>
      <c r="C31" s="7"/>
      <c r="D31" s="9">
        <v>670.5600000000001</v>
      </c>
      <c r="E31" s="8"/>
      <c r="F31" s="9"/>
      <c r="G31" s="9">
        <f t="shared" si="1"/>
        <v>4941.44</v>
      </c>
      <c r="H31" s="10">
        <f t="shared" si="2"/>
        <v>16.21207401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44122.0</v>
      </c>
      <c r="B32" s="7">
        <v>0.39444444444444443</v>
      </c>
      <c r="C32" s="7"/>
      <c r="D32" s="9">
        <v>652.272</v>
      </c>
      <c r="E32" s="8"/>
      <c r="F32" s="9"/>
      <c r="G32" s="9">
        <f t="shared" si="1"/>
        <v>4959.728</v>
      </c>
      <c r="H32" s="10">
        <f t="shared" si="2"/>
        <v>16.27207401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44129.0</v>
      </c>
      <c r="B33" s="7">
        <v>0.4083333333333334</v>
      </c>
      <c r="C33" s="7"/>
      <c r="D33" s="9">
        <v>701.04</v>
      </c>
      <c r="E33" s="8"/>
      <c r="F33" s="9"/>
      <c r="G33" s="9">
        <f t="shared" si="1"/>
        <v>4910.96</v>
      </c>
      <c r="H33" s="10">
        <f t="shared" si="2"/>
        <v>16.11207401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44136.0</v>
      </c>
      <c r="B34" s="7">
        <v>0.40208333333333335</v>
      </c>
      <c r="C34" s="7"/>
      <c r="D34" s="9">
        <v>734.5680000000001</v>
      </c>
      <c r="E34" s="8"/>
      <c r="F34" s="9"/>
      <c r="G34" s="9">
        <f t="shared" si="1"/>
        <v>4877.432</v>
      </c>
      <c r="H34" s="10">
        <f t="shared" si="2"/>
        <v>16.002074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44157.0</v>
      </c>
      <c r="B35" s="7">
        <v>0.40138888888888885</v>
      </c>
      <c r="C35" s="7"/>
      <c r="D35" s="9">
        <v>713.232</v>
      </c>
      <c r="E35" s="8"/>
      <c r="F35" s="9"/>
      <c r="G35" s="9">
        <f t="shared" si="1"/>
        <v>4898.768</v>
      </c>
      <c r="H35" s="10">
        <f t="shared" si="2"/>
        <v>16.07207401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44164.0</v>
      </c>
      <c r="B36" s="7">
        <v>0.3972222222222222</v>
      </c>
      <c r="C36" s="7"/>
      <c r="D36" s="9">
        <v>746.7600000000001</v>
      </c>
      <c r="E36" s="8"/>
      <c r="F36" s="9"/>
      <c r="G36" s="9">
        <f t="shared" si="1"/>
        <v>4865.24</v>
      </c>
      <c r="H36" s="10">
        <f t="shared" si="2"/>
        <v>15.962074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44171.0</v>
      </c>
      <c r="B37" s="7">
        <v>0.4055555555555555</v>
      </c>
      <c r="C37" s="7"/>
      <c r="D37" s="9">
        <v>777.24</v>
      </c>
      <c r="E37" s="8"/>
      <c r="F37" s="9"/>
      <c r="G37" s="9">
        <f t="shared" si="1"/>
        <v>4834.76</v>
      </c>
      <c r="H37" s="10">
        <f t="shared" si="2"/>
        <v>15.862074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44178.0</v>
      </c>
      <c r="B38" s="7">
        <v>0.5027777777777778</v>
      </c>
      <c r="C38" s="7"/>
      <c r="D38" s="9">
        <v>737.616</v>
      </c>
      <c r="E38" s="8"/>
      <c r="F38" s="9"/>
      <c r="G38" s="9">
        <f t="shared" si="1"/>
        <v>4874.384</v>
      </c>
      <c r="H38" s="10">
        <f t="shared" si="2"/>
        <v>15.992074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44186.0</v>
      </c>
      <c r="B39" s="7">
        <v>0.04791666666666666</v>
      </c>
      <c r="C39" s="7"/>
      <c r="D39" s="9">
        <v>743.712</v>
      </c>
      <c r="E39" s="8"/>
      <c r="F39" s="9"/>
      <c r="G39" s="9">
        <f t="shared" si="1"/>
        <v>4868.288</v>
      </c>
      <c r="H39" s="10">
        <f t="shared" si="2"/>
        <v>15.972074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44199.0</v>
      </c>
      <c r="B40" s="7">
        <v>0.49722222222222223</v>
      </c>
      <c r="C40" s="7"/>
      <c r="D40" s="9">
        <v>807.72</v>
      </c>
      <c r="E40" s="8"/>
      <c r="F40" s="9"/>
      <c r="G40" s="9">
        <f t="shared" si="1"/>
        <v>4804.28</v>
      </c>
      <c r="H40" s="10">
        <f t="shared" si="2"/>
        <v>15.762074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44206.0</v>
      </c>
      <c r="B41" s="7">
        <v>0.4875</v>
      </c>
      <c r="C41" s="7"/>
      <c r="D41" s="9">
        <v>899.1600000000001</v>
      </c>
      <c r="E41" s="8"/>
      <c r="F41" s="9"/>
      <c r="G41" s="9">
        <f t="shared" si="1"/>
        <v>4712.84</v>
      </c>
      <c r="H41" s="10">
        <f t="shared" si="2"/>
        <v>15.46207399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44220.0</v>
      </c>
      <c r="B42" s="7">
        <v>0.4770833333333333</v>
      </c>
      <c r="C42" s="7"/>
      <c r="D42" s="9">
        <v>987.5520000000001</v>
      </c>
      <c r="E42" s="8"/>
      <c r="F42" s="9"/>
      <c r="G42" s="9">
        <f t="shared" si="1"/>
        <v>4624.448</v>
      </c>
      <c r="H42" s="10">
        <f t="shared" si="2"/>
        <v>15.17207398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44227.0</v>
      </c>
      <c r="B43" s="7">
        <v>0.4888888888888889</v>
      </c>
      <c r="C43" s="7"/>
      <c r="D43" s="9">
        <v>1100.328</v>
      </c>
      <c r="E43" s="8"/>
      <c r="F43" s="9"/>
      <c r="G43" s="9">
        <f t="shared" si="1"/>
        <v>4511.672</v>
      </c>
      <c r="H43" s="10">
        <f t="shared" si="2"/>
        <v>14.80207396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44234.0</v>
      </c>
      <c r="B44" s="7">
        <v>0.4527777777777778</v>
      </c>
      <c r="C44" s="7"/>
      <c r="D44" s="9">
        <v>1118.616</v>
      </c>
      <c r="E44" s="8"/>
      <c r="F44" s="9"/>
      <c r="G44" s="9">
        <f t="shared" si="1"/>
        <v>4493.384</v>
      </c>
      <c r="H44" s="10">
        <f t="shared" si="2"/>
        <v>14.74207396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44241.0</v>
      </c>
      <c r="B45" s="7">
        <v>0.4451388888888889</v>
      </c>
      <c r="C45" s="7"/>
      <c r="D45" s="9">
        <v>947.928</v>
      </c>
      <c r="E45" s="8"/>
      <c r="F45" s="9"/>
      <c r="G45" s="9">
        <f t="shared" si="1"/>
        <v>4664.072</v>
      </c>
      <c r="H45" s="10">
        <f t="shared" si="2"/>
        <v>15.30207398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44248.0</v>
      </c>
      <c r="B46" s="7">
        <v>0.4680555555555555</v>
      </c>
      <c r="C46" s="7"/>
      <c r="D46" s="9">
        <v>1139.952</v>
      </c>
      <c r="E46" s="8"/>
      <c r="F46" s="9"/>
      <c r="G46" s="9">
        <f t="shared" si="1"/>
        <v>4472.048</v>
      </c>
      <c r="H46" s="10">
        <f t="shared" si="2"/>
        <v>14.67207396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44266.0</v>
      </c>
      <c r="B47" s="13">
        <v>0.47638888888888886</v>
      </c>
      <c r="C47" s="13"/>
      <c r="D47" s="17">
        <v>1570.75</v>
      </c>
      <c r="E47" s="16"/>
      <c r="F47" s="11"/>
      <c r="G47" s="9">
        <f t="shared" si="1"/>
        <v>4041.25</v>
      </c>
      <c r="H47" s="10">
        <f t="shared" si="2"/>
        <v>13.25869465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44273.0</v>
      </c>
      <c r="B48" s="13">
        <v>0.4708333333333333</v>
      </c>
      <c r="C48" s="13"/>
      <c r="D48" s="17">
        <v>1494.5</v>
      </c>
      <c r="E48" s="16"/>
      <c r="F48" s="11"/>
      <c r="G48" s="9">
        <f t="shared" si="1"/>
        <v>4117.5</v>
      </c>
      <c r="H48" s="10">
        <f t="shared" si="2"/>
        <v>13.5088587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44276.0</v>
      </c>
      <c r="B49" s="13">
        <v>0.5159722222222223</v>
      </c>
      <c r="C49" s="13"/>
      <c r="D49" s="17">
        <v>1406.05</v>
      </c>
      <c r="E49" s="16"/>
      <c r="F49" s="11"/>
      <c r="G49" s="9">
        <f t="shared" si="1"/>
        <v>4205.95</v>
      </c>
      <c r="H49" s="10">
        <f t="shared" si="2"/>
        <v>13.799049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44283.0</v>
      </c>
      <c r="B50" s="13">
        <v>0.4583333333333333</v>
      </c>
      <c r="C50" s="13"/>
      <c r="D50" s="17">
        <v>1442.65</v>
      </c>
      <c r="E50" s="16"/>
      <c r="F50" s="11"/>
      <c r="G50" s="9">
        <f t="shared" si="1"/>
        <v>4169.35</v>
      </c>
      <c r="H50" s="10">
        <f t="shared" si="2"/>
        <v>13.67897025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44311.0</v>
      </c>
      <c r="B51" s="13">
        <v>0.46319444444444446</v>
      </c>
      <c r="C51" s="13"/>
      <c r="D51" s="17">
        <v>1357.25</v>
      </c>
      <c r="E51" s="16"/>
      <c r="F51" s="11"/>
      <c r="G51" s="9">
        <f t="shared" si="1"/>
        <v>4254.75</v>
      </c>
      <c r="H51" s="10">
        <f t="shared" si="2"/>
        <v>13.95915399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44318.0</v>
      </c>
      <c r="B52" s="43" t="s">
        <v>29</v>
      </c>
      <c r="C52" s="43"/>
      <c r="D52" s="17" t="s">
        <v>29</v>
      </c>
      <c r="E52" s="16"/>
      <c r="F52" s="44"/>
      <c r="G52" s="9" t="str">
        <f t="shared" si="1"/>
        <v>#VALUE!</v>
      </c>
      <c r="H52" s="10" t="str">
        <f t="shared" si="2"/>
        <v>#VALUE!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44332.0</v>
      </c>
      <c r="B53" s="13">
        <v>0.48819444444444443</v>
      </c>
      <c r="C53" s="13"/>
      <c r="D53" s="17">
        <v>1711.05</v>
      </c>
      <c r="E53" s="16"/>
      <c r="F53" s="11"/>
      <c r="G53" s="9">
        <f t="shared" si="1"/>
        <v>3900.95</v>
      </c>
      <c r="H53" s="10">
        <f t="shared" si="2"/>
        <v>12.7983928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44340.0</v>
      </c>
      <c r="B54" s="13">
        <v>0.525</v>
      </c>
      <c r="C54" s="13"/>
      <c r="D54" s="17">
        <v>1805.6</v>
      </c>
      <c r="E54" s="16"/>
      <c r="F54" s="11"/>
      <c r="G54" s="9">
        <f t="shared" si="1"/>
        <v>3806.4</v>
      </c>
      <c r="H54" s="10">
        <f t="shared" si="2"/>
        <v>12.48818938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44347.0</v>
      </c>
      <c r="B55" s="13">
        <v>0.5006944444444444</v>
      </c>
      <c r="C55" s="13"/>
      <c r="D55" s="17">
        <v>1845.25</v>
      </c>
      <c r="E55" s="16"/>
      <c r="F55" s="11"/>
      <c r="G55" s="9">
        <f t="shared" si="1"/>
        <v>3766.75</v>
      </c>
      <c r="H55" s="10">
        <f t="shared" si="2"/>
        <v>12.35810407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45">
        <v>44352.0</v>
      </c>
      <c r="B56" s="13">
        <v>0.4638888888888889</v>
      </c>
      <c r="C56" s="13"/>
      <c r="D56" s="17">
        <v>1540.25</v>
      </c>
      <c r="E56" s="16"/>
      <c r="F56" s="11"/>
      <c r="G56" s="9">
        <f t="shared" si="1"/>
        <v>4071.75</v>
      </c>
      <c r="H56" s="10">
        <f t="shared" si="2"/>
        <v>13.35876027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2">
        <v>44359.0</v>
      </c>
      <c r="B57" s="13">
        <v>0.4361111111111111</v>
      </c>
      <c r="C57" s="13"/>
      <c r="D57" s="17">
        <v>1680.55</v>
      </c>
      <c r="E57" s="16"/>
      <c r="F57" s="11"/>
      <c r="G57" s="9">
        <f t="shared" si="1"/>
        <v>3931.45</v>
      </c>
      <c r="H57" s="10">
        <f t="shared" si="2"/>
        <v>12.89845842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44366.0</v>
      </c>
      <c r="B58" s="22">
        <v>0.4263888888888889</v>
      </c>
      <c r="C58" s="22"/>
      <c r="D58" s="21">
        <v>1509.0</v>
      </c>
      <c r="E58" s="20"/>
      <c r="F58" s="11"/>
      <c r="G58" s="9">
        <f t="shared" si="1"/>
        <v>4103</v>
      </c>
      <c r="H58" s="10">
        <f t="shared" si="2"/>
        <v>13.46128652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44374.0</v>
      </c>
      <c r="B59" s="22">
        <v>0.4618055555555556</v>
      </c>
      <c r="C59" s="22"/>
      <c r="D59" s="21">
        <v>1564.0</v>
      </c>
      <c r="E59" s="20"/>
      <c r="F59" s="11"/>
      <c r="G59" s="9">
        <f t="shared" si="1"/>
        <v>4048</v>
      </c>
      <c r="H59" s="10">
        <f t="shared" si="2"/>
        <v>13.28084032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44386.0</v>
      </c>
      <c r="B60" s="22">
        <v>0.43680555555555556</v>
      </c>
      <c r="C60" s="22"/>
      <c r="D60" s="21">
        <v>875.0</v>
      </c>
      <c r="E60" s="20"/>
      <c r="F60" s="9"/>
      <c r="G60" s="9">
        <f t="shared" si="1"/>
        <v>4737</v>
      </c>
      <c r="H60" s="10">
        <f t="shared" si="2"/>
        <v>15.54133908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44395.0</v>
      </c>
      <c r="B61" s="22">
        <v>0.4284722222222222</v>
      </c>
      <c r="C61" s="22"/>
      <c r="D61" s="21">
        <v>853.0</v>
      </c>
      <c r="E61" s="20"/>
      <c r="F61" s="9"/>
      <c r="G61" s="9">
        <f t="shared" si="1"/>
        <v>4759</v>
      </c>
      <c r="H61" s="10">
        <f t="shared" si="2"/>
        <v>15.61351756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44400.0</v>
      </c>
      <c r="B62" s="19">
        <v>0.4708333333333333</v>
      </c>
      <c r="C62" s="19"/>
      <c r="D62" s="21">
        <v>914.4</v>
      </c>
      <c r="E62" s="20"/>
      <c r="F62" s="9"/>
      <c r="G62" s="9">
        <f t="shared" si="1"/>
        <v>4697.6</v>
      </c>
      <c r="H62" s="10">
        <f t="shared" si="2"/>
        <v>15.41207398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44408.0</v>
      </c>
      <c r="B63" s="19">
        <v>0.5208333333333334</v>
      </c>
      <c r="C63" s="19"/>
      <c r="D63" s="21">
        <v>899.0</v>
      </c>
      <c r="E63" s="20"/>
      <c r="F63" s="9"/>
      <c r="G63" s="9">
        <f t="shared" si="1"/>
        <v>4713</v>
      </c>
      <c r="H63" s="10">
        <f t="shared" si="2"/>
        <v>15.46259892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44415.0</v>
      </c>
      <c r="B64" s="19">
        <v>0.4909722222222222</v>
      </c>
      <c r="C64" s="19"/>
      <c r="D64" s="21">
        <v>802.0</v>
      </c>
      <c r="E64" s="20"/>
      <c r="F64" s="9"/>
      <c r="G64" s="9">
        <f t="shared" si="1"/>
        <v>4810</v>
      </c>
      <c r="H64" s="10">
        <f t="shared" si="2"/>
        <v>15.7808404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44421.0</v>
      </c>
      <c r="B65" s="19">
        <v>0.49930555555555556</v>
      </c>
      <c r="C65" s="19"/>
      <c r="D65" s="21">
        <v>762.0</v>
      </c>
      <c r="E65" s="20"/>
      <c r="F65" s="9"/>
      <c r="G65" s="9">
        <f t="shared" si="1"/>
        <v>4850</v>
      </c>
      <c r="H65" s="10">
        <f t="shared" si="2"/>
        <v>15.912074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44429.0</v>
      </c>
      <c r="B66" s="19">
        <v>0.4861111111111111</v>
      </c>
      <c r="C66" s="19"/>
      <c r="D66" s="21">
        <v>722.0</v>
      </c>
      <c r="E66" s="20"/>
      <c r="F66" s="21">
        <v>707.0</v>
      </c>
      <c r="G66" s="9">
        <f t="shared" si="1"/>
        <v>4890</v>
      </c>
      <c r="H66" s="10">
        <f t="shared" si="2"/>
        <v>16.0433076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44435.0</v>
      </c>
      <c r="B67" s="19">
        <v>0.14027777777777778</v>
      </c>
      <c r="C67" s="19"/>
      <c r="D67" s="21">
        <v>686.0</v>
      </c>
      <c r="E67" s="20"/>
      <c r="F67" s="21">
        <v>683.0</v>
      </c>
      <c r="G67" s="9">
        <f t="shared" si="1"/>
        <v>4926</v>
      </c>
      <c r="H67" s="10">
        <f t="shared" si="2"/>
        <v>16.16141784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44442.0</v>
      </c>
      <c r="B68" s="19">
        <v>0.2465277777777778</v>
      </c>
      <c r="C68" s="36">
        <v>2.25</v>
      </c>
      <c r="D68" s="9">
        <f t="shared" ref="D68:D71" si="3">(C68*304.8)</f>
        <v>685.8</v>
      </c>
      <c r="E68" s="20">
        <v>2.3</v>
      </c>
      <c r="F68" s="9">
        <f t="shared" ref="F68:F71" si="4">(E68*304.8)</f>
        <v>701.04</v>
      </c>
      <c r="G68" s="9">
        <f t="shared" si="1"/>
        <v>4926.2</v>
      </c>
      <c r="H68" s="10">
        <f t="shared" si="2"/>
        <v>16.16207401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44450.0</v>
      </c>
      <c r="B69" s="19">
        <v>0.4479166666666667</v>
      </c>
      <c r="C69" s="36">
        <v>2.43</v>
      </c>
      <c r="D69" s="9">
        <f t="shared" si="3"/>
        <v>740.664</v>
      </c>
      <c r="E69" s="20">
        <v>2.38</v>
      </c>
      <c r="F69" s="9">
        <f t="shared" si="4"/>
        <v>725.424</v>
      </c>
      <c r="G69" s="9">
        <f t="shared" si="1"/>
        <v>4871.336</v>
      </c>
      <c r="H69" s="10">
        <f t="shared" si="2"/>
        <v>15.982074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44456.0</v>
      </c>
      <c r="B70" s="19">
        <v>0.1527777777777778</v>
      </c>
      <c r="C70" s="36">
        <v>2.02</v>
      </c>
      <c r="D70" s="9">
        <f t="shared" si="3"/>
        <v>615.696</v>
      </c>
      <c r="E70" s="20">
        <v>2.1</v>
      </c>
      <c r="F70" s="9">
        <f t="shared" si="4"/>
        <v>640.08</v>
      </c>
      <c r="G70" s="9">
        <f t="shared" si="1"/>
        <v>4996.304</v>
      </c>
      <c r="H70" s="10">
        <f t="shared" si="2"/>
        <v>16.39207402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44464.0</v>
      </c>
      <c r="B71" s="19">
        <v>0.47847222222222224</v>
      </c>
      <c r="C71" s="36">
        <v>2.25</v>
      </c>
      <c r="D71" s="9">
        <f t="shared" si="3"/>
        <v>685.8</v>
      </c>
      <c r="E71" s="20">
        <v>2.24</v>
      </c>
      <c r="F71" s="9">
        <f t="shared" si="4"/>
        <v>682.752</v>
      </c>
      <c r="G71" s="9">
        <f t="shared" si="1"/>
        <v>4926.2</v>
      </c>
      <c r="H71" s="10">
        <f t="shared" si="2"/>
        <v>16.16207401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8.75"/>
    <col customWidth="1" min="4" max="4" width="10.5"/>
    <col customWidth="1" min="5" max="5" width="12.25"/>
    <col customWidth="1" min="6" max="6" width="11.13"/>
    <col customWidth="1" min="7" max="7" width="5.5"/>
    <col customWidth="1" min="8" max="29" width="9.38"/>
  </cols>
  <sheetData>
    <row r="1">
      <c r="A1" s="1" t="s">
        <v>0</v>
      </c>
      <c r="B1" s="1" t="s">
        <v>121</v>
      </c>
      <c r="C1" s="3" t="s">
        <v>122</v>
      </c>
      <c r="D1" s="3" t="s">
        <v>123</v>
      </c>
      <c r="E1" s="2" t="s">
        <v>124</v>
      </c>
      <c r="F1" s="3" t="s">
        <v>125</v>
      </c>
      <c r="G1" s="5" t="s">
        <v>126</v>
      </c>
      <c r="H1" s="25" t="s">
        <v>127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0.5215277777777778</v>
      </c>
      <c r="C2" s="7"/>
      <c r="D2" s="9">
        <v>1557.5280000000002</v>
      </c>
      <c r="E2" s="8"/>
      <c r="F2" s="21"/>
      <c r="G2" s="21">
        <f t="shared" ref="G2:G68" si="1">((514.1+115)*10)-D2</f>
        <v>4733.472</v>
      </c>
      <c r="H2" s="10">
        <f t="shared" ref="H2:H68" si="2">G2*0.00328084</f>
        <v>15.52976428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0.4618055555555556</v>
      </c>
      <c r="C3" s="7"/>
      <c r="D3" s="9">
        <v>1374.648</v>
      </c>
      <c r="E3" s="8"/>
      <c r="F3" s="21"/>
      <c r="G3" s="21">
        <f t="shared" si="1"/>
        <v>4916.352</v>
      </c>
      <c r="H3" s="10">
        <f t="shared" si="2"/>
        <v>16.1297643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43661.0</v>
      </c>
      <c r="B4" s="7">
        <v>0.35000000000000003</v>
      </c>
      <c r="C4" s="7"/>
      <c r="D4" s="9">
        <v>859.536</v>
      </c>
      <c r="E4" s="8"/>
      <c r="F4" s="21"/>
      <c r="G4" s="21">
        <f t="shared" si="1"/>
        <v>5431.464</v>
      </c>
      <c r="H4" s="10">
        <f t="shared" si="2"/>
        <v>17.81976435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43669.0</v>
      </c>
      <c r="B5" s="7">
        <v>0.3548611111111111</v>
      </c>
      <c r="C5" s="7"/>
      <c r="D5" s="9">
        <v>798.576</v>
      </c>
      <c r="E5" s="8"/>
      <c r="F5" s="21"/>
      <c r="G5" s="21">
        <f t="shared" si="1"/>
        <v>5492.424</v>
      </c>
      <c r="H5" s="10">
        <f t="shared" si="2"/>
        <v>18.01976436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43676.0</v>
      </c>
      <c r="B6" s="7">
        <v>0.5020833333333333</v>
      </c>
      <c r="C6" s="7"/>
      <c r="D6" s="9">
        <v>862.5840000000001</v>
      </c>
      <c r="E6" s="8"/>
      <c r="F6" s="21"/>
      <c r="G6" s="21">
        <f t="shared" si="1"/>
        <v>5428.416</v>
      </c>
      <c r="H6" s="10">
        <f t="shared" si="2"/>
        <v>17.80976435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43759.0</v>
      </c>
      <c r="B7" s="7">
        <v>0.3736111111111111</v>
      </c>
      <c r="C7" s="7"/>
      <c r="D7" s="9">
        <v>987.5520000000001</v>
      </c>
      <c r="E7" s="8"/>
      <c r="F7" s="21"/>
      <c r="G7" s="21">
        <f t="shared" si="1"/>
        <v>5303.448</v>
      </c>
      <c r="H7" s="10">
        <f t="shared" si="2"/>
        <v>17.39976434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43769.0</v>
      </c>
      <c r="B8" s="7">
        <v>0.46875</v>
      </c>
      <c r="C8" s="7"/>
      <c r="D8" s="9">
        <v>1097.28</v>
      </c>
      <c r="E8" s="8"/>
      <c r="F8" s="21"/>
      <c r="G8" s="21">
        <f t="shared" si="1"/>
        <v>5193.72</v>
      </c>
      <c r="H8" s="10">
        <f t="shared" si="2"/>
        <v>17.03976432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43776.0</v>
      </c>
      <c r="B9" s="7">
        <v>0.42430555555555555</v>
      </c>
      <c r="C9" s="7"/>
      <c r="D9" s="9">
        <v>1158.24</v>
      </c>
      <c r="E9" s="8"/>
      <c r="F9" s="21"/>
      <c r="G9" s="21">
        <f t="shared" si="1"/>
        <v>5132.76</v>
      </c>
      <c r="H9" s="10">
        <f t="shared" si="2"/>
        <v>16.83976432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43854.0</v>
      </c>
      <c r="B10" s="7">
        <v>0.07222222222222223</v>
      </c>
      <c r="C10" s="7"/>
      <c r="D10" s="9">
        <v>1374.648</v>
      </c>
      <c r="E10" s="8"/>
      <c r="F10" s="21"/>
      <c r="G10" s="21">
        <f t="shared" si="1"/>
        <v>4916.352</v>
      </c>
      <c r="H10" s="10">
        <f t="shared" si="2"/>
        <v>16.1297643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43881.0</v>
      </c>
      <c r="B11" s="7">
        <v>0.5340277777777778</v>
      </c>
      <c r="C11" s="7"/>
      <c r="D11" s="9">
        <v>1188.72</v>
      </c>
      <c r="E11" s="8"/>
      <c r="F11" s="21"/>
      <c r="G11" s="21">
        <f t="shared" si="1"/>
        <v>5102.28</v>
      </c>
      <c r="H11" s="10">
        <f t="shared" si="2"/>
        <v>16.73976432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43888.0</v>
      </c>
      <c r="B12" s="7">
        <v>0.5340277777777778</v>
      </c>
      <c r="C12" s="7"/>
      <c r="D12" s="9">
        <v>1188.72</v>
      </c>
      <c r="E12" s="8"/>
      <c r="F12" s="21"/>
      <c r="G12" s="21">
        <f t="shared" si="1"/>
        <v>5102.28</v>
      </c>
      <c r="H12" s="10">
        <f t="shared" si="2"/>
        <v>16.73976432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43996.0</v>
      </c>
      <c r="B13" s="7">
        <v>0.4277777777777778</v>
      </c>
      <c r="C13" s="7"/>
      <c r="D13" s="9">
        <v>996.696</v>
      </c>
      <c r="E13" s="8"/>
      <c r="F13" s="21"/>
      <c r="G13" s="21">
        <f t="shared" si="1"/>
        <v>5294.304</v>
      </c>
      <c r="H13" s="10">
        <f t="shared" si="2"/>
        <v>17.36976434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44001.0</v>
      </c>
      <c r="B14" s="7">
        <v>0.45694444444444443</v>
      </c>
      <c r="C14" s="7"/>
      <c r="D14" s="9">
        <v>996.696</v>
      </c>
      <c r="E14" s="8"/>
      <c r="F14" s="21"/>
      <c r="G14" s="21">
        <f t="shared" si="1"/>
        <v>5294.304</v>
      </c>
      <c r="H14" s="10">
        <f t="shared" si="2"/>
        <v>17.36976434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44010.0</v>
      </c>
      <c r="B15" s="7">
        <v>0.4597222222222222</v>
      </c>
      <c r="C15" s="7"/>
      <c r="D15" s="9">
        <v>1118.616</v>
      </c>
      <c r="E15" s="8"/>
      <c r="F15" s="21"/>
      <c r="G15" s="21">
        <f t="shared" si="1"/>
        <v>5172.384</v>
      </c>
      <c r="H15" s="10">
        <f t="shared" si="2"/>
        <v>16.96976432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44014.0</v>
      </c>
      <c r="B16" s="7">
        <v>0.46319444444444446</v>
      </c>
      <c r="C16" s="7"/>
      <c r="D16" s="9">
        <v>1292.352</v>
      </c>
      <c r="E16" s="8"/>
      <c r="F16" s="21"/>
      <c r="G16" s="21">
        <f t="shared" si="1"/>
        <v>4998.648</v>
      </c>
      <c r="H16" s="10">
        <f t="shared" si="2"/>
        <v>16.3997643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44022.0</v>
      </c>
      <c r="B17" s="7">
        <v>0.42291666666666666</v>
      </c>
      <c r="C17" s="7"/>
      <c r="D17" s="9">
        <v>1359.4080000000001</v>
      </c>
      <c r="E17" s="8"/>
      <c r="F17" s="21"/>
      <c r="G17" s="21">
        <f t="shared" si="1"/>
        <v>4931.592</v>
      </c>
      <c r="H17" s="10">
        <f t="shared" si="2"/>
        <v>16.1797643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44029.0</v>
      </c>
      <c r="B18" s="7">
        <v>0.43124999999999997</v>
      </c>
      <c r="C18" s="7"/>
      <c r="D18" s="9">
        <v>1164.336</v>
      </c>
      <c r="E18" s="8"/>
      <c r="F18" s="21"/>
      <c r="G18" s="21">
        <f t="shared" si="1"/>
        <v>5126.664</v>
      </c>
      <c r="H18" s="10">
        <f t="shared" si="2"/>
        <v>16.81976432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44038.0</v>
      </c>
      <c r="B19" s="7">
        <v>0.4152777777777778</v>
      </c>
      <c r="C19" s="7"/>
      <c r="D19" s="9">
        <v>1054.608</v>
      </c>
      <c r="E19" s="8"/>
      <c r="F19" s="21"/>
      <c r="G19" s="21">
        <f t="shared" si="1"/>
        <v>5236.392</v>
      </c>
      <c r="H19" s="10">
        <f t="shared" si="2"/>
        <v>17.17976433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44044.0</v>
      </c>
      <c r="B20" s="7">
        <v>0.18125</v>
      </c>
      <c r="C20" s="7"/>
      <c r="D20" s="9">
        <v>1139.952</v>
      </c>
      <c r="E20" s="8"/>
      <c r="F20" s="21"/>
      <c r="G20" s="21">
        <f t="shared" si="1"/>
        <v>5151.048</v>
      </c>
      <c r="H20" s="10">
        <f t="shared" si="2"/>
        <v>16.89976432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44052.0</v>
      </c>
      <c r="B21" s="7">
        <v>0.4298611111111111</v>
      </c>
      <c r="C21" s="7"/>
      <c r="D21" s="9">
        <v>1173.48</v>
      </c>
      <c r="E21" s="8"/>
      <c r="F21" s="21"/>
      <c r="G21" s="21">
        <f t="shared" si="1"/>
        <v>5117.52</v>
      </c>
      <c r="H21" s="10">
        <f t="shared" si="2"/>
        <v>16.78976432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44059.0</v>
      </c>
      <c r="B22" s="7">
        <v>0.17708333333333334</v>
      </c>
      <c r="C22" s="7"/>
      <c r="D22" s="9">
        <v>1018.032</v>
      </c>
      <c r="E22" s="8"/>
      <c r="F22" s="21"/>
      <c r="G22" s="21">
        <f t="shared" si="1"/>
        <v>5272.968</v>
      </c>
      <c r="H22" s="10">
        <f t="shared" si="2"/>
        <v>17.29976433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44066.0</v>
      </c>
      <c r="B23" s="7">
        <v>0.4284722222222222</v>
      </c>
      <c r="C23" s="7"/>
      <c r="D23" s="9">
        <v>1039.3680000000002</v>
      </c>
      <c r="E23" s="8"/>
      <c r="F23" s="21"/>
      <c r="G23" s="21">
        <f t="shared" si="1"/>
        <v>5251.632</v>
      </c>
      <c r="H23" s="10">
        <f t="shared" si="2"/>
        <v>17.22976433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44076.0</v>
      </c>
      <c r="B24" s="7">
        <v>0.4451388888888889</v>
      </c>
      <c r="C24" s="7"/>
      <c r="D24" s="9">
        <v>984.504</v>
      </c>
      <c r="E24" s="8"/>
      <c r="F24" s="21"/>
      <c r="G24" s="21">
        <f t="shared" si="1"/>
        <v>5306.496</v>
      </c>
      <c r="H24" s="10">
        <f t="shared" si="2"/>
        <v>17.40976434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44094.0</v>
      </c>
      <c r="B25" s="7">
        <v>0.4513888888888889</v>
      </c>
      <c r="C25" s="7"/>
      <c r="D25" s="9">
        <v>853.4399999999999</v>
      </c>
      <c r="E25" s="8"/>
      <c r="F25" s="21"/>
      <c r="G25" s="21">
        <f t="shared" si="1"/>
        <v>5437.56</v>
      </c>
      <c r="H25" s="10">
        <f t="shared" si="2"/>
        <v>17.83976435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44102.0</v>
      </c>
      <c r="B26" s="7">
        <v>0.41875</v>
      </c>
      <c r="C26" s="7"/>
      <c r="D26" s="9">
        <v>932.6880000000001</v>
      </c>
      <c r="E26" s="8"/>
      <c r="F26" s="21"/>
      <c r="G26" s="21">
        <f t="shared" si="1"/>
        <v>5358.312</v>
      </c>
      <c r="H26" s="10">
        <f t="shared" si="2"/>
        <v>17.57976434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44108.0</v>
      </c>
      <c r="B27" s="7">
        <v>0.3986111111111111</v>
      </c>
      <c r="C27" s="7"/>
      <c r="D27" s="9">
        <v>798.576</v>
      </c>
      <c r="E27" s="8"/>
      <c r="F27" s="21"/>
      <c r="G27" s="21">
        <f t="shared" si="1"/>
        <v>5492.424</v>
      </c>
      <c r="H27" s="10">
        <f t="shared" si="2"/>
        <v>18.01976436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44115.0</v>
      </c>
      <c r="B28" s="7">
        <v>0.44027777777777777</v>
      </c>
      <c r="C28" s="7"/>
      <c r="D28" s="9">
        <v>819.912</v>
      </c>
      <c r="E28" s="8"/>
      <c r="F28" s="21"/>
      <c r="G28" s="21">
        <f t="shared" si="1"/>
        <v>5471.088</v>
      </c>
      <c r="H28" s="10">
        <f t="shared" si="2"/>
        <v>17.94976435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44122.0</v>
      </c>
      <c r="B29" s="7">
        <v>0.42569444444444443</v>
      </c>
      <c r="C29" s="7"/>
      <c r="D29" s="9">
        <v>795.528</v>
      </c>
      <c r="E29" s="8"/>
      <c r="F29" s="21"/>
      <c r="G29" s="21">
        <f t="shared" si="1"/>
        <v>5495.472</v>
      </c>
      <c r="H29" s="10">
        <f t="shared" si="2"/>
        <v>18.02976436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44129.0</v>
      </c>
      <c r="B30" s="7">
        <v>0.44236111111111115</v>
      </c>
      <c r="C30" s="7"/>
      <c r="D30" s="9">
        <v>862.5840000000001</v>
      </c>
      <c r="E30" s="8"/>
      <c r="F30" s="21"/>
      <c r="G30" s="21">
        <f t="shared" si="1"/>
        <v>5428.416</v>
      </c>
      <c r="H30" s="10">
        <f t="shared" si="2"/>
        <v>17.80976435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44136.0</v>
      </c>
      <c r="B31" s="7">
        <v>0.4361111111111111</v>
      </c>
      <c r="C31" s="7"/>
      <c r="D31" s="9">
        <v>908.304</v>
      </c>
      <c r="E31" s="8"/>
      <c r="F31" s="21"/>
      <c r="G31" s="21">
        <f t="shared" si="1"/>
        <v>5382.696</v>
      </c>
      <c r="H31" s="10">
        <f t="shared" si="2"/>
        <v>17.65976434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44157.0</v>
      </c>
      <c r="B32" s="7">
        <v>0.43263888888888885</v>
      </c>
      <c r="C32" s="7"/>
      <c r="D32" s="9">
        <v>880.8720000000001</v>
      </c>
      <c r="E32" s="8"/>
      <c r="F32" s="21"/>
      <c r="G32" s="21">
        <f t="shared" si="1"/>
        <v>5410.128</v>
      </c>
      <c r="H32" s="10">
        <f t="shared" si="2"/>
        <v>17.74976435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44164.0</v>
      </c>
      <c r="B33" s="7">
        <v>0.425</v>
      </c>
      <c r="C33" s="7"/>
      <c r="D33" s="9">
        <v>923.544</v>
      </c>
      <c r="E33" s="8"/>
      <c r="F33" s="21"/>
      <c r="G33" s="21">
        <f t="shared" si="1"/>
        <v>5367.456</v>
      </c>
      <c r="H33" s="10">
        <f t="shared" si="2"/>
        <v>17.60976434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44171.0</v>
      </c>
      <c r="B34" s="7">
        <v>0.43263888888888885</v>
      </c>
      <c r="C34" s="7"/>
      <c r="D34" s="9">
        <v>944.8800000000001</v>
      </c>
      <c r="E34" s="8"/>
      <c r="F34" s="21"/>
      <c r="G34" s="21">
        <f t="shared" si="1"/>
        <v>5346.12</v>
      </c>
      <c r="H34" s="10">
        <f t="shared" si="2"/>
        <v>17.53976434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44178.0</v>
      </c>
      <c r="B35" s="7">
        <v>0.059722222222222225</v>
      </c>
      <c r="C35" s="7"/>
      <c r="D35" s="9">
        <v>899.1600000000001</v>
      </c>
      <c r="E35" s="8"/>
      <c r="F35" s="21"/>
      <c r="G35" s="21">
        <f t="shared" si="1"/>
        <v>5391.84</v>
      </c>
      <c r="H35" s="10">
        <f t="shared" si="2"/>
        <v>17.68976435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44186.0</v>
      </c>
      <c r="B36" s="7">
        <v>0.05555555555555555</v>
      </c>
      <c r="C36" s="7"/>
      <c r="D36" s="9">
        <v>911.3520000000001</v>
      </c>
      <c r="E36" s="8"/>
      <c r="F36" s="21"/>
      <c r="G36" s="21">
        <f t="shared" si="1"/>
        <v>5379.648</v>
      </c>
      <c r="H36" s="10">
        <f t="shared" si="2"/>
        <v>17.64976434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44199.0</v>
      </c>
      <c r="B37" s="7">
        <v>0.5027777777777778</v>
      </c>
      <c r="C37" s="7"/>
      <c r="D37" s="9">
        <v>981.4560000000001</v>
      </c>
      <c r="E37" s="8"/>
      <c r="F37" s="21"/>
      <c r="G37" s="21">
        <f t="shared" si="1"/>
        <v>5309.544</v>
      </c>
      <c r="H37" s="10">
        <f t="shared" si="2"/>
        <v>17.41976434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44206.0</v>
      </c>
      <c r="B38" s="7">
        <v>0.49374999999999997</v>
      </c>
      <c r="C38" s="7"/>
      <c r="D38" s="9">
        <v>1021.08</v>
      </c>
      <c r="E38" s="8"/>
      <c r="F38" s="21"/>
      <c r="G38" s="21">
        <f t="shared" si="1"/>
        <v>5269.92</v>
      </c>
      <c r="H38" s="10">
        <f t="shared" si="2"/>
        <v>17.28976433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44220.0</v>
      </c>
      <c r="B39" s="7">
        <v>0.4847222222222222</v>
      </c>
      <c r="C39" s="7"/>
      <c r="D39" s="9">
        <v>1094.232</v>
      </c>
      <c r="E39" s="8"/>
      <c r="F39" s="21"/>
      <c r="G39" s="21">
        <f t="shared" si="1"/>
        <v>5196.768</v>
      </c>
      <c r="H39" s="10">
        <f t="shared" si="2"/>
        <v>17.04976433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44227.0</v>
      </c>
      <c r="B40" s="7">
        <v>0.49513888888888885</v>
      </c>
      <c r="C40" s="7"/>
      <c r="D40" s="9">
        <v>1130.808</v>
      </c>
      <c r="E40" s="8"/>
      <c r="F40" s="21"/>
      <c r="G40" s="21">
        <f t="shared" si="1"/>
        <v>5160.192</v>
      </c>
      <c r="H40" s="10">
        <f t="shared" si="2"/>
        <v>16.92976432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44234.0</v>
      </c>
      <c r="B41" s="7">
        <v>0.4576388888888889</v>
      </c>
      <c r="C41" s="7"/>
      <c r="D41" s="9">
        <v>1188.72</v>
      </c>
      <c r="E41" s="8"/>
      <c r="F41" s="21"/>
      <c r="G41" s="21">
        <f t="shared" si="1"/>
        <v>5102.28</v>
      </c>
      <c r="H41" s="10">
        <f t="shared" si="2"/>
        <v>16.73976432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44241.0</v>
      </c>
      <c r="B42" s="7">
        <v>0.4513888888888889</v>
      </c>
      <c r="C42" s="7"/>
      <c r="D42" s="9">
        <v>1115.568</v>
      </c>
      <c r="E42" s="8"/>
      <c r="F42" s="21"/>
      <c r="G42" s="21">
        <f t="shared" si="1"/>
        <v>5175.432</v>
      </c>
      <c r="H42" s="10">
        <f t="shared" si="2"/>
        <v>16.97976432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44248.0</v>
      </c>
      <c r="B43" s="7">
        <v>0.47500000000000003</v>
      </c>
      <c r="C43" s="7"/>
      <c r="D43" s="9">
        <v>1228.344</v>
      </c>
      <c r="E43" s="8"/>
      <c r="F43" s="21"/>
      <c r="G43" s="21">
        <f t="shared" si="1"/>
        <v>5062.656</v>
      </c>
      <c r="H43" s="10">
        <f t="shared" si="2"/>
        <v>16.60976431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12">
        <v>44266.0</v>
      </c>
      <c r="B44" s="13">
        <v>0.43472222222222223</v>
      </c>
      <c r="C44" s="13"/>
      <c r="D44" s="17">
        <v>1613.45</v>
      </c>
      <c r="E44" s="16"/>
      <c r="F44" s="21"/>
      <c r="G44" s="21">
        <f t="shared" si="1"/>
        <v>4677.55</v>
      </c>
      <c r="H44" s="10">
        <f t="shared" si="2"/>
        <v>15.34629314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44273.0</v>
      </c>
      <c r="B45" s="13">
        <v>0.4791666666666667</v>
      </c>
      <c r="C45" s="13"/>
      <c r="D45" s="17">
        <v>1555.5</v>
      </c>
      <c r="E45" s="16"/>
      <c r="F45" s="21"/>
      <c r="G45" s="21">
        <f t="shared" si="1"/>
        <v>4735.5</v>
      </c>
      <c r="H45" s="10">
        <f t="shared" si="2"/>
        <v>15.53641782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44276.0</v>
      </c>
      <c r="B46" s="13">
        <v>0.5208333333333334</v>
      </c>
      <c r="C46" s="13"/>
      <c r="D46" s="17">
        <v>1460.95</v>
      </c>
      <c r="E46" s="16"/>
      <c r="F46" s="21"/>
      <c r="G46" s="21">
        <f t="shared" si="1"/>
        <v>4830.05</v>
      </c>
      <c r="H46" s="10">
        <f t="shared" si="2"/>
        <v>15.84662124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44283.0</v>
      </c>
      <c r="B47" s="13">
        <v>0.4618055555555556</v>
      </c>
      <c r="C47" s="13"/>
      <c r="D47" s="17">
        <v>1494.5</v>
      </c>
      <c r="E47" s="16"/>
      <c r="F47" s="21"/>
      <c r="G47" s="21">
        <f t="shared" si="1"/>
        <v>4796.5</v>
      </c>
      <c r="H47" s="10">
        <f t="shared" si="2"/>
        <v>15.73654906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44311.0</v>
      </c>
      <c r="B48" s="13">
        <v>0.46875</v>
      </c>
      <c r="C48" s="13"/>
      <c r="D48" s="17">
        <v>1464.0</v>
      </c>
      <c r="E48" s="16"/>
      <c r="F48" s="21"/>
      <c r="G48" s="21">
        <f t="shared" si="1"/>
        <v>4827</v>
      </c>
      <c r="H48" s="10">
        <f t="shared" si="2"/>
        <v>15.83661468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44318.0</v>
      </c>
      <c r="B49" s="13">
        <v>0.46597222222222223</v>
      </c>
      <c r="C49" s="13"/>
      <c r="D49" s="17">
        <v>1302.35</v>
      </c>
      <c r="E49" s="16"/>
      <c r="F49" s="21"/>
      <c r="G49" s="21">
        <f t="shared" si="1"/>
        <v>4988.65</v>
      </c>
      <c r="H49" s="10">
        <f t="shared" si="2"/>
        <v>16.36696247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44332.0</v>
      </c>
      <c r="B50" s="13">
        <v>0.49930555555555556</v>
      </c>
      <c r="C50" s="13"/>
      <c r="D50" s="17">
        <v>1796.45</v>
      </c>
      <c r="E50" s="16"/>
      <c r="F50" s="21"/>
      <c r="G50" s="21">
        <f t="shared" si="1"/>
        <v>4494.55</v>
      </c>
      <c r="H50" s="10">
        <f t="shared" si="2"/>
        <v>14.74589942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44340.0</v>
      </c>
      <c r="B51" s="13">
        <v>0.53125</v>
      </c>
      <c r="C51" s="13"/>
      <c r="D51" s="17">
        <v>1891.0</v>
      </c>
      <c r="E51" s="16"/>
      <c r="F51" s="21"/>
      <c r="G51" s="21">
        <f t="shared" si="1"/>
        <v>4400</v>
      </c>
      <c r="H51" s="10">
        <f t="shared" si="2"/>
        <v>14.435696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44347.0</v>
      </c>
      <c r="B52" s="13">
        <v>0.50625</v>
      </c>
      <c r="C52" s="13"/>
      <c r="D52" s="17">
        <v>1939.8</v>
      </c>
      <c r="E52" s="16"/>
      <c r="F52" s="21"/>
      <c r="G52" s="21">
        <f t="shared" si="1"/>
        <v>4351.2</v>
      </c>
      <c r="H52" s="10">
        <f t="shared" si="2"/>
        <v>14.27559101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45">
        <v>44352.0</v>
      </c>
      <c r="B53" s="13">
        <v>0.4791666666666667</v>
      </c>
      <c r="C53" s="13"/>
      <c r="D53" s="17">
        <v>1677.5</v>
      </c>
      <c r="E53" s="16"/>
      <c r="F53" s="21"/>
      <c r="G53" s="21">
        <f t="shared" si="1"/>
        <v>4613.5</v>
      </c>
      <c r="H53" s="10">
        <f t="shared" si="2"/>
        <v>15.13615534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44359.0</v>
      </c>
      <c r="B54" s="13">
        <v>0.43125</v>
      </c>
      <c r="C54" s="13"/>
      <c r="D54" s="17">
        <v>1778.15</v>
      </c>
      <c r="E54" s="16"/>
      <c r="F54" s="21"/>
      <c r="G54" s="21">
        <f t="shared" si="1"/>
        <v>4512.85</v>
      </c>
      <c r="H54" s="10">
        <f t="shared" si="2"/>
        <v>14.80593879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8">
        <v>44366.0</v>
      </c>
      <c r="B55" s="22">
        <v>0.4173611111111111</v>
      </c>
      <c r="C55" s="22"/>
      <c r="D55" s="21">
        <v>1637.0</v>
      </c>
      <c r="E55" s="20"/>
      <c r="F55" s="21"/>
      <c r="G55" s="21">
        <f t="shared" si="1"/>
        <v>4654</v>
      </c>
      <c r="H55" s="10">
        <f t="shared" si="2"/>
        <v>15.26902936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44374.0</v>
      </c>
      <c r="B56" s="22">
        <v>0.4673611111111111</v>
      </c>
      <c r="C56" s="22"/>
      <c r="D56" s="21">
        <v>1652.0</v>
      </c>
      <c r="E56" s="20"/>
      <c r="F56" s="21"/>
      <c r="G56" s="21">
        <f t="shared" si="1"/>
        <v>4639</v>
      </c>
      <c r="H56" s="10">
        <f t="shared" si="2"/>
        <v>15.21981676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44386.0</v>
      </c>
      <c r="B57" s="22">
        <v>0.45625</v>
      </c>
      <c r="C57" s="22"/>
      <c r="D57" s="21">
        <v>1076.0</v>
      </c>
      <c r="E57" s="20"/>
      <c r="F57" s="9"/>
      <c r="G57" s="21">
        <f t="shared" si="1"/>
        <v>5215</v>
      </c>
      <c r="H57" s="10">
        <f t="shared" si="2"/>
        <v>17.1095806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44395.0</v>
      </c>
      <c r="B58" s="22">
        <v>0.4548611111111111</v>
      </c>
      <c r="C58" s="22"/>
      <c r="D58" s="21">
        <v>1045.0</v>
      </c>
      <c r="E58" s="20"/>
      <c r="F58" s="9"/>
      <c r="G58" s="21">
        <f t="shared" si="1"/>
        <v>5246</v>
      </c>
      <c r="H58" s="10">
        <f t="shared" si="2"/>
        <v>17.21128664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44400.0</v>
      </c>
      <c r="B59" s="19">
        <v>0.47638888888888886</v>
      </c>
      <c r="C59" s="19"/>
      <c r="D59" s="21">
        <v>899.16</v>
      </c>
      <c r="E59" s="20"/>
      <c r="F59" s="9"/>
      <c r="G59" s="21">
        <f t="shared" si="1"/>
        <v>5391.84</v>
      </c>
      <c r="H59" s="10">
        <f t="shared" si="2"/>
        <v>17.68976435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44408.0</v>
      </c>
      <c r="B60" s="19">
        <v>0.525</v>
      </c>
      <c r="C60" s="19"/>
      <c r="D60" s="21">
        <v>1067.0</v>
      </c>
      <c r="E60" s="20"/>
      <c r="F60" s="21">
        <v>1055.0</v>
      </c>
      <c r="G60" s="21">
        <f t="shared" si="1"/>
        <v>5224</v>
      </c>
      <c r="H60" s="10">
        <f t="shared" si="2"/>
        <v>17.13910816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44415.0</v>
      </c>
      <c r="B61" s="19">
        <v>0.4951388888888889</v>
      </c>
      <c r="C61" s="19"/>
      <c r="D61" s="21">
        <v>930.0</v>
      </c>
      <c r="E61" s="20"/>
      <c r="F61" s="21">
        <v>960.0</v>
      </c>
      <c r="G61" s="21">
        <f t="shared" si="1"/>
        <v>5361</v>
      </c>
      <c r="H61" s="10">
        <f t="shared" si="2"/>
        <v>17.58858324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44421.0</v>
      </c>
      <c r="B62" s="19">
        <v>0.5041666666666667</v>
      </c>
      <c r="C62" s="19"/>
      <c r="D62" s="21">
        <v>911.0</v>
      </c>
      <c r="E62" s="20"/>
      <c r="F62" s="21">
        <v>887.0</v>
      </c>
      <c r="G62" s="21">
        <f t="shared" si="1"/>
        <v>5380</v>
      </c>
      <c r="H62" s="10">
        <f t="shared" si="2"/>
        <v>17.6509192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44429.0</v>
      </c>
      <c r="B63" s="19">
        <v>0.49236111111111114</v>
      </c>
      <c r="C63" s="19"/>
      <c r="D63" s="21">
        <v>853.0</v>
      </c>
      <c r="E63" s="20"/>
      <c r="F63" s="21">
        <v>881.0</v>
      </c>
      <c r="G63" s="21">
        <f t="shared" si="1"/>
        <v>5438</v>
      </c>
      <c r="H63" s="10">
        <f t="shared" si="2"/>
        <v>17.84120792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44435.0</v>
      </c>
      <c r="B64" s="19">
        <v>0.13125</v>
      </c>
      <c r="C64" s="19"/>
      <c r="D64" s="21">
        <v>811.0</v>
      </c>
      <c r="E64" s="20"/>
      <c r="F64" s="21">
        <v>838.0</v>
      </c>
      <c r="G64" s="21">
        <f t="shared" si="1"/>
        <v>5480</v>
      </c>
      <c r="H64" s="10">
        <f t="shared" si="2"/>
        <v>17.9790032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44442.0</v>
      </c>
      <c r="B65" s="19">
        <v>0.23125</v>
      </c>
      <c r="C65" s="36">
        <v>2.77</v>
      </c>
      <c r="D65" s="9">
        <f t="shared" ref="D65:D68" si="3">(C65*304.8)</f>
        <v>844.296</v>
      </c>
      <c r="E65" s="20">
        <v>2.82</v>
      </c>
      <c r="F65" s="9">
        <f t="shared" ref="F65:F68" si="4">(E65*304.8)</f>
        <v>859.536</v>
      </c>
      <c r="G65" s="21">
        <f t="shared" si="1"/>
        <v>5446.704</v>
      </c>
      <c r="H65" s="10">
        <f t="shared" si="2"/>
        <v>17.86976435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44450.0</v>
      </c>
      <c r="B66" s="19">
        <v>0.4756944444444444</v>
      </c>
      <c r="C66" s="36">
        <v>3.02</v>
      </c>
      <c r="D66" s="9">
        <f t="shared" si="3"/>
        <v>920.496</v>
      </c>
      <c r="E66" s="20">
        <v>2.95</v>
      </c>
      <c r="F66" s="9">
        <f t="shared" si="4"/>
        <v>899.16</v>
      </c>
      <c r="G66" s="21">
        <f t="shared" si="1"/>
        <v>5370.504</v>
      </c>
      <c r="H66" s="10">
        <f t="shared" si="2"/>
        <v>17.61976434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44456.0</v>
      </c>
      <c r="B67" s="19">
        <v>0.15833333333333333</v>
      </c>
      <c r="C67" s="36">
        <v>2.45</v>
      </c>
      <c r="D67" s="9">
        <f t="shared" si="3"/>
        <v>746.76</v>
      </c>
      <c r="E67" s="20">
        <v>2.64</v>
      </c>
      <c r="F67" s="9">
        <f t="shared" si="4"/>
        <v>804.672</v>
      </c>
      <c r="G67" s="21">
        <f t="shared" si="1"/>
        <v>5544.24</v>
      </c>
      <c r="H67" s="10">
        <f t="shared" si="2"/>
        <v>18.18976436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44464.0</v>
      </c>
      <c r="B68" s="19">
        <v>0.4798611111111111</v>
      </c>
      <c r="C68" s="36">
        <v>2.82</v>
      </c>
      <c r="D68" s="9">
        <f t="shared" si="3"/>
        <v>859.536</v>
      </c>
      <c r="E68" s="20">
        <v>2.82</v>
      </c>
      <c r="F68" s="9">
        <f t="shared" si="4"/>
        <v>859.536</v>
      </c>
      <c r="G68" s="21">
        <f t="shared" si="1"/>
        <v>5431.464</v>
      </c>
      <c r="H68" s="10">
        <f t="shared" si="2"/>
        <v>17.81976435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0"/>
      <c r="B69" s="10"/>
      <c r="C69" s="10"/>
      <c r="D69" s="9"/>
      <c r="E69" s="8"/>
      <c r="F69" s="9"/>
      <c r="G69" s="9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8.5"/>
    <col customWidth="1" min="4" max="7" width="7.88"/>
    <col customWidth="1" min="8" max="29" width="9.38"/>
  </cols>
  <sheetData>
    <row r="1">
      <c r="A1" s="1" t="s">
        <v>0</v>
      </c>
      <c r="B1" s="1" t="s">
        <v>128</v>
      </c>
      <c r="C1" s="3" t="s">
        <v>129</v>
      </c>
      <c r="D1" s="3" t="s">
        <v>130</v>
      </c>
      <c r="E1" s="2" t="s">
        <v>131</v>
      </c>
      <c r="F1" s="3" t="s">
        <v>132</v>
      </c>
      <c r="G1" s="5" t="s">
        <v>133</v>
      </c>
      <c r="H1" s="25" t="s">
        <v>134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0.5270833333333333</v>
      </c>
      <c r="C2" s="7"/>
      <c r="D2" s="9">
        <v>1368.5520000000001</v>
      </c>
      <c r="E2" s="8"/>
      <c r="F2" s="9"/>
      <c r="G2" s="9">
        <f t="shared" ref="G2:G67" si="1">((509.8+85)*10)-D2</f>
        <v>4579.448</v>
      </c>
      <c r="H2" s="10">
        <f t="shared" ref="H2:H67" si="2">G2*0.00328084</f>
        <v>15.02443618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0.4611111111111111</v>
      </c>
      <c r="C3" s="7"/>
      <c r="D3" s="9">
        <v>1219.2</v>
      </c>
      <c r="E3" s="8"/>
      <c r="F3" s="9"/>
      <c r="G3" s="9">
        <f t="shared" si="1"/>
        <v>4728.8</v>
      </c>
      <c r="H3" s="10">
        <f t="shared" si="2"/>
        <v>15.51443619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43669.0</v>
      </c>
      <c r="B4" s="7">
        <v>0.35555555555555557</v>
      </c>
      <c r="C4" s="7"/>
      <c r="D4" s="9">
        <v>594.36</v>
      </c>
      <c r="E4" s="8"/>
      <c r="F4" s="9"/>
      <c r="G4" s="9">
        <f t="shared" si="1"/>
        <v>5353.64</v>
      </c>
      <c r="H4" s="10">
        <f t="shared" si="2"/>
        <v>17.56443626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43676.0</v>
      </c>
      <c r="B5" s="7">
        <v>0.5013888888888889</v>
      </c>
      <c r="C5" s="7"/>
      <c r="D5" s="9">
        <v>697.9920000000001</v>
      </c>
      <c r="E5" s="8"/>
      <c r="F5" s="9"/>
      <c r="G5" s="9">
        <f t="shared" si="1"/>
        <v>5250.008</v>
      </c>
      <c r="H5" s="10">
        <f t="shared" si="2"/>
        <v>17.22443625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43759.0</v>
      </c>
      <c r="B6" s="7">
        <v>0.38055555555555554</v>
      </c>
      <c r="C6" s="7"/>
      <c r="D6" s="9">
        <v>819.912</v>
      </c>
      <c r="E6" s="8"/>
      <c r="F6" s="9"/>
      <c r="G6" s="9">
        <f t="shared" si="1"/>
        <v>5128.088</v>
      </c>
      <c r="H6" s="10">
        <f t="shared" si="2"/>
        <v>16.82443623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43769.0</v>
      </c>
      <c r="B7" s="7">
        <v>0.4694444444444445</v>
      </c>
      <c r="C7" s="7"/>
      <c r="D7" s="9">
        <v>950.9760000000001</v>
      </c>
      <c r="E7" s="8"/>
      <c r="F7" s="9"/>
      <c r="G7" s="9">
        <f t="shared" si="1"/>
        <v>4997.024</v>
      </c>
      <c r="H7" s="10">
        <f t="shared" si="2"/>
        <v>16.39443622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43776.0</v>
      </c>
      <c r="B8" s="7">
        <v>0.4263888888888889</v>
      </c>
      <c r="C8" s="7"/>
      <c r="D8" s="9">
        <v>1036.32</v>
      </c>
      <c r="E8" s="8"/>
      <c r="F8" s="9"/>
      <c r="G8" s="9">
        <f t="shared" si="1"/>
        <v>4911.68</v>
      </c>
      <c r="H8" s="10">
        <f t="shared" si="2"/>
        <v>16.11443621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43854.0</v>
      </c>
      <c r="B9" s="7">
        <v>0.07291666666666667</v>
      </c>
      <c r="C9" s="7"/>
      <c r="D9" s="9">
        <v>923.544</v>
      </c>
      <c r="E9" s="8"/>
      <c r="F9" s="9"/>
      <c r="G9" s="9">
        <f t="shared" si="1"/>
        <v>5024.456</v>
      </c>
      <c r="H9" s="10">
        <f t="shared" si="2"/>
        <v>16.48443622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43881.0</v>
      </c>
      <c r="B10" s="7">
        <v>0.5347222222222222</v>
      </c>
      <c r="C10" s="7"/>
      <c r="D10" s="9">
        <v>1033.2720000000002</v>
      </c>
      <c r="E10" s="8"/>
      <c r="F10" s="9"/>
      <c r="G10" s="9">
        <f t="shared" si="1"/>
        <v>4914.728</v>
      </c>
      <c r="H10" s="10">
        <f t="shared" si="2"/>
        <v>16.12443621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43888.0</v>
      </c>
      <c r="B11" s="7">
        <v>0.5347222222222222</v>
      </c>
      <c r="C11" s="7"/>
      <c r="D11" s="9">
        <v>1033.2720000000002</v>
      </c>
      <c r="E11" s="8"/>
      <c r="F11" s="9"/>
      <c r="G11" s="9">
        <f t="shared" si="1"/>
        <v>4914.728</v>
      </c>
      <c r="H11" s="10">
        <f t="shared" si="2"/>
        <v>16.12443621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43996.0</v>
      </c>
      <c r="B12" s="7">
        <v>0.4284722222222222</v>
      </c>
      <c r="C12" s="7"/>
      <c r="D12" s="9">
        <v>826.008</v>
      </c>
      <c r="E12" s="8"/>
      <c r="F12" s="9"/>
      <c r="G12" s="9">
        <f t="shared" si="1"/>
        <v>5121.992</v>
      </c>
      <c r="H12" s="10">
        <f t="shared" si="2"/>
        <v>16.80443623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44001.0</v>
      </c>
      <c r="B13" s="7">
        <v>0.4583333333333333</v>
      </c>
      <c r="C13" s="7"/>
      <c r="D13" s="9">
        <v>835.152</v>
      </c>
      <c r="E13" s="8"/>
      <c r="F13" s="9"/>
      <c r="G13" s="9">
        <f t="shared" si="1"/>
        <v>5112.848</v>
      </c>
      <c r="H13" s="10">
        <f t="shared" si="2"/>
        <v>16.77443623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44010.0</v>
      </c>
      <c r="B14" s="7">
        <v>0.45694444444444443</v>
      </c>
      <c r="C14" s="7"/>
      <c r="D14" s="9">
        <v>987.5520000000001</v>
      </c>
      <c r="E14" s="8"/>
      <c r="F14" s="9"/>
      <c r="G14" s="9">
        <f t="shared" si="1"/>
        <v>4960.448</v>
      </c>
      <c r="H14" s="10">
        <f t="shared" si="2"/>
        <v>16.27443622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44014.0</v>
      </c>
      <c r="B15" s="7">
        <v>0.46458333333333335</v>
      </c>
      <c r="C15" s="7"/>
      <c r="D15" s="9">
        <v>1109.472</v>
      </c>
      <c r="E15" s="8"/>
      <c r="F15" s="9"/>
      <c r="G15" s="9">
        <f t="shared" si="1"/>
        <v>4838.528</v>
      </c>
      <c r="H15" s="10">
        <f t="shared" si="2"/>
        <v>15.8744362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44022.0</v>
      </c>
      <c r="B16" s="7">
        <v>0.41805555555555557</v>
      </c>
      <c r="C16" s="7"/>
      <c r="D16" s="9">
        <v>1179.576</v>
      </c>
      <c r="E16" s="8"/>
      <c r="F16" s="9"/>
      <c r="G16" s="9">
        <f t="shared" si="1"/>
        <v>4768.424</v>
      </c>
      <c r="H16" s="10">
        <f t="shared" si="2"/>
        <v>15.6444362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44029.0</v>
      </c>
      <c r="B17" s="7">
        <v>0.4305555555555556</v>
      </c>
      <c r="C17" s="7"/>
      <c r="D17" s="9">
        <v>984.504</v>
      </c>
      <c r="E17" s="8"/>
      <c r="F17" s="9"/>
      <c r="G17" s="9">
        <f t="shared" si="1"/>
        <v>4963.496</v>
      </c>
      <c r="H17" s="10">
        <f t="shared" si="2"/>
        <v>16.28443622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44038.0</v>
      </c>
      <c r="B18" s="7">
        <v>0.4166666666666667</v>
      </c>
      <c r="C18" s="7"/>
      <c r="D18" s="9">
        <v>862.5840000000001</v>
      </c>
      <c r="E18" s="8"/>
      <c r="F18" s="9"/>
      <c r="G18" s="9">
        <f t="shared" si="1"/>
        <v>5085.416</v>
      </c>
      <c r="H18" s="10">
        <f t="shared" si="2"/>
        <v>16.68443623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44044.0</v>
      </c>
      <c r="B19" s="7">
        <v>0.1798611111111111</v>
      </c>
      <c r="C19" s="7"/>
      <c r="D19" s="9">
        <v>963.1680000000001</v>
      </c>
      <c r="E19" s="8"/>
      <c r="F19" s="9"/>
      <c r="G19" s="9">
        <f t="shared" si="1"/>
        <v>4984.832</v>
      </c>
      <c r="H19" s="10">
        <f t="shared" si="2"/>
        <v>16.35443622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44052.0</v>
      </c>
      <c r="B20" s="7">
        <v>0.4298611111111111</v>
      </c>
      <c r="C20" s="7"/>
      <c r="D20" s="9">
        <v>996.696</v>
      </c>
      <c r="E20" s="8"/>
      <c r="F20" s="9"/>
      <c r="G20" s="9">
        <f t="shared" si="1"/>
        <v>4951.304</v>
      </c>
      <c r="H20" s="10">
        <f t="shared" si="2"/>
        <v>16.24443622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44059.0</v>
      </c>
      <c r="B21" s="7">
        <v>0.17916666666666667</v>
      </c>
      <c r="C21" s="7"/>
      <c r="D21" s="9">
        <v>838.2</v>
      </c>
      <c r="E21" s="8"/>
      <c r="F21" s="9"/>
      <c r="G21" s="9">
        <f t="shared" si="1"/>
        <v>5109.8</v>
      </c>
      <c r="H21" s="10">
        <f t="shared" si="2"/>
        <v>16.76443623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44066.0</v>
      </c>
      <c r="B22" s="7">
        <v>0.4291666666666667</v>
      </c>
      <c r="C22" s="7"/>
      <c r="D22" s="9">
        <v>850.392</v>
      </c>
      <c r="E22" s="8"/>
      <c r="F22" s="9"/>
      <c r="G22" s="9">
        <f t="shared" si="1"/>
        <v>5097.608</v>
      </c>
      <c r="H22" s="10">
        <f t="shared" si="2"/>
        <v>16.72443623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44076.0</v>
      </c>
      <c r="B23" s="7">
        <v>0.4465277777777778</v>
      </c>
      <c r="C23" s="7"/>
      <c r="D23" s="9">
        <v>795.528</v>
      </c>
      <c r="E23" s="8"/>
      <c r="F23" s="9"/>
      <c r="G23" s="9">
        <f t="shared" si="1"/>
        <v>5152.472</v>
      </c>
      <c r="H23" s="10">
        <f t="shared" si="2"/>
        <v>16.90443624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44094.0</v>
      </c>
      <c r="B24" s="7">
        <v>0.4513888888888889</v>
      </c>
      <c r="C24" s="7"/>
      <c r="D24" s="9">
        <v>673.6080000000001</v>
      </c>
      <c r="E24" s="8"/>
      <c r="F24" s="9"/>
      <c r="G24" s="9">
        <f t="shared" si="1"/>
        <v>5274.392</v>
      </c>
      <c r="H24" s="10">
        <f t="shared" si="2"/>
        <v>17.30443625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44102.0</v>
      </c>
      <c r="B25" s="7">
        <v>0.4173611111111111</v>
      </c>
      <c r="C25" s="7"/>
      <c r="D25" s="9">
        <v>771.144</v>
      </c>
      <c r="E25" s="8"/>
      <c r="F25" s="9"/>
      <c r="G25" s="9">
        <f t="shared" si="1"/>
        <v>5176.856</v>
      </c>
      <c r="H25" s="10">
        <f t="shared" si="2"/>
        <v>16.98443624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44108.0</v>
      </c>
      <c r="B26" s="7">
        <v>0.39999999999999997</v>
      </c>
      <c r="C26" s="7"/>
      <c r="D26" s="9">
        <v>606.552</v>
      </c>
      <c r="E26" s="8"/>
      <c r="F26" s="9"/>
      <c r="G26" s="9">
        <f t="shared" si="1"/>
        <v>5341.448</v>
      </c>
      <c r="H26" s="10">
        <f t="shared" si="2"/>
        <v>17.52443626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44115.0</v>
      </c>
      <c r="B27" s="7">
        <v>0.4444444444444444</v>
      </c>
      <c r="C27" s="7"/>
      <c r="D27" s="9">
        <v>643.128</v>
      </c>
      <c r="E27" s="8"/>
      <c r="F27" s="9"/>
      <c r="G27" s="9">
        <f t="shared" si="1"/>
        <v>5304.872</v>
      </c>
      <c r="H27" s="10">
        <f t="shared" si="2"/>
        <v>17.40443625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44122.0</v>
      </c>
      <c r="B28" s="7">
        <v>0.4270833333333333</v>
      </c>
      <c r="C28" s="7"/>
      <c r="D28" s="9">
        <v>603.504</v>
      </c>
      <c r="E28" s="8"/>
      <c r="F28" s="9"/>
      <c r="G28" s="9">
        <f t="shared" si="1"/>
        <v>5344.496</v>
      </c>
      <c r="H28" s="10">
        <f t="shared" si="2"/>
        <v>17.53443626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44129.0</v>
      </c>
      <c r="B29" s="7">
        <v>0.44375000000000003</v>
      </c>
      <c r="C29" s="7"/>
      <c r="D29" s="9">
        <v>682.7520000000001</v>
      </c>
      <c r="E29" s="8"/>
      <c r="F29" s="9"/>
      <c r="G29" s="9">
        <f t="shared" si="1"/>
        <v>5265.248</v>
      </c>
      <c r="H29" s="10">
        <f t="shared" si="2"/>
        <v>17.27443625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44136.0</v>
      </c>
      <c r="B30" s="7">
        <v>0.43472222222222223</v>
      </c>
      <c r="C30" s="7"/>
      <c r="D30" s="9">
        <v>749.808</v>
      </c>
      <c r="E30" s="8"/>
      <c r="F30" s="9"/>
      <c r="G30" s="9">
        <f t="shared" si="1"/>
        <v>5198.192</v>
      </c>
      <c r="H30" s="10">
        <f t="shared" si="2"/>
        <v>17.05443624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44157.0</v>
      </c>
      <c r="B31" s="7">
        <v>0.4298611111111111</v>
      </c>
      <c r="C31" s="7"/>
      <c r="D31" s="9">
        <v>725.424</v>
      </c>
      <c r="E31" s="8"/>
      <c r="F31" s="9"/>
      <c r="G31" s="9">
        <f t="shared" si="1"/>
        <v>5222.576</v>
      </c>
      <c r="H31" s="10">
        <f t="shared" si="2"/>
        <v>17.13443624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44164.0</v>
      </c>
      <c r="B32" s="7">
        <v>0.42430555555555555</v>
      </c>
      <c r="C32" s="7"/>
      <c r="D32" s="9">
        <v>768.096</v>
      </c>
      <c r="E32" s="8"/>
      <c r="F32" s="9"/>
      <c r="G32" s="9">
        <f t="shared" si="1"/>
        <v>5179.904</v>
      </c>
      <c r="H32" s="10">
        <f t="shared" si="2"/>
        <v>16.99443624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44171.0</v>
      </c>
      <c r="B33" s="7">
        <v>0.43124999999999997</v>
      </c>
      <c r="C33" s="7"/>
      <c r="D33" s="9">
        <v>792.48</v>
      </c>
      <c r="E33" s="8"/>
      <c r="F33" s="9"/>
      <c r="G33" s="9">
        <f t="shared" si="1"/>
        <v>5155.52</v>
      </c>
      <c r="H33" s="10">
        <f t="shared" si="2"/>
        <v>16.91443624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44178.0</v>
      </c>
      <c r="B34" s="7">
        <v>0.5368055555555555</v>
      </c>
      <c r="C34" s="7"/>
      <c r="D34" s="9">
        <v>1158.24</v>
      </c>
      <c r="E34" s="8"/>
      <c r="F34" s="9"/>
      <c r="G34" s="9">
        <f t="shared" si="1"/>
        <v>4789.76</v>
      </c>
      <c r="H34" s="10">
        <f t="shared" si="2"/>
        <v>15.7144362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44186.0</v>
      </c>
      <c r="B35" s="7">
        <v>0.05555555555555555</v>
      </c>
      <c r="C35" s="7"/>
      <c r="D35" s="9">
        <v>749.808</v>
      </c>
      <c r="E35" s="8"/>
      <c r="F35" s="9"/>
      <c r="G35" s="9">
        <f t="shared" si="1"/>
        <v>5198.192</v>
      </c>
      <c r="H35" s="10">
        <f t="shared" si="2"/>
        <v>17.05443624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44199.0</v>
      </c>
      <c r="B36" s="7">
        <v>0.5027777777777778</v>
      </c>
      <c r="C36" s="7"/>
      <c r="D36" s="9">
        <v>826.008</v>
      </c>
      <c r="E36" s="8"/>
      <c r="F36" s="9"/>
      <c r="G36" s="9">
        <f t="shared" si="1"/>
        <v>5121.992</v>
      </c>
      <c r="H36" s="10">
        <f t="shared" si="2"/>
        <v>16.80443623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44206.0</v>
      </c>
      <c r="B37" s="7">
        <v>0.49374999999999997</v>
      </c>
      <c r="C37" s="7"/>
      <c r="D37" s="9">
        <v>877.824</v>
      </c>
      <c r="E37" s="8"/>
      <c r="F37" s="9"/>
      <c r="G37" s="9">
        <f t="shared" si="1"/>
        <v>5070.176</v>
      </c>
      <c r="H37" s="10">
        <f t="shared" si="2"/>
        <v>16.63443623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44220.0</v>
      </c>
      <c r="B38" s="7">
        <v>0.4847222222222222</v>
      </c>
      <c r="C38" s="7"/>
      <c r="D38" s="9">
        <v>1036.32</v>
      </c>
      <c r="E38" s="8"/>
      <c r="F38" s="9"/>
      <c r="G38" s="9">
        <f t="shared" si="1"/>
        <v>4911.68</v>
      </c>
      <c r="H38" s="10">
        <f t="shared" si="2"/>
        <v>16.11443621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44227.0</v>
      </c>
      <c r="B39" s="7">
        <v>0.49513888888888885</v>
      </c>
      <c r="C39" s="7"/>
      <c r="D39" s="9">
        <v>975.3600000000001</v>
      </c>
      <c r="E39" s="8"/>
      <c r="F39" s="9"/>
      <c r="G39" s="9">
        <f t="shared" si="1"/>
        <v>4972.64</v>
      </c>
      <c r="H39" s="10">
        <f t="shared" si="2"/>
        <v>16.31443622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44234.0</v>
      </c>
      <c r="B40" s="7">
        <v>0.4576388888888889</v>
      </c>
      <c r="C40" s="7"/>
      <c r="D40" s="9">
        <v>1024.128</v>
      </c>
      <c r="E40" s="8"/>
      <c r="F40" s="9"/>
      <c r="G40" s="9">
        <f t="shared" si="1"/>
        <v>4923.872</v>
      </c>
      <c r="H40" s="10">
        <f t="shared" si="2"/>
        <v>16.15443621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44241.0</v>
      </c>
      <c r="B41" s="7">
        <v>0.4513888888888889</v>
      </c>
      <c r="C41" s="7"/>
      <c r="D41" s="9">
        <v>960.12</v>
      </c>
      <c r="E41" s="8"/>
      <c r="F41" s="11"/>
      <c r="G41" s="9">
        <f t="shared" si="1"/>
        <v>4987.88</v>
      </c>
      <c r="H41" s="10">
        <f t="shared" si="2"/>
        <v>16.36443622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44248.0</v>
      </c>
      <c r="B42" s="7">
        <v>0.47500000000000003</v>
      </c>
      <c r="C42" s="7"/>
      <c r="D42" s="9">
        <v>1048.512</v>
      </c>
      <c r="E42" s="8"/>
      <c r="F42" s="11"/>
      <c r="G42" s="9">
        <f t="shared" si="1"/>
        <v>4899.488</v>
      </c>
      <c r="H42" s="10">
        <f t="shared" si="2"/>
        <v>16.07443621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3">
        <v>44266.0</v>
      </c>
      <c r="B43" s="64">
        <v>0.43333333333333335</v>
      </c>
      <c r="C43" s="64"/>
      <c r="D43" s="65">
        <v>1433.5</v>
      </c>
      <c r="E43" s="66"/>
      <c r="F43" s="11"/>
      <c r="G43" s="9">
        <f t="shared" si="1"/>
        <v>4514.5</v>
      </c>
      <c r="H43" s="10">
        <f t="shared" si="2"/>
        <v>14.81135218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3">
        <v>44273.0</v>
      </c>
      <c r="B44" s="64">
        <v>0.4826388888888889</v>
      </c>
      <c r="C44" s="64"/>
      <c r="D44" s="65">
        <v>1372.5</v>
      </c>
      <c r="E44" s="66"/>
      <c r="F44" s="11"/>
      <c r="G44" s="9">
        <f t="shared" si="1"/>
        <v>4575.5</v>
      </c>
      <c r="H44" s="10">
        <f t="shared" si="2"/>
        <v>15.01148342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3">
        <v>44276.0</v>
      </c>
      <c r="B45" s="64">
        <v>0.5243055555555556</v>
      </c>
      <c r="C45" s="64"/>
      <c r="D45" s="65">
        <v>1287.1</v>
      </c>
      <c r="E45" s="66"/>
      <c r="F45" s="11"/>
      <c r="G45" s="9">
        <f t="shared" si="1"/>
        <v>4660.9</v>
      </c>
      <c r="H45" s="10">
        <f t="shared" si="2"/>
        <v>15.29166716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3">
        <v>44283.0</v>
      </c>
      <c r="B46" s="64">
        <v>0.4652777777777778</v>
      </c>
      <c r="C46" s="64"/>
      <c r="D46" s="65">
        <v>1308.45</v>
      </c>
      <c r="E46" s="66"/>
      <c r="F46" s="11"/>
      <c r="G46" s="9">
        <f t="shared" si="1"/>
        <v>4639.55</v>
      </c>
      <c r="H46" s="10">
        <f t="shared" si="2"/>
        <v>15.22162122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3">
        <v>44311.0</v>
      </c>
      <c r="B47" s="64">
        <v>0.4722222222222222</v>
      </c>
      <c r="C47" s="64"/>
      <c r="D47" s="65">
        <v>1265.75</v>
      </c>
      <c r="E47" s="66"/>
      <c r="F47" s="11"/>
      <c r="G47" s="9">
        <f t="shared" si="1"/>
        <v>4682.25</v>
      </c>
      <c r="H47" s="10">
        <f t="shared" si="2"/>
        <v>15.36171309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63">
        <v>44318.0</v>
      </c>
      <c r="B48" s="64">
        <v>0.46875</v>
      </c>
      <c r="C48" s="64"/>
      <c r="D48" s="65">
        <v>1436.55</v>
      </c>
      <c r="E48" s="66"/>
      <c r="F48" s="11"/>
      <c r="G48" s="9">
        <f t="shared" si="1"/>
        <v>4511.45</v>
      </c>
      <c r="H48" s="10">
        <f t="shared" si="2"/>
        <v>14.80134562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63">
        <v>44332.0</v>
      </c>
      <c r="B49" s="64">
        <v>0.5034722222222222</v>
      </c>
      <c r="C49" s="64"/>
      <c r="D49" s="65">
        <v>1604.3</v>
      </c>
      <c r="E49" s="66"/>
      <c r="F49" s="11"/>
      <c r="G49" s="9">
        <f t="shared" si="1"/>
        <v>4343.7</v>
      </c>
      <c r="H49" s="10">
        <f t="shared" si="2"/>
        <v>14.25098471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63">
        <v>44340.0</v>
      </c>
      <c r="B50" s="64">
        <v>0.5326388888888889</v>
      </c>
      <c r="C50" s="64"/>
      <c r="D50" s="65">
        <v>1717.15</v>
      </c>
      <c r="E50" s="66"/>
      <c r="F50" s="11"/>
      <c r="G50" s="9">
        <f t="shared" si="1"/>
        <v>4230.85</v>
      </c>
      <c r="H50" s="10">
        <f t="shared" si="2"/>
        <v>13.88074191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63">
        <v>44347.0</v>
      </c>
      <c r="B51" s="64">
        <v>0.50625</v>
      </c>
      <c r="C51" s="64"/>
      <c r="D51" s="65">
        <v>1769.0</v>
      </c>
      <c r="E51" s="66"/>
      <c r="F51" s="11"/>
      <c r="G51" s="9">
        <f t="shared" si="1"/>
        <v>4179</v>
      </c>
      <c r="H51" s="10">
        <f t="shared" si="2"/>
        <v>13.71063036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45">
        <v>44352.0</v>
      </c>
      <c r="B52" s="64">
        <v>0.48055555555555557</v>
      </c>
      <c r="C52" s="64"/>
      <c r="D52" s="65">
        <v>1512.8</v>
      </c>
      <c r="E52" s="66"/>
      <c r="F52" s="11"/>
      <c r="G52" s="9">
        <f t="shared" si="1"/>
        <v>4435.2</v>
      </c>
      <c r="H52" s="10">
        <f t="shared" si="2"/>
        <v>14.55118157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63">
        <v>44359.0</v>
      </c>
      <c r="B53" s="64">
        <v>0.43194444444444446</v>
      </c>
      <c r="C53" s="64"/>
      <c r="D53" s="65">
        <v>1610.4</v>
      </c>
      <c r="E53" s="66"/>
      <c r="F53" s="11"/>
      <c r="G53" s="9">
        <f t="shared" si="1"/>
        <v>4337.6</v>
      </c>
      <c r="H53" s="10">
        <f t="shared" si="2"/>
        <v>14.23097158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8">
        <v>44366.0</v>
      </c>
      <c r="B54" s="22">
        <v>0.41597222222222224</v>
      </c>
      <c r="C54" s="22"/>
      <c r="D54" s="21">
        <v>1472.0</v>
      </c>
      <c r="E54" s="20"/>
      <c r="F54" s="11"/>
      <c r="G54" s="9">
        <f t="shared" si="1"/>
        <v>4476</v>
      </c>
      <c r="H54" s="10">
        <f t="shared" si="2"/>
        <v>14.68503984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8">
        <v>44374.0</v>
      </c>
      <c r="B55" s="22">
        <v>0.4666666666666667</v>
      </c>
      <c r="C55" s="22"/>
      <c r="D55" s="21">
        <v>1469.0</v>
      </c>
      <c r="E55" s="20"/>
      <c r="F55" s="11"/>
      <c r="G55" s="9">
        <f t="shared" si="1"/>
        <v>4479</v>
      </c>
      <c r="H55" s="10">
        <f t="shared" si="2"/>
        <v>14.69488236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44386.0</v>
      </c>
      <c r="B56" s="22">
        <v>0.4513888888888889</v>
      </c>
      <c r="C56" s="22"/>
      <c r="D56" s="21">
        <v>890.0</v>
      </c>
      <c r="E56" s="20"/>
      <c r="F56" s="9"/>
      <c r="G56" s="9">
        <f t="shared" si="1"/>
        <v>5058</v>
      </c>
      <c r="H56" s="10">
        <f t="shared" si="2"/>
        <v>16.59448872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44395.0</v>
      </c>
      <c r="B57" s="22">
        <v>0.45416666666666666</v>
      </c>
      <c r="C57" s="22"/>
      <c r="D57" s="21">
        <v>850.0</v>
      </c>
      <c r="E57" s="20"/>
      <c r="F57" s="9"/>
      <c r="G57" s="9">
        <f t="shared" si="1"/>
        <v>5098</v>
      </c>
      <c r="H57" s="10">
        <f t="shared" si="2"/>
        <v>16.72572232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44400.0</v>
      </c>
      <c r="B58" s="19">
        <v>0.4798611111111111</v>
      </c>
      <c r="C58" s="19"/>
      <c r="D58" s="21">
        <v>1085.088</v>
      </c>
      <c r="E58" s="20"/>
      <c r="F58" s="9"/>
      <c r="G58" s="9">
        <f t="shared" si="1"/>
        <v>4862.912</v>
      </c>
      <c r="H58" s="10">
        <f t="shared" si="2"/>
        <v>15.95443621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44408.0</v>
      </c>
      <c r="B59" s="19">
        <v>0.5263888888888889</v>
      </c>
      <c r="C59" s="19"/>
      <c r="D59" s="21">
        <v>884.0</v>
      </c>
      <c r="E59" s="20"/>
      <c r="F59" s="21">
        <v>860.0</v>
      </c>
      <c r="G59" s="9">
        <f t="shared" si="1"/>
        <v>5064</v>
      </c>
      <c r="H59" s="10">
        <f t="shared" si="2"/>
        <v>16.61417376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44415.0</v>
      </c>
      <c r="B60" s="19">
        <v>0.49583333333333335</v>
      </c>
      <c r="C60" s="19"/>
      <c r="D60" s="21">
        <v>771.0</v>
      </c>
      <c r="E60" s="20"/>
      <c r="F60" s="21">
        <v>759.0</v>
      </c>
      <c r="G60" s="9">
        <f t="shared" si="1"/>
        <v>5177</v>
      </c>
      <c r="H60" s="10">
        <f t="shared" si="2"/>
        <v>16.98490868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44421.0</v>
      </c>
      <c r="B61" s="19">
        <v>0.5055555555555555</v>
      </c>
      <c r="C61" s="19"/>
      <c r="D61" s="21">
        <v>707.0</v>
      </c>
      <c r="E61" s="20"/>
      <c r="F61" s="21">
        <v>683.0</v>
      </c>
      <c r="G61" s="9">
        <f t="shared" si="1"/>
        <v>5241</v>
      </c>
      <c r="H61" s="10">
        <f t="shared" si="2"/>
        <v>17.19488244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44429.0</v>
      </c>
      <c r="B62" s="19">
        <v>0.4930555555555556</v>
      </c>
      <c r="C62" s="19"/>
      <c r="D62" s="21">
        <v>640.0</v>
      </c>
      <c r="E62" s="20"/>
      <c r="F62" s="21">
        <v>664.0</v>
      </c>
      <c r="G62" s="9">
        <f t="shared" si="1"/>
        <v>5308</v>
      </c>
      <c r="H62" s="10">
        <f t="shared" si="2"/>
        <v>17.41469872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44435.0</v>
      </c>
      <c r="B63" s="19">
        <v>0.13125</v>
      </c>
      <c r="C63" s="19"/>
      <c r="D63" s="21">
        <v>607.0</v>
      </c>
      <c r="E63" s="20"/>
      <c r="F63" s="21">
        <v>640.0</v>
      </c>
      <c r="G63" s="9">
        <f t="shared" si="1"/>
        <v>5341</v>
      </c>
      <c r="H63" s="10">
        <f t="shared" si="2"/>
        <v>17.52296644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44442.0</v>
      </c>
      <c r="B64" s="19">
        <v>0.2326388888888889</v>
      </c>
      <c r="C64" s="36">
        <v>2.15</v>
      </c>
      <c r="D64" s="9">
        <f t="shared" ref="D64:D67" si="3">(C64*304.8)</f>
        <v>655.32</v>
      </c>
      <c r="E64" s="20">
        <v>2.13</v>
      </c>
      <c r="F64" s="9">
        <f t="shared" ref="F64:F67" si="4">(E64*304.8)</f>
        <v>649.224</v>
      </c>
      <c r="G64" s="9">
        <f t="shared" si="1"/>
        <v>5292.68</v>
      </c>
      <c r="H64" s="10">
        <f t="shared" si="2"/>
        <v>17.36443625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44450.0</v>
      </c>
      <c r="B65" s="19">
        <v>0.475</v>
      </c>
      <c r="C65" s="36">
        <v>2.36</v>
      </c>
      <c r="D65" s="9">
        <f t="shared" si="3"/>
        <v>719.328</v>
      </c>
      <c r="E65" s="20">
        <v>2.25</v>
      </c>
      <c r="F65" s="9">
        <f t="shared" si="4"/>
        <v>685.8</v>
      </c>
      <c r="G65" s="9">
        <f t="shared" si="1"/>
        <v>5228.672</v>
      </c>
      <c r="H65" s="10">
        <f t="shared" si="2"/>
        <v>17.15443624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44456.0</v>
      </c>
      <c r="B66" s="19">
        <v>0.15763888888888888</v>
      </c>
      <c r="C66" s="36">
        <v>1.8</v>
      </c>
      <c r="D66" s="9">
        <f t="shared" si="3"/>
        <v>548.64</v>
      </c>
      <c r="E66" s="20">
        <v>1.95</v>
      </c>
      <c r="F66" s="9">
        <f t="shared" si="4"/>
        <v>594.36</v>
      </c>
      <c r="G66" s="9">
        <f t="shared" si="1"/>
        <v>5399.36</v>
      </c>
      <c r="H66" s="10">
        <f t="shared" si="2"/>
        <v>17.71443626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44464.0</v>
      </c>
      <c r="B67" s="19">
        <v>0.48125</v>
      </c>
      <c r="C67" s="36">
        <v>2.12</v>
      </c>
      <c r="D67" s="9">
        <f t="shared" si="3"/>
        <v>646.176</v>
      </c>
      <c r="E67" s="20">
        <v>2.12</v>
      </c>
      <c r="F67" s="9">
        <f t="shared" si="4"/>
        <v>646.176</v>
      </c>
      <c r="G67" s="9">
        <f t="shared" si="1"/>
        <v>5301.824</v>
      </c>
      <c r="H67" s="10">
        <f t="shared" si="2"/>
        <v>17.39443625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0"/>
      <c r="B68" s="10"/>
      <c r="C68" s="10"/>
      <c r="D68" s="9"/>
      <c r="E68" s="8"/>
      <c r="F68" s="9"/>
      <c r="G68" s="9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0"/>
      <c r="B69" s="10"/>
      <c r="C69" s="10"/>
      <c r="D69" s="9"/>
      <c r="E69" s="8"/>
      <c r="F69" s="9"/>
      <c r="G69" s="9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9.13"/>
    <col customWidth="1" min="4" max="4" width="9.88"/>
    <col customWidth="1" min="5" max="5" width="10.63"/>
    <col customWidth="1" min="6" max="6" width="11.0"/>
    <col customWidth="1" min="7" max="7" width="7.88"/>
    <col customWidth="1" min="8" max="29" width="9.38"/>
  </cols>
  <sheetData>
    <row r="1">
      <c r="A1" s="1" t="s">
        <v>0</v>
      </c>
      <c r="B1" s="1" t="s">
        <v>135</v>
      </c>
      <c r="C1" s="3" t="s">
        <v>136</v>
      </c>
      <c r="D1" s="3" t="s">
        <v>137</v>
      </c>
      <c r="E1" s="2" t="s">
        <v>138</v>
      </c>
      <c r="F1" s="3" t="s">
        <v>139</v>
      </c>
      <c r="G1" s="5" t="s">
        <v>140</v>
      </c>
      <c r="H1" s="25" t="s">
        <v>141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0.5111111111111112</v>
      </c>
      <c r="C2" s="7"/>
      <c r="D2" s="9">
        <v>1261.8719999999998</v>
      </c>
      <c r="E2" s="8"/>
      <c r="F2" s="9"/>
      <c r="G2" s="9">
        <f t="shared" ref="G2:G69" si="1">((533.4+91.5)*10)-D2</f>
        <v>4987.128</v>
      </c>
      <c r="H2" s="10">
        <f t="shared" ref="H2:H69" si="2">G2*0.00328084</f>
        <v>16.36196903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0.45416666666666666</v>
      </c>
      <c r="C3" s="7"/>
      <c r="D3" s="9">
        <v>1097.28</v>
      </c>
      <c r="E3" s="8"/>
      <c r="F3" s="9"/>
      <c r="G3" s="9">
        <f t="shared" si="1"/>
        <v>5151.72</v>
      </c>
      <c r="H3" s="10">
        <f t="shared" si="2"/>
        <v>16.90196904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0.48125</v>
      </c>
      <c r="C4" s="7"/>
      <c r="D4" s="9">
        <v>822.96</v>
      </c>
      <c r="E4" s="8"/>
      <c r="F4" s="9"/>
      <c r="G4" s="9">
        <f t="shared" si="1"/>
        <v>5426.04</v>
      </c>
      <c r="H4" s="10">
        <f t="shared" si="2"/>
        <v>17.80196907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0.33958333333333335</v>
      </c>
      <c r="C5" s="7"/>
      <c r="D5" s="9">
        <v>877.824</v>
      </c>
      <c r="E5" s="8"/>
      <c r="F5" s="9"/>
      <c r="G5" s="9">
        <f t="shared" si="1"/>
        <v>5371.176</v>
      </c>
      <c r="H5" s="10">
        <f t="shared" si="2"/>
        <v>17.62196907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0.34791666666666665</v>
      </c>
      <c r="C6" s="7"/>
      <c r="D6" s="9">
        <v>487.68000000000006</v>
      </c>
      <c r="E6" s="8"/>
      <c r="F6" s="9"/>
      <c r="G6" s="9">
        <f t="shared" si="1"/>
        <v>5761.32</v>
      </c>
      <c r="H6" s="10">
        <f t="shared" si="2"/>
        <v>18.90196911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0.5013888888888889</v>
      </c>
      <c r="C7" s="7"/>
      <c r="D7" s="9">
        <v>554.736</v>
      </c>
      <c r="E7" s="8"/>
      <c r="F7" s="9"/>
      <c r="G7" s="9">
        <f t="shared" si="1"/>
        <v>5694.264</v>
      </c>
      <c r="H7" s="10">
        <f t="shared" si="2"/>
        <v>18.6819691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43759.0</v>
      </c>
      <c r="B8" s="7">
        <v>0.3826388888888889</v>
      </c>
      <c r="C8" s="7"/>
      <c r="D8" s="9">
        <v>676.6560000000001</v>
      </c>
      <c r="E8" s="8"/>
      <c r="F8" s="9"/>
      <c r="G8" s="9">
        <f t="shared" si="1"/>
        <v>5572.344</v>
      </c>
      <c r="H8" s="10">
        <f t="shared" si="2"/>
        <v>18.28196909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0.4763888888888889</v>
      </c>
      <c r="C9" s="7"/>
      <c r="D9" s="9">
        <v>813.816</v>
      </c>
      <c r="E9" s="8"/>
      <c r="F9" s="9"/>
      <c r="G9" s="9">
        <f t="shared" si="1"/>
        <v>5435.184</v>
      </c>
      <c r="H9" s="10">
        <f t="shared" si="2"/>
        <v>17.83196907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43776.0</v>
      </c>
      <c r="B10" s="7">
        <v>0.41805555555555557</v>
      </c>
      <c r="C10" s="7"/>
      <c r="D10" s="9">
        <v>865.632</v>
      </c>
      <c r="E10" s="8"/>
      <c r="F10" s="9"/>
      <c r="G10" s="9">
        <f t="shared" si="1"/>
        <v>5383.368</v>
      </c>
      <c r="H10" s="10">
        <f t="shared" si="2"/>
        <v>17.66196907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43854.0</v>
      </c>
      <c r="B11" s="7">
        <v>0.06527777777777778</v>
      </c>
      <c r="C11" s="7"/>
      <c r="D11" s="9">
        <v>798.576</v>
      </c>
      <c r="E11" s="8"/>
      <c r="F11" s="9"/>
      <c r="G11" s="9">
        <f t="shared" si="1"/>
        <v>5450.424</v>
      </c>
      <c r="H11" s="10">
        <f t="shared" si="2"/>
        <v>17.88196908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43881.0</v>
      </c>
      <c r="B12" s="7">
        <v>0.5284722222222222</v>
      </c>
      <c r="C12" s="7"/>
      <c r="D12" s="9">
        <v>899.1600000000001</v>
      </c>
      <c r="E12" s="8"/>
      <c r="F12" s="9"/>
      <c r="G12" s="9">
        <f t="shared" si="1"/>
        <v>5349.84</v>
      </c>
      <c r="H12" s="10">
        <f t="shared" si="2"/>
        <v>17.55196907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43888.0</v>
      </c>
      <c r="B13" s="7">
        <v>0.5284722222222222</v>
      </c>
      <c r="C13" s="7"/>
      <c r="D13" s="9">
        <v>899.1600000000001</v>
      </c>
      <c r="E13" s="8"/>
      <c r="F13" s="9"/>
      <c r="G13" s="9">
        <f t="shared" si="1"/>
        <v>5349.84</v>
      </c>
      <c r="H13" s="10">
        <f t="shared" si="2"/>
        <v>17.55196907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43996.0</v>
      </c>
      <c r="B14" s="7">
        <v>0.43472222222222223</v>
      </c>
      <c r="C14" s="7"/>
      <c r="D14" s="9">
        <v>649.224</v>
      </c>
      <c r="E14" s="8"/>
      <c r="F14" s="9"/>
      <c r="G14" s="9">
        <f t="shared" si="1"/>
        <v>5599.776</v>
      </c>
      <c r="H14" s="10">
        <f t="shared" si="2"/>
        <v>18.37196909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44001.0</v>
      </c>
      <c r="B15" s="7">
        <v>0.46388888888888885</v>
      </c>
      <c r="C15" s="7"/>
      <c r="D15" s="9">
        <v>950.9760000000001</v>
      </c>
      <c r="E15" s="8"/>
      <c r="F15" s="9"/>
      <c r="G15" s="9">
        <f t="shared" si="1"/>
        <v>5298.024</v>
      </c>
      <c r="H15" s="10">
        <f t="shared" si="2"/>
        <v>17.38196906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44010.0</v>
      </c>
      <c r="B16" s="7">
        <v>0.46249999999999997</v>
      </c>
      <c r="C16" s="7"/>
      <c r="D16" s="9">
        <v>1139.952</v>
      </c>
      <c r="E16" s="8"/>
      <c r="F16" s="9"/>
      <c r="G16" s="9">
        <f t="shared" si="1"/>
        <v>5109.048</v>
      </c>
      <c r="H16" s="10">
        <f t="shared" si="2"/>
        <v>16.76196904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44014.0</v>
      </c>
      <c r="B17" s="7">
        <v>0.46875</v>
      </c>
      <c r="C17" s="7"/>
      <c r="D17" s="9">
        <v>1216.152</v>
      </c>
      <c r="E17" s="8"/>
      <c r="F17" s="9"/>
      <c r="G17" s="9">
        <f t="shared" si="1"/>
        <v>5032.848</v>
      </c>
      <c r="H17" s="10">
        <f t="shared" si="2"/>
        <v>16.51196903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44022.0</v>
      </c>
      <c r="B18" s="7">
        <v>0.4131944444444444</v>
      </c>
      <c r="C18" s="7"/>
      <c r="D18" s="9">
        <v>1280.16</v>
      </c>
      <c r="E18" s="8"/>
      <c r="F18" s="9"/>
      <c r="G18" s="9">
        <f t="shared" si="1"/>
        <v>4968.84</v>
      </c>
      <c r="H18" s="10">
        <f t="shared" si="2"/>
        <v>16.30196903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44029.0</v>
      </c>
      <c r="B19" s="7">
        <v>0.4277777777777778</v>
      </c>
      <c r="C19" s="7"/>
      <c r="D19" s="9">
        <v>1088.136</v>
      </c>
      <c r="E19" s="8"/>
      <c r="F19" s="9"/>
      <c r="G19" s="9">
        <f t="shared" si="1"/>
        <v>5160.864</v>
      </c>
      <c r="H19" s="10">
        <f t="shared" si="2"/>
        <v>16.93196905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44038.0</v>
      </c>
      <c r="B20" s="7">
        <v>0.4222222222222222</v>
      </c>
      <c r="C20" s="7"/>
      <c r="D20" s="9">
        <v>960.12</v>
      </c>
      <c r="E20" s="8"/>
      <c r="F20" s="9"/>
      <c r="G20" s="9">
        <f t="shared" si="1"/>
        <v>5288.88</v>
      </c>
      <c r="H20" s="10">
        <f t="shared" si="2"/>
        <v>17.35196906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44044.0</v>
      </c>
      <c r="B21" s="7">
        <v>0.17430555555555557</v>
      </c>
      <c r="C21" s="7"/>
      <c r="D21" s="9">
        <v>1069.848</v>
      </c>
      <c r="E21" s="8"/>
      <c r="F21" s="9"/>
      <c r="G21" s="9">
        <f t="shared" si="1"/>
        <v>5179.152</v>
      </c>
      <c r="H21" s="10">
        <f t="shared" si="2"/>
        <v>16.99196905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44052.0</v>
      </c>
      <c r="B22" s="7">
        <v>0.4270833333333333</v>
      </c>
      <c r="C22" s="7"/>
      <c r="D22" s="9">
        <v>1097.28</v>
      </c>
      <c r="E22" s="8"/>
      <c r="F22" s="9"/>
      <c r="G22" s="9">
        <f t="shared" si="1"/>
        <v>5151.72</v>
      </c>
      <c r="H22" s="10">
        <f t="shared" si="2"/>
        <v>16.90196904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44059.0</v>
      </c>
      <c r="B23" s="7">
        <v>0.17430555555555557</v>
      </c>
      <c r="C23" s="7"/>
      <c r="D23" s="9">
        <v>941.832</v>
      </c>
      <c r="E23" s="8"/>
      <c r="F23" s="9"/>
      <c r="G23" s="9">
        <f t="shared" si="1"/>
        <v>5307.168</v>
      </c>
      <c r="H23" s="10">
        <f t="shared" si="2"/>
        <v>17.41196906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44066.0</v>
      </c>
      <c r="B24" s="7">
        <v>0.42430555555555555</v>
      </c>
      <c r="C24" s="7"/>
      <c r="D24" s="9">
        <v>947.928</v>
      </c>
      <c r="E24" s="8"/>
      <c r="F24" s="9"/>
      <c r="G24" s="9">
        <f t="shared" si="1"/>
        <v>5301.072</v>
      </c>
      <c r="H24" s="10">
        <f t="shared" si="2"/>
        <v>17.39196906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44076.0</v>
      </c>
      <c r="B25" s="7">
        <v>0.4548611111111111</v>
      </c>
      <c r="C25" s="7"/>
      <c r="D25" s="9">
        <v>890.016</v>
      </c>
      <c r="E25" s="8"/>
      <c r="F25" s="9"/>
      <c r="G25" s="9">
        <f t="shared" si="1"/>
        <v>5358.984</v>
      </c>
      <c r="H25" s="10">
        <f t="shared" si="2"/>
        <v>17.58196907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0.4472222222222222</v>
      </c>
      <c r="C26" s="7"/>
      <c r="D26" s="9">
        <v>783.336</v>
      </c>
      <c r="E26" s="8"/>
      <c r="F26" s="9"/>
      <c r="G26" s="9">
        <f t="shared" si="1"/>
        <v>5465.664</v>
      </c>
      <c r="H26" s="10">
        <f t="shared" si="2"/>
        <v>17.93196908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0.4138888888888889</v>
      </c>
      <c r="C27" s="7"/>
      <c r="D27" s="9">
        <v>880.8720000000001</v>
      </c>
      <c r="E27" s="8"/>
      <c r="F27" s="9"/>
      <c r="G27" s="9">
        <f t="shared" si="1"/>
        <v>5368.128</v>
      </c>
      <c r="H27" s="10">
        <f t="shared" si="2"/>
        <v>17.61196907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0.39444444444444443</v>
      </c>
      <c r="C28" s="7"/>
      <c r="D28" s="9">
        <v>710.1840000000001</v>
      </c>
      <c r="E28" s="8"/>
      <c r="F28" s="9"/>
      <c r="G28" s="9">
        <f t="shared" si="1"/>
        <v>5538.816</v>
      </c>
      <c r="H28" s="10">
        <f t="shared" si="2"/>
        <v>18.17196909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0.45</v>
      </c>
      <c r="C29" s="7"/>
      <c r="D29" s="9">
        <v>746.7600000000001</v>
      </c>
      <c r="E29" s="8"/>
      <c r="F29" s="9"/>
      <c r="G29" s="9">
        <f t="shared" si="1"/>
        <v>5502.24</v>
      </c>
      <c r="H29" s="10">
        <f t="shared" si="2"/>
        <v>18.05196908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0.43263888888888885</v>
      </c>
      <c r="C30" s="7"/>
      <c r="D30" s="9">
        <v>707.136</v>
      </c>
      <c r="E30" s="8"/>
      <c r="F30" s="9"/>
      <c r="G30" s="9">
        <f t="shared" si="1"/>
        <v>5541.864</v>
      </c>
      <c r="H30" s="10">
        <f t="shared" si="2"/>
        <v>18.18196909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0.44930555555555557</v>
      </c>
      <c r="C31" s="7"/>
      <c r="D31" s="9">
        <v>804.672</v>
      </c>
      <c r="E31" s="8"/>
      <c r="F31" s="9"/>
      <c r="G31" s="9">
        <f t="shared" si="1"/>
        <v>5444.328</v>
      </c>
      <c r="H31" s="10">
        <f t="shared" si="2"/>
        <v>17.86196908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0.44236111111111115</v>
      </c>
      <c r="C32" s="7"/>
      <c r="D32" s="9">
        <v>856.488</v>
      </c>
      <c r="E32" s="8"/>
      <c r="F32" s="9"/>
      <c r="G32" s="9">
        <f t="shared" si="1"/>
        <v>5392.512</v>
      </c>
      <c r="H32" s="10">
        <f t="shared" si="2"/>
        <v>17.69196907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44157.0</v>
      </c>
      <c r="B33" s="7">
        <v>0.4361111111111111</v>
      </c>
      <c r="C33" s="7"/>
      <c r="D33" s="9">
        <v>804.672</v>
      </c>
      <c r="E33" s="8"/>
      <c r="F33" s="9"/>
      <c r="G33" s="9">
        <f t="shared" si="1"/>
        <v>5444.328</v>
      </c>
      <c r="H33" s="10">
        <f t="shared" si="2"/>
        <v>17.86196908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44164.0</v>
      </c>
      <c r="B34" s="7">
        <v>0.4298611111111111</v>
      </c>
      <c r="C34" s="7"/>
      <c r="D34" s="9">
        <v>883.92</v>
      </c>
      <c r="E34" s="8"/>
      <c r="F34" s="9"/>
      <c r="G34" s="9">
        <f t="shared" si="1"/>
        <v>5365.08</v>
      </c>
      <c r="H34" s="10">
        <f t="shared" si="2"/>
        <v>17.60196907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44171.0</v>
      </c>
      <c r="B35" s="7">
        <v>0.4375</v>
      </c>
      <c r="C35" s="7"/>
      <c r="D35" s="9">
        <v>911.3520000000001</v>
      </c>
      <c r="E35" s="8"/>
      <c r="F35" s="9"/>
      <c r="G35" s="9">
        <f t="shared" si="1"/>
        <v>5337.648</v>
      </c>
      <c r="H35" s="10">
        <f t="shared" si="2"/>
        <v>17.51196906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44178.0</v>
      </c>
      <c r="B36" s="7">
        <v>0.06666666666666667</v>
      </c>
      <c r="C36" s="7"/>
      <c r="D36" s="9">
        <v>856.488</v>
      </c>
      <c r="E36" s="8"/>
      <c r="F36" s="9"/>
      <c r="G36" s="9">
        <f t="shared" si="1"/>
        <v>5392.512</v>
      </c>
      <c r="H36" s="10">
        <f t="shared" si="2"/>
        <v>17.69196907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44186.0</v>
      </c>
      <c r="B37" s="7">
        <v>0.06388888888888888</v>
      </c>
      <c r="C37" s="7"/>
      <c r="D37" s="9">
        <v>847.3439999999999</v>
      </c>
      <c r="E37" s="8"/>
      <c r="F37" s="9"/>
      <c r="G37" s="9">
        <f t="shared" si="1"/>
        <v>5401.656</v>
      </c>
      <c r="H37" s="10">
        <f t="shared" si="2"/>
        <v>17.72196907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44199.0</v>
      </c>
      <c r="B38" s="7">
        <v>0.5125000000000001</v>
      </c>
      <c r="C38" s="7"/>
      <c r="D38" s="9">
        <v>957.0720000000001</v>
      </c>
      <c r="E38" s="8"/>
      <c r="F38" s="9"/>
      <c r="G38" s="9">
        <f t="shared" si="1"/>
        <v>5291.928</v>
      </c>
      <c r="H38" s="10">
        <f t="shared" si="2"/>
        <v>17.36196906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44206.0</v>
      </c>
      <c r="B39" s="7">
        <v>0.5020833333333333</v>
      </c>
      <c r="C39" s="7"/>
      <c r="D39" s="9">
        <v>1018.032</v>
      </c>
      <c r="E39" s="8"/>
      <c r="F39" s="9"/>
      <c r="G39" s="9">
        <f t="shared" si="1"/>
        <v>5230.968</v>
      </c>
      <c r="H39" s="10">
        <f t="shared" si="2"/>
        <v>17.16196905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44220.0</v>
      </c>
      <c r="B40" s="7">
        <v>0.4923611111111111</v>
      </c>
      <c r="C40" s="7"/>
      <c r="D40" s="9">
        <v>1057.6560000000002</v>
      </c>
      <c r="E40" s="8"/>
      <c r="F40" s="9"/>
      <c r="G40" s="9">
        <f t="shared" si="1"/>
        <v>5191.344</v>
      </c>
      <c r="H40" s="10">
        <f t="shared" si="2"/>
        <v>17.03196905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44227.0</v>
      </c>
      <c r="B41" s="7">
        <v>0.5048611111111111</v>
      </c>
      <c r="C41" s="7"/>
      <c r="D41" s="9">
        <v>1103.376</v>
      </c>
      <c r="E41" s="8"/>
      <c r="F41" s="9"/>
      <c r="G41" s="9">
        <f t="shared" si="1"/>
        <v>5145.624</v>
      </c>
      <c r="H41" s="10">
        <f t="shared" si="2"/>
        <v>16.88196904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44234.0</v>
      </c>
      <c r="B42" s="7">
        <v>0.46249999999999997</v>
      </c>
      <c r="C42" s="7"/>
      <c r="D42" s="9">
        <v>1124.712</v>
      </c>
      <c r="E42" s="8"/>
      <c r="F42" s="9"/>
      <c r="G42" s="9">
        <f t="shared" si="1"/>
        <v>5124.288</v>
      </c>
      <c r="H42" s="10">
        <f t="shared" si="2"/>
        <v>16.81196904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44241.0</v>
      </c>
      <c r="B43" s="7">
        <v>0.4576388888888889</v>
      </c>
      <c r="C43" s="7"/>
      <c r="D43" s="9">
        <v>1072.896</v>
      </c>
      <c r="E43" s="8"/>
      <c r="F43" s="9"/>
      <c r="G43" s="9">
        <f t="shared" si="1"/>
        <v>5176.104</v>
      </c>
      <c r="H43" s="10">
        <f t="shared" si="2"/>
        <v>16.98196905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44248.0</v>
      </c>
      <c r="B44" s="7">
        <v>0.4861111111111111</v>
      </c>
      <c r="C44" s="7"/>
      <c r="D44" s="9">
        <v>1149.096</v>
      </c>
      <c r="E44" s="8"/>
      <c r="F44" s="11"/>
      <c r="G44" s="9">
        <f t="shared" si="1"/>
        <v>5099.904</v>
      </c>
      <c r="H44" s="10">
        <f t="shared" si="2"/>
        <v>16.73196904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44266.0</v>
      </c>
      <c r="B45" s="13">
        <v>0.4409722222222222</v>
      </c>
      <c r="C45" s="13"/>
      <c r="D45" s="17">
        <v>1375.55</v>
      </c>
      <c r="E45" s="16"/>
      <c r="F45" s="11"/>
      <c r="G45" s="9">
        <f t="shared" si="1"/>
        <v>4873.45</v>
      </c>
      <c r="H45" s="10">
        <f t="shared" si="2"/>
        <v>15.9890097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44273.0</v>
      </c>
      <c r="B46" s="13">
        <v>0.4847222222222222</v>
      </c>
      <c r="C46" s="13"/>
      <c r="D46" s="17">
        <v>1485.35</v>
      </c>
      <c r="E46" s="16"/>
      <c r="F46" s="11"/>
      <c r="G46" s="9">
        <f t="shared" si="1"/>
        <v>4763.65</v>
      </c>
      <c r="H46" s="10">
        <f t="shared" si="2"/>
        <v>15.62877347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44276.0</v>
      </c>
      <c r="B47" s="13">
        <v>0.53125</v>
      </c>
      <c r="C47" s="13"/>
      <c r="D47" s="17">
        <v>1375.55</v>
      </c>
      <c r="E47" s="16"/>
      <c r="F47" s="11"/>
      <c r="G47" s="9">
        <f t="shared" si="1"/>
        <v>4873.45</v>
      </c>
      <c r="H47" s="10">
        <f t="shared" si="2"/>
        <v>15.9890097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44283.0</v>
      </c>
      <c r="B48" s="13">
        <v>0.4722222222222222</v>
      </c>
      <c r="C48" s="13"/>
      <c r="D48" s="17">
        <v>1418.25</v>
      </c>
      <c r="E48" s="16"/>
      <c r="F48" s="11"/>
      <c r="G48" s="9">
        <f t="shared" si="1"/>
        <v>4830.75</v>
      </c>
      <c r="H48" s="10">
        <f t="shared" si="2"/>
        <v>15.84891783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44311.0</v>
      </c>
      <c r="B49" s="13">
        <v>0.4756944444444444</v>
      </c>
      <c r="C49" s="13"/>
      <c r="D49" s="17">
        <v>1387.75</v>
      </c>
      <c r="E49" s="16"/>
      <c r="F49" s="11"/>
      <c r="G49" s="9">
        <f t="shared" si="1"/>
        <v>4861.25</v>
      </c>
      <c r="H49" s="10">
        <f t="shared" si="2"/>
        <v>15.94898345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44318.0</v>
      </c>
      <c r="B50" s="43" t="s">
        <v>29</v>
      </c>
      <c r="C50" s="43"/>
      <c r="D50" s="17" t="s">
        <v>29</v>
      </c>
      <c r="E50" s="16"/>
      <c r="F50" s="44"/>
      <c r="G50" s="9" t="str">
        <f t="shared" si="1"/>
        <v>#VALUE!</v>
      </c>
      <c r="H50" s="10" t="str">
        <f t="shared" si="2"/>
        <v>#VALUE!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44332.0</v>
      </c>
      <c r="B51" s="13">
        <v>0.48819444444444443</v>
      </c>
      <c r="C51" s="13"/>
      <c r="D51" s="17">
        <v>1723.25</v>
      </c>
      <c r="E51" s="16"/>
      <c r="F51" s="11"/>
      <c r="G51" s="9">
        <f t="shared" si="1"/>
        <v>4525.75</v>
      </c>
      <c r="H51" s="10">
        <f t="shared" si="2"/>
        <v>14.84826163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44340.0</v>
      </c>
      <c r="B52" s="13">
        <v>0.5388888888888889</v>
      </c>
      <c r="C52" s="13"/>
      <c r="D52" s="17">
        <v>1677.5</v>
      </c>
      <c r="E52" s="16"/>
      <c r="F52" s="11"/>
      <c r="G52" s="9">
        <f t="shared" si="1"/>
        <v>4571.5</v>
      </c>
      <c r="H52" s="10">
        <f t="shared" si="2"/>
        <v>14.99836006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44347.0</v>
      </c>
      <c r="B53" s="13">
        <v>0.5138888888888888</v>
      </c>
      <c r="C53" s="13"/>
      <c r="D53" s="17">
        <v>1869.65</v>
      </c>
      <c r="E53" s="16"/>
      <c r="F53" s="11"/>
      <c r="G53" s="9">
        <f t="shared" si="1"/>
        <v>4379.35</v>
      </c>
      <c r="H53" s="10">
        <f t="shared" si="2"/>
        <v>14.36794665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45">
        <v>44352.0</v>
      </c>
      <c r="B54" s="13">
        <v>0.4673611111111111</v>
      </c>
      <c r="C54" s="13"/>
      <c r="D54" s="17">
        <v>1619.55</v>
      </c>
      <c r="E54" s="16"/>
      <c r="F54" s="11"/>
      <c r="G54" s="9">
        <f t="shared" si="1"/>
        <v>4629.45</v>
      </c>
      <c r="H54" s="10">
        <f t="shared" si="2"/>
        <v>15.18848474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44359.0</v>
      </c>
      <c r="B55" s="13">
        <v>0.4479166666666667</v>
      </c>
      <c r="C55" s="13"/>
      <c r="D55" s="17">
        <v>1708.0</v>
      </c>
      <c r="E55" s="16"/>
      <c r="F55" s="11"/>
      <c r="G55" s="9">
        <f t="shared" si="1"/>
        <v>4541</v>
      </c>
      <c r="H55" s="10">
        <f t="shared" si="2"/>
        <v>14.89829444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44366.0</v>
      </c>
      <c r="B56" s="22">
        <v>0.4125</v>
      </c>
      <c r="C56" s="22"/>
      <c r="D56" s="21">
        <v>1570.0</v>
      </c>
      <c r="E56" s="20"/>
      <c r="F56" s="11"/>
      <c r="G56" s="9">
        <f t="shared" si="1"/>
        <v>4679</v>
      </c>
      <c r="H56" s="10">
        <f t="shared" si="2"/>
        <v>15.35105036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44374.0</v>
      </c>
      <c r="B57" s="22">
        <v>0.4722222222222222</v>
      </c>
      <c r="C57" s="22"/>
      <c r="D57" s="21">
        <v>1600.0</v>
      </c>
      <c r="E57" s="20"/>
      <c r="F57" s="11"/>
      <c r="G57" s="9">
        <f t="shared" si="1"/>
        <v>4649</v>
      </c>
      <c r="H57" s="10">
        <f t="shared" si="2"/>
        <v>15.25262516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44386.0</v>
      </c>
      <c r="B58" s="22">
        <v>0.44305555555555554</v>
      </c>
      <c r="C58" s="22"/>
      <c r="D58" s="21">
        <v>972.0</v>
      </c>
      <c r="E58" s="20"/>
      <c r="F58" s="9"/>
      <c r="G58" s="9">
        <f t="shared" si="1"/>
        <v>5277</v>
      </c>
      <c r="H58" s="10">
        <f t="shared" si="2"/>
        <v>17.31299268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44395.0</v>
      </c>
      <c r="B59" s="22">
        <v>0.4583333333333333</v>
      </c>
      <c r="C59" s="22"/>
      <c r="D59" s="21">
        <v>930.0</v>
      </c>
      <c r="E59" s="20"/>
      <c r="F59" s="9"/>
      <c r="G59" s="9">
        <f t="shared" si="1"/>
        <v>5319</v>
      </c>
      <c r="H59" s="10">
        <f t="shared" si="2"/>
        <v>17.45078796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44400.0</v>
      </c>
      <c r="B60" s="19">
        <v>0.4826388888888889</v>
      </c>
      <c r="C60" s="19"/>
      <c r="D60" s="21">
        <v>996.696</v>
      </c>
      <c r="E60" s="20"/>
      <c r="F60" s="9"/>
      <c r="G60" s="9">
        <f t="shared" si="1"/>
        <v>5252.304</v>
      </c>
      <c r="H60" s="10">
        <f t="shared" si="2"/>
        <v>17.23196906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44408.0</v>
      </c>
      <c r="B61" s="19">
        <v>0.5291666666666667</v>
      </c>
      <c r="C61" s="19"/>
      <c r="D61" s="21">
        <v>988.0</v>
      </c>
      <c r="E61" s="20"/>
      <c r="F61" s="9"/>
      <c r="G61" s="9">
        <f t="shared" si="1"/>
        <v>5261</v>
      </c>
      <c r="H61" s="10">
        <f t="shared" si="2"/>
        <v>17.26049924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44415.0</v>
      </c>
      <c r="B62" s="19">
        <v>0.4986111111111111</v>
      </c>
      <c r="C62" s="19"/>
      <c r="D62" s="21">
        <v>887.0</v>
      </c>
      <c r="E62" s="20"/>
      <c r="F62" s="9"/>
      <c r="G62" s="9">
        <f t="shared" si="1"/>
        <v>5362</v>
      </c>
      <c r="H62" s="10">
        <f t="shared" si="2"/>
        <v>17.59186408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44421.0</v>
      </c>
      <c r="B63" s="19">
        <v>0.5097222222222222</v>
      </c>
      <c r="C63" s="19"/>
      <c r="D63" s="21">
        <v>835.0</v>
      </c>
      <c r="E63" s="20"/>
      <c r="F63" s="21">
        <v>838.0</v>
      </c>
      <c r="G63" s="9">
        <f t="shared" si="1"/>
        <v>5414</v>
      </c>
      <c r="H63" s="10">
        <f t="shared" si="2"/>
        <v>17.76246776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44429.0</v>
      </c>
      <c r="B64" s="19">
        <v>0.49444444444444446</v>
      </c>
      <c r="C64" s="19"/>
      <c r="D64" s="21">
        <v>783.0</v>
      </c>
      <c r="E64" s="20"/>
      <c r="F64" s="21">
        <v>792.0</v>
      </c>
      <c r="G64" s="9">
        <f t="shared" si="1"/>
        <v>5466</v>
      </c>
      <c r="H64" s="10">
        <f t="shared" si="2"/>
        <v>17.93307144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44435.0</v>
      </c>
      <c r="B65" s="19">
        <v>0.1361111111111111</v>
      </c>
      <c r="C65" s="19"/>
      <c r="D65" s="21">
        <v>728.0</v>
      </c>
      <c r="E65" s="20"/>
      <c r="F65" s="21">
        <v>762.0</v>
      </c>
      <c r="G65" s="9">
        <f t="shared" si="1"/>
        <v>5521</v>
      </c>
      <c r="H65" s="10">
        <f t="shared" si="2"/>
        <v>18.11351764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44442.0</v>
      </c>
      <c r="B66" s="19">
        <v>0.22777777777777777</v>
      </c>
      <c r="C66" s="20">
        <v>2.5</v>
      </c>
      <c r="D66" s="9">
        <f t="shared" ref="D66:D69" si="3">(C66*304.8)</f>
        <v>762</v>
      </c>
      <c r="E66" s="20">
        <v>2.55</v>
      </c>
      <c r="F66" s="9">
        <f t="shared" ref="F66:F69" si="4">(E66*304.8)</f>
        <v>777.24</v>
      </c>
      <c r="G66" s="9">
        <f t="shared" si="1"/>
        <v>5487</v>
      </c>
      <c r="H66" s="10">
        <f t="shared" si="2"/>
        <v>18.00196908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44450.0</v>
      </c>
      <c r="B67" s="19">
        <v>0.4756944444444444</v>
      </c>
      <c r="C67" s="20">
        <v>2.77</v>
      </c>
      <c r="D67" s="9">
        <f t="shared" si="3"/>
        <v>844.296</v>
      </c>
      <c r="E67" s="20">
        <v>2.67</v>
      </c>
      <c r="F67" s="9">
        <f t="shared" si="4"/>
        <v>813.816</v>
      </c>
      <c r="G67" s="9">
        <f t="shared" si="1"/>
        <v>5404.704</v>
      </c>
      <c r="H67" s="10">
        <f t="shared" si="2"/>
        <v>17.73196907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44456.0</v>
      </c>
      <c r="B68" s="19">
        <v>0.16319444444444445</v>
      </c>
      <c r="C68" s="36">
        <v>2.06</v>
      </c>
      <c r="D68" s="9">
        <f t="shared" si="3"/>
        <v>627.888</v>
      </c>
      <c r="E68" s="20">
        <v>2.38</v>
      </c>
      <c r="F68" s="9">
        <f t="shared" si="4"/>
        <v>725.424</v>
      </c>
      <c r="G68" s="9">
        <f t="shared" si="1"/>
        <v>5621.112</v>
      </c>
      <c r="H68" s="10">
        <f t="shared" si="2"/>
        <v>18.44196909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44464.0</v>
      </c>
      <c r="B69" s="19">
        <v>0.48125</v>
      </c>
      <c r="C69" s="36">
        <v>2.53</v>
      </c>
      <c r="D69" s="9">
        <f t="shared" si="3"/>
        <v>771.144</v>
      </c>
      <c r="E69" s="20">
        <v>2.53</v>
      </c>
      <c r="F69" s="9">
        <f t="shared" si="4"/>
        <v>771.144</v>
      </c>
      <c r="G69" s="9">
        <f t="shared" si="1"/>
        <v>5477.856</v>
      </c>
      <c r="H69" s="10">
        <f t="shared" si="2"/>
        <v>17.97196908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4" width="9.63"/>
    <col customWidth="1" min="5" max="5" width="10.38"/>
    <col customWidth="1" min="6" max="6" width="10.75"/>
    <col customWidth="1" min="7" max="7" width="7.88"/>
    <col customWidth="1" min="8" max="29" width="9.38"/>
  </cols>
  <sheetData>
    <row r="1">
      <c r="A1" s="1" t="s">
        <v>0</v>
      </c>
      <c r="B1" s="1" t="s">
        <v>142</v>
      </c>
      <c r="C1" s="3" t="s">
        <v>143</v>
      </c>
      <c r="D1" s="3" t="s">
        <v>144</v>
      </c>
      <c r="E1" s="2" t="s">
        <v>145</v>
      </c>
      <c r="F1" s="3" t="s">
        <v>146</v>
      </c>
      <c r="G1" s="5" t="s">
        <v>147</v>
      </c>
      <c r="H1" s="25" t="s">
        <v>148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0.5152777777777778</v>
      </c>
      <c r="C2" s="7"/>
      <c r="D2" s="9">
        <v>1481.3280000000002</v>
      </c>
      <c r="E2" s="8"/>
      <c r="F2" s="9"/>
      <c r="G2" s="9">
        <f t="shared" ref="G2:G67" si="1">((512.8+93)*10)-D2</f>
        <v>4576.672</v>
      </c>
      <c r="H2" s="10">
        <f t="shared" ref="H2:H67" si="2">G2*0.00328084</f>
        <v>15.01532856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0.45694444444444443</v>
      </c>
      <c r="C3" s="7"/>
      <c r="D3" s="9">
        <v>1316.736</v>
      </c>
      <c r="E3" s="8"/>
      <c r="F3" s="9"/>
      <c r="G3" s="9">
        <f t="shared" si="1"/>
        <v>4741.264</v>
      </c>
      <c r="H3" s="10">
        <f t="shared" si="2"/>
        <v>15.55532858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0.4777777777777778</v>
      </c>
      <c r="C4" s="7"/>
      <c r="D4" s="9">
        <v>1033.2720000000002</v>
      </c>
      <c r="E4" s="8"/>
      <c r="F4" s="9"/>
      <c r="G4" s="9">
        <f t="shared" si="1"/>
        <v>5024.728</v>
      </c>
      <c r="H4" s="10">
        <f t="shared" si="2"/>
        <v>16.48532861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0.3430555555555555</v>
      </c>
      <c r="C5" s="7"/>
      <c r="D5" s="9">
        <v>786.384</v>
      </c>
      <c r="E5" s="8"/>
      <c r="F5" s="9"/>
      <c r="G5" s="9">
        <f t="shared" si="1"/>
        <v>5271.616</v>
      </c>
      <c r="H5" s="10">
        <f t="shared" si="2"/>
        <v>17.29532864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0.3513888888888889</v>
      </c>
      <c r="C6" s="7"/>
      <c r="D6" s="9">
        <v>728.4720000000001</v>
      </c>
      <c r="E6" s="8"/>
      <c r="F6" s="9"/>
      <c r="G6" s="9">
        <f t="shared" si="1"/>
        <v>5329.528</v>
      </c>
      <c r="H6" s="10">
        <f t="shared" si="2"/>
        <v>17.48532864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43759.0</v>
      </c>
      <c r="B7" s="7">
        <v>0.38125000000000003</v>
      </c>
      <c r="C7" s="7"/>
      <c r="D7" s="9">
        <v>917.448</v>
      </c>
      <c r="E7" s="8"/>
      <c r="F7" s="9"/>
      <c r="G7" s="9">
        <f t="shared" si="1"/>
        <v>5140.552</v>
      </c>
      <c r="H7" s="10">
        <f t="shared" si="2"/>
        <v>16.86532862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43769.0</v>
      </c>
      <c r="B8" s="7">
        <v>0.47361111111111115</v>
      </c>
      <c r="C8" s="7"/>
      <c r="D8" s="9">
        <v>1051.5600000000002</v>
      </c>
      <c r="E8" s="8"/>
      <c r="F8" s="9"/>
      <c r="G8" s="9">
        <f t="shared" si="1"/>
        <v>5006.44</v>
      </c>
      <c r="H8" s="10">
        <f t="shared" si="2"/>
        <v>16.42532861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43776.0</v>
      </c>
      <c r="B9" s="7">
        <v>0.42083333333333334</v>
      </c>
      <c r="C9" s="7"/>
      <c r="D9" s="9">
        <v>1100.328</v>
      </c>
      <c r="E9" s="8"/>
      <c r="F9" s="9"/>
      <c r="G9" s="9">
        <f t="shared" si="1"/>
        <v>4957.672</v>
      </c>
      <c r="H9" s="10">
        <f t="shared" si="2"/>
        <v>16.2653286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43854.0</v>
      </c>
      <c r="B10" s="7">
        <v>0.06944444444444443</v>
      </c>
      <c r="C10" s="7"/>
      <c r="D10" s="9">
        <v>737.616</v>
      </c>
      <c r="E10" s="8"/>
      <c r="F10" s="9"/>
      <c r="G10" s="9">
        <f t="shared" si="1"/>
        <v>5320.384</v>
      </c>
      <c r="H10" s="10">
        <f t="shared" si="2"/>
        <v>17.45532864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43881.0</v>
      </c>
      <c r="B11" s="7">
        <v>0.53125</v>
      </c>
      <c r="C11" s="7"/>
      <c r="D11" s="9">
        <v>1146.048</v>
      </c>
      <c r="E11" s="8"/>
      <c r="F11" s="9"/>
      <c r="G11" s="9">
        <f t="shared" si="1"/>
        <v>4911.952</v>
      </c>
      <c r="H11" s="10">
        <f t="shared" si="2"/>
        <v>16.1153286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43888.0</v>
      </c>
      <c r="B12" s="7">
        <v>0.53125</v>
      </c>
      <c r="C12" s="7"/>
      <c r="D12" s="9">
        <v>1146.048</v>
      </c>
      <c r="E12" s="8"/>
      <c r="F12" s="9"/>
      <c r="G12" s="9">
        <f t="shared" si="1"/>
        <v>4911.952</v>
      </c>
      <c r="H12" s="10">
        <f t="shared" si="2"/>
        <v>16.1153286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43996.0</v>
      </c>
      <c r="B13" s="7">
        <v>0.43194444444444446</v>
      </c>
      <c r="C13" s="7"/>
      <c r="D13" s="9">
        <v>899.1600000000001</v>
      </c>
      <c r="E13" s="8"/>
      <c r="F13" s="9"/>
      <c r="G13" s="9">
        <f t="shared" si="1"/>
        <v>5158.84</v>
      </c>
      <c r="H13" s="10">
        <f t="shared" si="2"/>
        <v>16.92532863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44001.0</v>
      </c>
      <c r="B14" s="7">
        <v>0.46597222222222223</v>
      </c>
      <c r="C14" s="7"/>
      <c r="D14" s="9">
        <v>685.8000000000001</v>
      </c>
      <c r="E14" s="8"/>
      <c r="F14" s="9"/>
      <c r="G14" s="9">
        <f t="shared" si="1"/>
        <v>5372.2</v>
      </c>
      <c r="H14" s="10">
        <f t="shared" si="2"/>
        <v>17.62532865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44010.0</v>
      </c>
      <c r="B15" s="7">
        <v>0.4666666666666666</v>
      </c>
      <c r="C15" s="7"/>
      <c r="D15" s="9">
        <v>886.9680000000001</v>
      </c>
      <c r="E15" s="8"/>
      <c r="F15" s="9"/>
      <c r="G15" s="9">
        <f t="shared" si="1"/>
        <v>5171.032</v>
      </c>
      <c r="H15" s="10">
        <f t="shared" si="2"/>
        <v>16.96532863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44014.0</v>
      </c>
      <c r="B16" s="7">
        <v>0.4708333333333334</v>
      </c>
      <c r="C16" s="7"/>
      <c r="D16" s="9">
        <v>966.216</v>
      </c>
      <c r="E16" s="8"/>
      <c r="F16" s="9"/>
      <c r="G16" s="9">
        <f t="shared" si="1"/>
        <v>5091.784</v>
      </c>
      <c r="H16" s="10">
        <f t="shared" si="2"/>
        <v>16.70532862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44022.0</v>
      </c>
      <c r="B17" s="7">
        <v>0.4083333333333334</v>
      </c>
      <c r="C17" s="7"/>
      <c r="D17" s="9">
        <v>1039.3680000000002</v>
      </c>
      <c r="E17" s="8"/>
      <c r="F17" s="9"/>
      <c r="G17" s="9">
        <f t="shared" si="1"/>
        <v>5018.632</v>
      </c>
      <c r="H17" s="10">
        <f t="shared" si="2"/>
        <v>16.46532861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44029.0</v>
      </c>
      <c r="B18" s="7">
        <v>0.425</v>
      </c>
      <c r="C18" s="7"/>
      <c r="D18" s="9">
        <v>838.2</v>
      </c>
      <c r="E18" s="8"/>
      <c r="F18" s="9"/>
      <c r="G18" s="9">
        <f t="shared" si="1"/>
        <v>5219.8</v>
      </c>
      <c r="H18" s="10">
        <f t="shared" si="2"/>
        <v>17.12532863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44038.0</v>
      </c>
      <c r="B19" s="7">
        <v>0.4236111111111111</v>
      </c>
      <c r="C19" s="7"/>
      <c r="D19" s="9">
        <v>722.3760000000001</v>
      </c>
      <c r="E19" s="8"/>
      <c r="F19" s="9"/>
      <c r="G19" s="9">
        <f t="shared" si="1"/>
        <v>5335.624</v>
      </c>
      <c r="H19" s="10">
        <f t="shared" si="2"/>
        <v>17.50532864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44044.0</v>
      </c>
      <c r="B20" s="7">
        <v>0.1708333333333333</v>
      </c>
      <c r="C20" s="7"/>
      <c r="D20" s="9">
        <v>819.912</v>
      </c>
      <c r="E20" s="8"/>
      <c r="F20" s="9"/>
      <c r="G20" s="9">
        <f t="shared" si="1"/>
        <v>5238.088</v>
      </c>
      <c r="H20" s="10">
        <f t="shared" si="2"/>
        <v>17.18532863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44052.0</v>
      </c>
      <c r="B21" s="7">
        <v>0.42430555555555555</v>
      </c>
      <c r="C21" s="7"/>
      <c r="D21" s="9">
        <v>859.536</v>
      </c>
      <c r="E21" s="8"/>
      <c r="F21" s="9"/>
      <c r="G21" s="9">
        <f t="shared" si="1"/>
        <v>5198.464</v>
      </c>
      <c r="H21" s="10">
        <f t="shared" si="2"/>
        <v>17.05532863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44059.0</v>
      </c>
      <c r="B22" s="7">
        <v>0.17152777777777775</v>
      </c>
      <c r="C22" s="7"/>
      <c r="D22" s="9">
        <v>685.8000000000001</v>
      </c>
      <c r="E22" s="8"/>
      <c r="F22" s="9"/>
      <c r="G22" s="9">
        <f t="shared" si="1"/>
        <v>5372.2</v>
      </c>
      <c r="H22" s="10">
        <f t="shared" si="2"/>
        <v>17.62532865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44066.0</v>
      </c>
      <c r="B23" s="7">
        <v>0.41944444444444445</v>
      </c>
      <c r="C23" s="7"/>
      <c r="D23" s="9">
        <v>691.8960000000001</v>
      </c>
      <c r="E23" s="8"/>
      <c r="F23" s="9"/>
      <c r="G23" s="9">
        <f t="shared" si="1"/>
        <v>5366.104</v>
      </c>
      <c r="H23" s="10">
        <f t="shared" si="2"/>
        <v>17.60532865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44094.0</v>
      </c>
      <c r="B24" s="7">
        <v>0.4444444444444444</v>
      </c>
      <c r="C24" s="7"/>
      <c r="D24" s="9">
        <v>539.496</v>
      </c>
      <c r="E24" s="8"/>
      <c r="F24" s="9"/>
      <c r="G24" s="9">
        <f t="shared" si="1"/>
        <v>5518.504</v>
      </c>
      <c r="H24" s="10">
        <f t="shared" si="2"/>
        <v>18.10532866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44102.0</v>
      </c>
      <c r="B25" s="7">
        <v>0.3986111111111111</v>
      </c>
      <c r="C25" s="7"/>
      <c r="D25" s="9">
        <v>789.432</v>
      </c>
      <c r="E25" s="8"/>
      <c r="F25" s="9"/>
      <c r="G25" s="9">
        <f t="shared" si="1"/>
        <v>5268.568</v>
      </c>
      <c r="H25" s="10">
        <f t="shared" si="2"/>
        <v>17.28532864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44108.0</v>
      </c>
      <c r="B26" s="7">
        <v>0.3909722222222222</v>
      </c>
      <c r="C26" s="7"/>
      <c r="D26" s="9">
        <v>475.48800000000006</v>
      </c>
      <c r="E26" s="8"/>
      <c r="F26" s="9"/>
      <c r="G26" s="9">
        <f t="shared" si="1"/>
        <v>5582.512</v>
      </c>
      <c r="H26" s="10">
        <f t="shared" si="2"/>
        <v>18.31532867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44115.0</v>
      </c>
      <c r="B27" s="7">
        <v>0.45208333333333334</v>
      </c>
      <c r="C27" s="7"/>
      <c r="D27" s="9">
        <v>502.92</v>
      </c>
      <c r="E27" s="8"/>
      <c r="F27" s="9"/>
      <c r="G27" s="9">
        <f t="shared" si="1"/>
        <v>5555.08</v>
      </c>
      <c r="H27" s="10">
        <f t="shared" si="2"/>
        <v>18.22532867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44122.0</v>
      </c>
      <c r="B28" s="7">
        <v>0.4381944444444445</v>
      </c>
      <c r="C28" s="7"/>
      <c r="D28" s="9">
        <v>463.29600000000005</v>
      </c>
      <c r="E28" s="8"/>
      <c r="F28" s="9"/>
      <c r="G28" s="9">
        <f t="shared" si="1"/>
        <v>5594.704</v>
      </c>
      <c r="H28" s="10">
        <f t="shared" si="2"/>
        <v>18.35532867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44129.0</v>
      </c>
      <c r="B29" s="7">
        <v>0.45208333333333334</v>
      </c>
      <c r="C29" s="7"/>
      <c r="D29" s="9">
        <v>554.736</v>
      </c>
      <c r="E29" s="8"/>
      <c r="F29" s="9"/>
      <c r="G29" s="9">
        <f t="shared" si="1"/>
        <v>5503.264</v>
      </c>
      <c r="H29" s="10">
        <f t="shared" si="2"/>
        <v>18.05532866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44136.0</v>
      </c>
      <c r="B30" s="7">
        <v>0.4458333333333333</v>
      </c>
      <c r="C30" s="7"/>
      <c r="D30" s="9">
        <v>606.552</v>
      </c>
      <c r="E30" s="8"/>
      <c r="F30" s="9"/>
      <c r="G30" s="9">
        <f t="shared" si="1"/>
        <v>5451.448</v>
      </c>
      <c r="H30" s="10">
        <f t="shared" si="2"/>
        <v>17.88532866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44157.0</v>
      </c>
      <c r="B31" s="7">
        <v>0.4395833333333334</v>
      </c>
      <c r="C31" s="7"/>
      <c r="D31" s="9">
        <v>582.168</v>
      </c>
      <c r="E31" s="8"/>
      <c r="F31" s="9"/>
      <c r="G31" s="9">
        <f t="shared" si="1"/>
        <v>5475.832</v>
      </c>
      <c r="H31" s="10">
        <f t="shared" si="2"/>
        <v>17.96532866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44164.0</v>
      </c>
      <c r="B32" s="7">
        <v>0.43333333333333335</v>
      </c>
      <c r="C32" s="7"/>
      <c r="D32" s="9">
        <v>627.888</v>
      </c>
      <c r="E32" s="8"/>
      <c r="F32" s="9"/>
      <c r="G32" s="9">
        <f t="shared" si="1"/>
        <v>5430.112</v>
      </c>
      <c r="H32" s="10">
        <f t="shared" si="2"/>
        <v>17.81532865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44171.0</v>
      </c>
      <c r="B33" s="7">
        <v>0.4395833333333334</v>
      </c>
      <c r="C33" s="7"/>
      <c r="D33" s="9">
        <v>655.32</v>
      </c>
      <c r="E33" s="8"/>
      <c r="F33" s="9"/>
      <c r="G33" s="9">
        <f t="shared" si="1"/>
        <v>5402.68</v>
      </c>
      <c r="H33" s="10">
        <f t="shared" si="2"/>
        <v>17.72532865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44178.0</v>
      </c>
      <c r="B34" s="7">
        <v>0.07361111111111111</v>
      </c>
      <c r="C34" s="7"/>
      <c r="D34" s="9">
        <v>609.6</v>
      </c>
      <c r="E34" s="8"/>
      <c r="F34" s="9"/>
      <c r="G34" s="9">
        <f t="shared" si="1"/>
        <v>5448.4</v>
      </c>
      <c r="H34" s="10">
        <f t="shared" si="2"/>
        <v>17.87532866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44186.0</v>
      </c>
      <c r="B35" s="7">
        <v>0.06736111111111111</v>
      </c>
      <c r="C35" s="7"/>
      <c r="D35" s="9">
        <v>594.36</v>
      </c>
      <c r="E35" s="8"/>
      <c r="F35" s="9"/>
      <c r="G35" s="9">
        <f t="shared" si="1"/>
        <v>5463.64</v>
      </c>
      <c r="H35" s="10">
        <f t="shared" si="2"/>
        <v>17.92532866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44199.0</v>
      </c>
      <c r="B36" s="7">
        <v>0.5208333333333334</v>
      </c>
      <c r="C36" s="7"/>
      <c r="D36" s="9">
        <v>688.848</v>
      </c>
      <c r="E36" s="8"/>
      <c r="F36" s="9"/>
      <c r="G36" s="9">
        <f t="shared" si="1"/>
        <v>5369.152</v>
      </c>
      <c r="H36" s="10">
        <f t="shared" si="2"/>
        <v>17.61532865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44206.0</v>
      </c>
      <c r="B37" s="7">
        <v>0.50625</v>
      </c>
      <c r="C37" s="7"/>
      <c r="D37" s="9">
        <v>755.904</v>
      </c>
      <c r="E37" s="8"/>
      <c r="F37" s="9"/>
      <c r="G37" s="9">
        <f t="shared" si="1"/>
        <v>5302.096</v>
      </c>
      <c r="H37" s="10">
        <f t="shared" si="2"/>
        <v>17.39532864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44220.0</v>
      </c>
      <c r="B38" s="7">
        <v>0.49652777777777773</v>
      </c>
      <c r="C38" s="7"/>
      <c r="D38" s="9">
        <v>804.672</v>
      </c>
      <c r="E38" s="8"/>
      <c r="F38" s="9"/>
      <c r="G38" s="9">
        <f t="shared" si="1"/>
        <v>5253.328</v>
      </c>
      <c r="H38" s="10">
        <f t="shared" si="2"/>
        <v>17.23532864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44227.0</v>
      </c>
      <c r="B39" s="7">
        <v>0.5090277777777777</v>
      </c>
      <c r="C39" s="7"/>
      <c r="D39" s="9">
        <v>853.4399999999999</v>
      </c>
      <c r="E39" s="8"/>
      <c r="F39" s="9"/>
      <c r="G39" s="9">
        <f t="shared" si="1"/>
        <v>5204.56</v>
      </c>
      <c r="H39" s="10">
        <f t="shared" si="2"/>
        <v>17.07532863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44234.0</v>
      </c>
      <c r="B40" s="7">
        <v>0.46597222222222223</v>
      </c>
      <c r="C40" s="7"/>
      <c r="D40" s="9">
        <v>890.016</v>
      </c>
      <c r="E40" s="8"/>
      <c r="F40" s="9"/>
      <c r="G40" s="9">
        <f t="shared" si="1"/>
        <v>5167.984</v>
      </c>
      <c r="H40" s="10">
        <f t="shared" si="2"/>
        <v>16.95532863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44241.0</v>
      </c>
      <c r="B41" s="7">
        <v>0.4611111111111111</v>
      </c>
      <c r="C41" s="7"/>
      <c r="D41" s="9">
        <v>847.3439999999999</v>
      </c>
      <c r="E41" s="8"/>
      <c r="F41" s="9"/>
      <c r="G41" s="9">
        <f t="shared" si="1"/>
        <v>5210.656</v>
      </c>
      <c r="H41" s="10">
        <f t="shared" si="2"/>
        <v>17.09532863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44248.0</v>
      </c>
      <c r="B42" s="7">
        <v>0.4895833333333333</v>
      </c>
      <c r="C42" s="7"/>
      <c r="D42" s="9">
        <v>908.304</v>
      </c>
      <c r="E42" s="8"/>
      <c r="F42" s="11"/>
      <c r="G42" s="9">
        <f t="shared" si="1"/>
        <v>5149.696</v>
      </c>
      <c r="H42" s="10">
        <f t="shared" si="2"/>
        <v>16.89532862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12">
        <v>44266.0</v>
      </c>
      <c r="B43" s="13">
        <v>0.4444444444444444</v>
      </c>
      <c r="C43" s="13"/>
      <c r="D43" s="17">
        <v>1302.35</v>
      </c>
      <c r="E43" s="16"/>
      <c r="F43" s="11"/>
      <c r="G43" s="9">
        <f t="shared" si="1"/>
        <v>4755.65</v>
      </c>
      <c r="H43" s="10">
        <f t="shared" si="2"/>
        <v>15.60252675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12">
        <v>44273.0</v>
      </c>
      <c r="B44" s="13">
        <v>0.5020833333333333</v>
      </c>
      <c r="C44" s="13"/>
      <c r="D44" s="17">
        <v>1253.55</v>
      </c>
      <c r="E44" s="16"/>
      <c r="F44" s="11"/>
      <c r="G44" s="9">
        <f t="shared" si="1"/>
        <v>4804.45</v>
      </c>
      <c r="H44" s="10">
        <f t="shared" si="2"/>
        <v>15.76263174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44276.0</v>
      </c>
      <c r="B45" s="13">
        <v>0.5333333333333333</v>
      </c>
      <c r="C45" s="13"/>
      <c r="D45" s="17">
        <v>1140.7</v>
      </c>
      <c r="E45" s="16"/>
      <c r="F45" s="11"/>
      <c r="G45" s="9">
        <f t="shared" si="1"/>
        <v>4917.3</v>
      </c>
      <c r="H45" s="10">
        <f t="shared" si="2"/>
        <v>16.13287453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44283.0</v>
      </c>
      <c r="B46" s="13">
        <v>0.4791666666666667</v>
      </c>
      <c r="C46" s="13"/>
      <c r="D46" s="17">
        <v>1189.5</v>
      </c>
      <c r="E46" s="16"/>
      <c r="F46" s="11"/>
      <c r="G46" s="9">
        <f t="shared" si="1"/>
        <v>4868.5</v>
      </c>
      <c r="H46" s="10">
        <f t="shared" si="2"/>
        <v>15.97276954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44311.0</v>
      </c>
      <c r="B47" s="13">
        <v>0.47847222222222224</v>
      </c>
      <c r="C47" s="13"/>
      <c r="D47" s="17">
        <v>1134.6</v>
      </c>
      <c r="E47" s="16"/>
      <c r="F47" s="11"/>
      <c r="G47" s="9">
        <f t="shared" si="1"/>
        <v>4923.4</v>
      </c>
      <c r="H47" s="10">
        <f t="shared" si="2"/>
        <v>16.15288766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44318.0</v>
      </c>
      <c r="B48" s="13">
        <v>0.4284722222222222</v>
      </c>
      <c r="C48" s="13"/>
      <c r="D48" s="17">
        <v>1281.0</v>
      </c>
      <c r="E48" s="16"/>
      <c r="F48" s="11"/>
      <c r="G48" s="9">
        <f t="shared" si="1"/>
        <v>4777</v>
      </c>
      <c r="H48" s="10">
        <f t="shared" si="2"/>
        <v>15.67257268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44332.0</v>
      </c>
      <c r="B49" s="13">
        <v>0.49583333333333335</v>
      </c>
      <c r="C49" s="13"/>
      <c r="D49" s="17">
        <v>1479.25</v>
      </c>
      <c r="E49" s="16"/>
      <c r="F49" s="11"/>
      <c r="G49" s="9">
        <f t="shared" si="1"/>
        <v>4578.75</v>
      </c>
      <c r="H49" s="10">
        <f t="shared" si="2"/>
        <v>15.02214615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44340.0</v>
      </c>
      <c r="B50" s="13">
        <v>0.5423611111111111</v>
      </c>
      <c r="C50" s="13"/>
      <c r="D50" s="17">
        <v>1586.0</v>
      </c>
      <c r="E50" s="16"/>
      <c r="F50" s="11"/>
      <c r="G50" s="9">
        <f t="shared" si="1"/>
        <v>4472</v>
      </c>
      <c r="H50" s="10">
        <f t="shared" si="2"/>
        <v>14.67191648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44347.0</v>
      </c>
      <c r="B51" s="13">
        <v>0.5173611111111112</v>
      </c>
      <c r="C51" s="13"/>
      <c r="D51" s="17">
        <v>1628.7</v>
      </c>
      <c r="E51" s="16"/>
      <c r="F51" s="11"/>
      <c r="G51" s="9">
        <f t="shared" si="1"/>
        <v>4429.3</v>
      </c>
      <c r="H51" s="10">
        <f t="shared" si="2"/>
        <v>14.53182461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45">
        <v>44352.0</v>
      </c>
      <c r="B52" s="13">
        <v>0.4701388888888889</v>
      </c>
      <c r="C52" s="13"/>
      <c r="D52" s="17">
        <v>1390.8</v>
      </c>
      <c r="E52" s="16"/>
      <c r="F52" s="11"/>
      <c r="G52" s="9">
        <f t="shared" si="1"/>
        <v>4667.2</v>
      </c>
      <c r="H52" s="10">
        <f t="shared" si="2"/>
        <v>15.31233645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44359.0</v>
      </c>
      <c r="B53" s="13">
        <v>0.45</v>
      </c>
      <c r="C53" s="13"/>
      <c r="D53" s="17">
        <v>1342.0</v>
      </c>
      <c r="E53" s="16"/>
      <c r="F53" s="11"/>
      <c r="G53" s="9">
        <f t="shared" si="1"/>
        <v>4716</v>
      </c>
      <c r="H53" s="10">
        <f t="shared" si="2"/>
        <v>15.47244144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8">
        <v>44366.0</v>
      </c>
      <c r="B54" s="22">
        <v>0.4083333333333333</v>
      </c>
      <c r="C54" s="22"/>
      <c r="D54" s="21">
        <v>1341.0</v>
      </c>
      <c r="E54" s="20"/>
      <c r="F54" s="11"/>
      <c r="G54" s="9">
        <f t="shared" si="1"/>
        <v>4717</v>
      </c>
      <c r="H54" s="10">
        <f t="shared" si="2"/>
        <v>15.47572228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8">
        <v>44374.0</v>
      </c>
      <c r="B55" s="22">
        <v>0.47638888888888886</v>
      </c>
      <c r="C55" s="22"/>
      <c r="D55" s="21">
        <v>1369.0</v>
      </c>
      <c r="E55" s="20"/>
      <c r="F55" s="11"/>
      <c r="G55" s="9">
        <f t="shared" si="1"/>
        <v>4689</v>
      </c>
      <c r="H55" s="10">
        <f t="shared" si="2"/>
        <v>15.38385876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44386.0</v>
      </c>
      <c r="B56" s="22">
        <v>0.4</v>
      </c>
      <c r="C56" s="22"/>
      <c r="D56" s="21">
        <v>704.0</v>
      </c>
      <c r="E56" s="20"/>
      <c r="F56" s="21">
        <v>701.0</v>
      </c>
      <c r="G56" s="9">
        <f t="shared" si="1"/>
        <v>5354</v>
      </c>
      <c r="H56" s="10">
        <f t="shared" si="2"/>
        <v>17.56561736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44395.0</v>
      </c>
      <c r="B57" s="22">
        <v>0.46041666666666664</v>
      </c>
      <c r="C57" s="22"/>
      <c r="D57" s="21">
        <v>686.0</v>
      </c>
      <c r="E57" s="20"/>
      <c r="F57" s="21">
        <v>698.0</v>
      </c>
      <c r="G57" s="9">
        <f t="shared" si="1"/>
        <v>5372</v>
      </c>
      <c r="H57" s="10">
        <f t="shared" si="2"/>
        <v>17.62467248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44400.0</v>
      </c>
      <c r="B58" s="19">
        <v>0.4861111111111111</v>
      </c>
      <c r="C58" s="19"/>
      <c r="D58" s="21">
        <v>737.616</v>
      </c>
      <c r="E58" s="20"/>
      <c r="F58" s="21">
        <v>716.28</v>
      </c>
      <c r="G58" s="9">
        <f t="shared" si="1"/>
        <v>5320.384</v>
      </c>
      <c r="H58" s="10">
        <f t="shared" si="2"/>
        <v>17.45532864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44408.0</v>
      </c>
      <c r="B59" s="19">
        <v>0.5347222222222222</v>
      </c>
      <c r="C59" s="19"/>
      <c r="D59" s="21">
        <v>732.0</v>
      </c>
      <c r="E59" s="20"/>
      <c r="F59" s="21">
        <v>732.0</v>
      </c>
      <c r="G59" s="9">
        <f t="shared" si="1"/>
        <v>5326</v>
      </c>
      <c r="H59" s="10">
        <f t="shared" si="2"/>
        <v>17.47375384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44415.0</v>
      </c>
      <c r="B60" s="19">
        <v>0.5013888888888889</v>
      </c>
      <c r="C60" s="19"/>
      <c r="D60" s="21">
        <v>637.0</v>
      </c>
      <c r="E60" s="20"/>
      <c r="F60" s="21">
        <v>655.0</v>
      </c>
      <c r="G60" s="9">
        <f t="shared" si="1"/>
        <v>5421</v>
      </c>
      <c r="H60" s="10">
        <f t="shared" si="2"/>
        <v>17.78543364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44421.0</v>
      </c>
      <c r="B61" s="19">
        <v>0.5131944444444444</v>
      </c>
      <c r="C61" s="19"/>
      <c r="D61" s="21">
        <v>594.0</v>
      </c>
      <c r="E61" s="20"/>
      <c r="F61" s="21">
        <v>573.0</v>
      </c>
      <c r="G61" s="9">
        <f t="shared" si="1"/>
        <v>5464</v>
      </c>
      <c r="H61" s="10">
        <f t="shared" si="2"/>
        <v>17.92650976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44429.0</v>
      </c>
      <c r="B62" s="19">
        <v>0.5013888888888889</v>
      </c>
      <c r="C62" s="19"/>
      <c r="D62" s="21">
        <v>530.0</v>
      </c>
      <c r="E62" s="20"/>
      <c r="F62" s="21">
        <v>533.0</v>
      </c>
      <c r="G62" s="9">
        <f t="shared" si="1"/>
        <v>5528</v>
      </c>
      <c r="H62" s="10">
        <f t="shared" si="2"/>
        <v>18.13648352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44435.0</v>
      </c>
      <c r="B63" s="19">
        <v>0.1423611111111111</v>
      </c>
      <c r="C63" s="19"/>
      <c r="D63" s="21">
        <v>503.0</v>
      </c>
      <c r="E63" s="20"/>
      <c r="F63" s="21">
        <v>494.0</v>
      </c>
      <c r="G63" s="9">
        <f t="shared" si="1"/>
        <v>5555</v>
      </c>
      <c r="H63" s="10">
        <f t="shared" si="2"/>
        <v>18.2250662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44442.0</v>
      </c>
      <c r="B64" s="19">
        <v>0.20069444444444445</v>
      </c>
      <c r="C64" s="20">
        <v>1.7</v>
      </c>
      <c r="D64" s="9">
        <f t="shared" ref="D64:D67" si="3">(C64*304.8)</f>
        <v>518.16</v>
      </c>
      <c r="E64" s="20">
        <v>1.7</v>
      </c>
      <c r="F64" s="9">
        <f t="shared" ref="F64:F67" si="4">(E64*304.8)</f>
        <v>518.16</v>
      </c>
      <c r="G64" s="9">
        <f t="shared" si="1"/>
        <v>5539.84</v>
      </c>
      <c r="H64" s="10">
        <f t="shared" si="2"/>
        <v>18.17532867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44450.0</v>
      </c>
      <c r="B65" s="19">
        <v>0.4791666666666667</v>
      </c>
      <c r="C65" s="36">
        <v>1.96</v>
      </c>
      <c r="D65" s="9">
        <f t="shared" si="3"/>
        <v>597.408</v>
      </c>
      <c r="E65" s="20">
        <v>1.96</v>
      </c>
      <c r="F65" s="9">
        <f t="shared" si="4"/>
        <v>597.408</v>
      </c>
      <c r="G65" s="9">
        <f t="shared" si="1"/>
        <v>5460.592</v>
      </c>
      <c r="H65" s="10">
        <f t="shared" si="2"/>
        <v>17.91532866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44456.0</v>
      </c>
      <c r="B66" s="19">
        <v>0.16597222222222222</v>
      </c>
      <c r="C66" s="36">
        <v>1.28</v>
      </c>
      <c r="D66" s="9">
        <f t="shared" si="3"/>
        <v>390.144</v>
      </c>
      <c r="E66" s="20">
        <v>1.54</v>
      </c>
      <c r="F66" s="9">
        <f t="shared" si="4"/>
        <v>469.392</v>
      </c>
      <c r="G66" s="9">
        <f t="shared" si="1"/>
        <v>5667.856</v>
      </c>
      <c r="H66" s="10">
        <f t="shared" si="2"/>
        <v>18.59532868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44464.0</v>
      </c>
      <c r="B67" s="19">
        <v>0.4840277777777778</v>
      </c>
      <c r="C67" s="36">
        <v>0.7</v>
      </c>
      <c r="D67" s="9">
        <f t="shared" si="3"/>
        <v>213.36</v>
      </c>
      <c r="E67" s="20">
        <v>0.67</v>
      </c>
      <c r="F67" s="9">
        <f t="shared" si="4"/>
        <v>204.216</v>
      </c>
      <c r="G67" s="9">
        <f t="shared" si="1"/>
        <v>5844.64</v>
      </c>
      <c r="H67" s="10">
        <f t="shared" si="2"/>
        <v>19.1753287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0"/>
      <c r="B68" s="10"/>
      <c r="C68" s="10"/>
      <c r="D68" s="9"/>
      <c r="E68" s="8"/>
      <c r="F68" s="9"/>
      <c r="G68" s="9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0"/>
      <c r="B69" s="10"/>
      <c r="C69" s="10"/>
      <c r="D69" s="9"/>
      <c r="E69" s="8"/>
      <c r="F69" s="9"/>
      <c r="G69" s="9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12.88"/>
    <col customWidth="1" min="4" max="4" width="10.5"/>
    <col customWidth="1" min="5" max="5" width="11.5"/>
    <col customWidth="1" min="6" max="6" width="11.88"/>
    <col customWidth="1" min="7" max="7" width="7.88"/>
    <col customWidth="1" min="8" max="29" width="9.38"/>
  </cols>
  <sheetData>
    <row r="1">
      <c r="A1" s="1" t="s">
        <v>0</v>
      </c>
      <c r="B1" s="1" t="s">
        <v>149</v>
      </c>
      <c r="C1" s="3" t="s">
        <v>150</v>
      </c>
      <c r="D1" s="3" t="s">
        <v>151</v>
      </c>
      <c r="E1" s="2" t="s">
        <v>152</v>
      </c>
      <c r="F1" s="3" t="s">
        <v>153</v>
      </c>
      <c r="G1" s="5" t="s">
        <v>154</v>
      </c>
      <c r="H1" s="25" t="s">
        <v>155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0.22083333333333333</v>
      </c>
      <c r="C2" s="7"/>
      <c r="D2" s="9">
        <v>1584.96</v>
      </c>
      <c r="E2" s="8"/>
      <c r="F2" s="9"/>
      <c r="G2" s="9">
        <f t="shared" ref="G2:G72" si="1">((532.1+90)*10)-D2</f>
        <v>4636.04</v>
      </c>
      <c r="H2" s="10">
        <f t="shared" ref="H2:H72" si="2">G2*0.00328084</f>
        <v>15.21010547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0.4444444444444444</v>
      </c>
      <c r="C3" s="7"/>
      <c r="D3" s="9">
        <v>1420.3680000000002</v>
      </c>
      <c r="E3" s="8"/>
      <c r="F3" s="9"/>
      <c r="G3" s="9">
        <f t="shared" si="1"/>
        <v>4800.632</v>
      </c>
      <c r="H3" s="10">
        <f t="shared" si="2"/>
        <v>15.75010549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43661.0</v>
      </c>
      <c r="B4" s="7">
        <v>0.3263888888888889</v>
      </c>
      <c r="C4" s="7"/>
      <c r="D4" s="9">
        <v>838.2</v>
      </c>
      <c r="E4" s="8"/>
      <c r="F4" s="9"/>
      <c r="G4" s="9">
        <f t="shared" si="1"/>
        <v>5382.8</v>
      </c>
      <c r="H4" s="10">
        <f t="shared" si="2"/>
        <v>17.66010555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43669.0</v>
      </c>
      <c r="B5" s="7">
        <v>0.3430555555555555</v>
      </c>
      <c r="C5" s="7"/>
      <c r="D5" s="9">
        <v>801.624</v>
      </c>
      <c r="E5" s="8"/>
      <c r="F5" s="9"/>
      <c r="G5" s="9">
        <f t="shared" si="1"/>
        <v>5419.376</v>
      </c>
      <c r="H5" s="10">
        <f t="shared" si="2"/>
        <v>17.78010556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43676.0</v>
      </c>
      <c r="B6" s="7">
        <v>0.3666666666666667</v>
      </c>
      <c r="C6" s="7"/>
      <c r="D6" s="9">
        <v>838.2</v>
      </c>
      <c r="E6" s="8"/>
      <c r="F6" s="9"/>
      <c r="G6" s="9">
        <f t="shared" si="1"/>
        <v>5382.8</v>
      </c>
      <c r="H6" s="10">
        <f t="shared" si="2"/>
        <v>17.66010555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43752.0</v>
      </c>
      <c r="B7" s="7">
        <v>0.36874999999999997</v>
      </c>
      <c r="C7" s="7"/>
      <c r="D7" s="9">
        <v>1182.624</v>
      </c>
      <c r="E7" s="8"/>
      <c r="F7" s="9"/>
      <c r="G7" s="9">
        <f t="shared" si="1"/>
        <v>5038.376</v>
      </c>
      <c r="H7" s="10">
        <f t="shared" si="2"/>
        <v>16.53010552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43762.0</v>
      </c>
      <c r="B8" s="7">
        <v>0.4465277777777778</v>
      </c>
      <c r="C8" s="7"/>
      <c r="D8" s="9">
        <v>1094.232</v>
      </c>
      <c r="E8" s="8"/>
      <c r="F8" s="9"/>
      <c r="G8" s="9">
        <f t="shared" si="1"/>
        <v>5126.768</v>
      </c>
      <c r="H8" s="10">
        <f t="shared" si="2"/>
        <v>16.82010553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0.4798611111111111</v>
      </c>
      <c r="C9" s="7"/>
      <c r="D9" s="9">
        <v>1066.8</v>
      </c>
      <c r="E9" s="8"/>
      <c r="F9" s="9"/>
      <c r="G9" s="9">
        <f t="shared" si="1"/>
        <v>5154.2</v>
      </c>
      <c r="H9" s="10">
        <f t="shared" si="2"/>
        <v>16.91010553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43773.0</v>
      </c>
      <c r="B10" s="7">
        <v>0.3763888888888889</v>
      </c>
      <c r="C10" s="7"/>
      <c r="D10" s="9">
        <v>1191.768</v>
      </c>
      <c r="E10" s="8"/>
      <c r="F10" s="9"/>
      <c r="G10" s="9">
        <f t="shared" si="1"/>
        <v>5029.232</v>
      </c>
      <c r="H10" s="10">
        <f t="shared" si="2"/>
        <v>16.50010551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43783.0</v>
      </c>
      <c r="B11" s="7">
        <v>0.4388888888888889</v>
      </c>
      <c r="C11" s="7"/>
      <c r="D11" s="9">
        <v>1243.584</v>
      </c>
      <c r="E11" s="8"/>
      <c r="F11" s="9"/>
      <c r="G11" s="9">
        <f t="shared" si="1"/>
        <v>4977.416</v>
      </c>
      <c r="H11" s="10">
        <f t="shared" si="2"/>
        <v>16.33010551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43843.0</v>
      </c>
      <c r="B12" s="7">
        <v>0.49513888888888885</v>
      </c>
      <c r="C12" s="7"/>
      <c r="D12" s="9">
        <v>1121.664</v>
      </c>
      <c r="E12" s="8"/>
      <c r="F12" s="9"/>
      <c r="G12" s="9">
        <f t="shared" si="1"/>
        <v>5099.336</v>
      </c>
      <c r="H12" s="10">
        <f t="shared" si="2"/>
        <v>16.73010552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43860.0</v>
      </c>
      <c r="B13" s="7">
        <v>0.07083333333333333</v>
      </c>
      <c r="C13" s="7"/>
      <c r="D13" s="9">
        <v>1246.632</v>
      </c>
      <c r="E13" s="8"/>
      <c r="F13" s="9"/>
      <c r="G13" s="9">
        <f t="shared" si="1"/>
        <v>4974.368</v>
      </c>
      <c r="H13" s="10">
        <f t="shared" si="2"/>
        <v>16.32010551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43888.0</v>
      </c>
      <c r="B14" s="7">
        <v>0.05277777777777778</v>
      </c>
      <c r="C14" s="7"/>
      <c r="D14" s="9">
        <v>1328.928</v>
      </c>
      <c r="E14" s="8"/>
      <c r="F14" s="9"/>
      <c r="G14" s="9">
        <f t="shared" si="1"/>
        <v>4892.072</v>
      </c>
      <c r="H14" s="10">
        <f t="shared" si="2"/>
        <v>16.0501055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43993.0</v>
      </c>
      <c r="B15" s="7">
        <v>0.3527777777777778</v>
      </c>
      <c r="C15" s="7"/>
      <c r="D15" s="9">
        <v>917.448</v>
      </c>
      <c r="E15" s="8"/>
      <c r="F15" s="9"/>
      <c r="G15" s="9">
        <f t="shared" si="1"/>
        <v>5303.552</v>
      </c>
      <c r="H15" s="10">
        <f t="shared" si="2"/>
        <v>17.40010554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43996.0</v>
      </c>
      <c r="B16" s="7">
        <v>0.38680555555555557</v>
      </c>
      <c r="C16" s="7"/>
      <c r="D16" s="9">
        <v>969.2640000000001</v>
      </c>
      <c r="E16" s="8"/>
      <c r="F16" s="9"/>
      <c r="G16" s="9">
        <f t="shared" si="1"/>
        <v>5251.736</v>
      </c>
      <c r="H16" s="10">
        <f t="shared" si="2"/>
        <v>17.23010554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44001.0</v>
      </c>
      <c r="B17" s="7">
        <v>0.4041666666666666</v>
      </c>
      <c r="C17" s="7"/>
      <c r="D17" s="9">
        <v>1039.3680000000002</v>
      </c>
      <c r="E17" s="8"/>
      <c r="F17" s="9"/>
      <c r="G17" s="9">
        <f t="shared" si="1"/>
        <v>5181.632</v>
      </c>
      <c r="H17" s="10">
        <f t="shared" si="2"/>
        <v>17.00010553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44010.0</v>
      </c>
      <c r="B18" s="7">
        <v>0.4048611111111111</v>
      </c>
      <c r="C18" s="7"/>
      <c r="D18" s="9">
        <v>1246.632</v>
      </c>
      <c r="E18" s="8"/>
      <c r="F18" s="9"/>
      <c r="G18" s="9">
        <f t="shared" si="1"/>
        <v>4974.368</v>
      </c>
      <c r="H18" s="10">
        <f t="shared" si="2"/>
        <v>16.32010551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44014.0</v>
      </c>
      <c r="B19" s="7">
        <v>0.3972222222222222</v>
      </c>
      <c r="C19" s="7"/>
      <c r="D19" s="9">
        <v>1313.6879999999999</v>
      </c>
      <c r="E19" s="8"/>
      <c r="F19" s="9"/>
      <c r="G19" s="9">
        <f t="shared" si="1"/>
        <v>4907.312</v>
      </c>
      <c r="H19" s="10">
        <f t="shared" si="2"/>
        <v>16.1001055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44022.0</v>
      </c>
      <c r="B20" s="7">
        <v>0.4041666666666666</v>
      </c>
      <c r="C20" s="7"/>
      <c r="D20" s="9">
        <v>1374.648</v>
      </c>
      <c r="E20" s="8"/>
      <c r="F20" s="9"/>
      <c r="G20" s="9">
        <f t="shared" si="1"/>
        <v>4846.352</v>
      </c>
      <c r="H20" s="10">
        <f t="shared" si="2"/>
        <v>15.9001055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44029.0</v>
      </c>
      <c r="B21" s="7">
        <v>0.4215277777777778</v>
      </c>
      <c r="C21" s="7"/>
      <c r="D21" s="9">
        <v>1179.576</v>
      </c>
      <c r="E21" s="8"/>
      <c r="F21" s="9"/>
      <c r="G21" s="9">
        <f t="shared" si="1"/>
        <v>5041.424</v>
      </c>
      <c r="H21" s="10">
        <f t="shared" si="2"/>
        <v>16.54010552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44038.0</v>
      </c>
      <c r="B22" s="7">
        <v>0.43263888888888885</v>
      </c>
      <c r="C22" s="7"/>
      <c r="D22" s="9">
        <v>1054.608</v>
      </c>
      <c r="E22" s="8"/>
      <c r="F22" s="9"/>
      <c r="G22" s="9">
        <f t="shared" si="1"/>
        <v>5166.392</v>
      </c>
      <c r="H22" s="10">
        <f t="shared" si="2"/>
        <v>16.95010553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44044.0</v>
      </c>
      <c r="B23" s="7">
        <v>0.16805555555555554</v>
      </c>
      <c r="C23" s="7"/>
      <c r="D23" s="9">
        <v>1213.104</v>
      </c>
      <c r="E23" s="8"/>
      <c r="F23" s="9"/>
      <c r="G23" s="9">
        <f t="shared" si="1"/>
        <v>5007.896</v>
      </c>
      <c r="H23" s="10">
        <f t="shared" si="2"/>
        <v>16.43010551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44052.0</v>
      </c>
      <c r="B24" s="7">
        <v>0.4166666666666667</v>
      </c>
      <c r="C24" s="7"/>
      <c r="D24" s="9">
        <v>1188.72</v>
      </c>
      <c r="E24" s="8"/>
      <c r="F24" s="9"/>
      <c r="G24" s="9">
        <f t="shared" si="1"/>
        <v>5032.28</v>
      </c>
      <c r="H24" s="10">
        <f t="shared" si="2"/>
        <v>16.51010552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44059.0</v>
      </c>
      <c r="B25" s="7">
        <v>0.16319444444444445</v>
      </c>
      <c r="C25" s="7"/>
      <c r="D25" s="9">
        <v>1051.5600000000002</v>
      </c>
      <c r="E25" s="8"/>
      <c r="F25" s="9"/>
      <c r="G25" s="9">
        <f t="shared" si="1"/>
        <v>5169.44</v>
      </c>
      <c r="H25" s="10">
        <f t="shared" si="2"/>
        <v>16.96010553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44066.0</v>
      </c>
      <c r="B26" s="7">
        <v>0.4159722222222222</v>
      </c>
      <c r="C26" s="7"/>
      <c r="D26" s="9">
        <v>1021.08</v>
      </c>
      <c r="E26" s="8"/>
      <c r="F26" s="9"/>
      <c r="G26" s="9">
        <f t="shared" si="1"/>
        <v>5199.92</v>
      </c>
      <c r="H26" s="10">
        <f t="shared" si="2"/>
        <v>17.06010553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44076.0</v>
      </c>
      <c r="B27" s="7">
        <v>0.4236111111111111</v>
      </c>
      <c r="C27" s="7"/>
      <c r="D27" s="9">
        <v>938.7840000000001</v>
      </c>
      <c r="E27" s="8"/>
      <c r="F27" s="9"/>
      <c r="G27" s="9">
        <f t="shared" si="1"/>
        <v>5282.216</v>
      </c>
      <c r="H27" s="10">
        <f t="shared" si="2"/>
        <v>17.33010554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44083.0</v>
      </c>
      <c r="B28" s="7">
        <v>0.4895833333333333</v>
      </c>
      <c r="C28" s="7"/>
      <c r="D28" s="9">
        <v>862.5840000000001</v>
      </c>
      <c r="E28" s="8"/>
      <c r="F28" s="9"/>
      <c r="G28" s="9">
        <f t="shared" si="1"/>
        <v>5358.416</v>
      </c>
      <c r="H28" s="10">
        <f t="shared" si="2"/>
        <v>17.58010555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44094.0</v>
      </c>
      <c r="B29" s="7">
        <v>0.4381944444444445</v>
      </c>
      <c r="C29" s="7"/>
      <c r="D29" s="9">
        <v>829.056</v>
      </c>
      <c r="E29" s="8"/>
      <c r="F29" s="9"/>
      <c r="G29" s="9">
        <f t="shared" si="1"/>
        <v>5391.944</v>
      </c>
      <c r="H29" s="10">
        <f t="shared" si="2"/>
        <v>17.69010555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44102.0</v>
      </c>
      <c r="B30" s="7">
        <v>0.4076388888888889</v>
      </c>
      <c r="C30" s="7"/>
      <c r="D30" s="9">
        <v>899.1600000000001</v>
      </c>
      <c r="E30" s="8"/>
      <c r="F30" s="11"/>
      <c r="G30" s="9">
        <f t="shared" si="1"/>
        <v>5321.84</v>
      </c>
      <c r="H30" s="10">
        <f t="shared" si="2"/>
        <v>17.46010555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44108.0</v>
      </c>
      <c r="B31" s="7">
        <v>0.3875</v>
      </c>
      <c r="C31" s="7"/>
      <c r="D31" s="9">
        <v>798.576</v>
      </c>
      <c r="E31" s="8"/>
      <c r="F31" s="11"/>
      <c r="G31" s="9">
        <f t="shared" si="1"/>
        <v>5422.424</v>
      </c>
      <c r="H31" s="10">
        <f t="shared" si="2"/>
        <v>17.79010556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44115.0</v>
      </c>
      <c r="B32" s="7">
        <v>0.46597222222222223</v>
      </c>
      <c r="C32" s="7"/>
      <c r="D32" s="9">
        <v>807.72</v>
      </c>
      <c r="E32" s="8"/>
      <c r="F32" s="11"/>
      <c r="G32" s="9">
        <f t="shared" si="1"/>
        <v>5413.28</v>
      </c>
      <c r="H32" s="10">
        <f t="shared" si="2"/>
        <v>17.76010556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44122.0</v>
      </c>
      <c r="B33" s="7">
        <v>0.45069444444444445</v>
      </c>
      <c r="C33" s="7"/>
      <c r="D33" s="9">
        <v>789.432</v>
      </c>
      <c r="E33" s="8"/>
      <c r="F33" s="11"/>
      <c r="G33" s="9">
        <f t="shared" si="1"/>
        <v>5431.568</v>
      </c>
      <c r="H33" s="10">
        <f t="shared" si="2"/>
        <v>17.82010556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44129.0</v>
      </c>
      <c r="B34" s="7">
        <v>0.4618055555555556</v>
      </c>
      <c r="C34" s="7"/>
      <c r="D34" s="9">
        <v>832.104</v>
      </c>
      <c r="E34" s="8"/>
      <c r="F34" s="11"/>
      <c r="G34" s="9">
        <f t="shared" si="1"/>
        <v>5388.896</v>
      </c>
      <c r="H34" s="10">
        <f t="shared" si="2"/>
        <v>17.68010555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44136.0</v>
      </c>
      <c r="B35" s="7">
        <v>0.4604166666666667</v>
      </c>
      <c r="C35" s="7"/>
      <c r="D35" s="9">
        <v>883.92</v>
      </c>
      <c r="E35" s="8"/>
      <c r="F35" s="9"/>
      <c r="G35" s="9">
        <f t="shared" si="1"/>
        <v>5337.08</v>
      </c>
      <c r="H35" s="10">
        <f t="shared" si="2"/>
        <v>17.51010555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44157.0</v>
      </c>
      <c r="B36" s="7">
        <v>0.4576388888888889</v>
      </c>
      <c r="C36" s="7"/>
      <c r="D36" s="9">
        <v>859.536</v>
      </c>
      <c r="E36" s="8"/>
      <c r="F36" s="9"/>
      <c r="G36" s="9">
        <f t="shared" si="1"/>
        <v>5361.464</v>
      </c>
      <c r="H36" s="10">
        <f t="shared" si="2"/>
        <v>17.59010555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44164.0</v>
      </c>
      <c r="B37" s="7">
        <v>0.4465277777777778</v>
      </c>
      <c r="C37" s="7"/>
      <c r="D37" s="9">
        <v>899.1600000000001</v>
      </c>
      <c r="E37" s="8"/>
      <c r="F37" s="9"/>
      <c r="G37" s="9">
        <f t="shared" si="1"/>
        <v>5321.84</v>
      </c>
      <c r="H37" s="10">
        <f t="shared" si="2"/>
        <v>17.46010555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44171.0</v>
      </c>
      <c r="B38" s="7">
        <v>0.45069444444444445</v>
      </c>
      <c r="C38" s="7"/>
      <c r="D38" s="9">
        <v>926.5920000000001</v>
      </c>
      <c r="E38" s="8"/>
      <c r="F38" s="9"/>
      <c r="G38" s="9">
        <f t="shared" si="1"/>
        <v>5294.408</v>
      </c>
      <c r="H38" s="10">
        <f t="shared" si="2"/>
        <v>17.37010554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44178.0</v>
      </c>
      <c r="B39" s="7">
        <v>0.08125</v>
      </c>
      <c r="C39" s="7"/>
      <c r="D39" s="9">
        <v>883.92</v>
      </c>
      <c r="E39" s="8"/>
      <c r="F39" s="9"/>
      <c r="G39" s="9">
        <f t="shared" si="1"/>
        <v>5337.08</v>
      </c>
      <c r="H39" s="10">
        <f t="shared" si="2"/>
        <v>17.51010555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44186.0</v>
      </c>
      <c r="B40" s="7">
        <v>0.07361111111111111</v>
      </c>
      <c r="C40" s="7"/>
      <c r="D40" s="9">
        <v>890.016</v>
      </c>
      <c r="E40" s="8"/>
      <c r="F40" s="9"/>
      <c r="G40" s="9">
        <f t="shared" si="1"/>
        <v>5330.984</v>
      </c>
      <c r="H40" s="10">
        <f t="shared" si="2"/>
        <v>17.49010555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44199.0</v>
      </c>
      <c r="B41" s="7">
        <v>0.525</v>
      </c>
      <c r="C41" s="7"/>
      <c r="D41" s="9">
        <v>1030.224</v>
      </c>
      <c r="E41" s="8"/>
      <c r="F41" s="9"/>
      <c r="G41" s="9">
        <f t="shared" si="1"/>
        <v>5190.776</v>
      </c>
      <c r="H41" s="10">
        <f t="shared" si="2"/>
        <v>17.03010553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44206.0</v>
      </c>
      <c r="B42" s="7">
        <v>0.5097222222222222</v>
      </c>
      <c r="C42" s="7"/>
      <c r="D42" s="9">
        <v>1112.52</v>
      </c>
      <c r="E42" s="8"/>
      <c r="F42" s="9"/>
      <c r="G42" s="9">
        <f t="shared" si="1"/>
        <v>5108.48</v>
      </c>
      <c r="H42" s="10">
        <f t="shared" si="2"/>
        <v>16.76010552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44220.0</v>
      </c>
      <c r="B43" s="7">
        <v>0.5034722222222222</v>
      </c>
      <c r="C43" s="7"/>
      <c r="D43" s="9">
        <v>1167.384</v>
      </c>
      <c r="E43" s="8"/>
      <c r="F43" s="9"/>
      <c r="G43" s="9">
        <f t="shared" si="1"/>
        <v>5053.616</v>
      </c>
      <c r="H43" s="10">
        <f t="shared" si="2"/>
        <v>16.58010552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44227.0</v>
      </c>
      <c r="B44" s="7">
        <v>0.5131944444444444</v>
      </c>
      <c r="C44" s="7"/>
      <c r="D44" s="9">
        <v>1216.152</v>
      </c>
      <c r="E44" s="8"/>
      <c r="F44" s="9"/>
      <c r="G44" s="9">
        <f t="shared" si="1"/>
        <v>5004.848</v>
      </c>
      <c r="H44" s="10">
        <f t="shared" si="2"/>
        <v>16.42010551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44234.0</v>
      </c>
      <c r="B45" s="7">
        <v>0.4708333333333334</v>
      </c>
      <c r="C45" s="7"/>
      <c r="D45" s="9">
        <v>1237.4879999999998</v>
      </c>
      <c r="E45" s="8"/>
      <c r="F45" s="9"/>
      <c r="G45" s="9">
        <f t="shared" si="1"/>
        <v>4983.512</v>
      </c>
      <c r="H45" s="10">
        <f t="shared" si="2"/>
        <v>16.35010551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44241.0</v>
      </c>
      <c r="B46" s="7">
        <v>0.46458333333333335</v>
      </c>
      <c r="C46" s="7"/>
      <c r="D46" s="9">
        <v>1130.808</v>
      </c>
      <c r="E46" s="8"/>
      <c r="F46" s="9"/>
      <c r="G46" s="9">
        <f t="shared" si="1"/>
        <v>5090.192</v>
      </c>
      <c r="H46" s="10">
        <f t="shared" si="2"/>
        <v>16.70010552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44248.0</v>
      </c>
      <c r="B47" s="7">
        <v>0.49444444444444446</v>
      </c>
      <c r="C47" s="7"/>
      <c r="D47" s="9">
        <v>1277.112</v>
      </c>
      <c r="E47" s="8"/>
      <c r="F47" s="9"/>
      <c r="G47" s="9">
        <f t="shared" si="1"/>
        <v>4943.888</v>
      </c>
      <c r="H47" s="10">
        <f t="shared" si="2"/>
        <v>16.22010551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44266.0</v>
      </c>
      <c r="B48" s="13">
        <v>0.49375</v>
      </c>
      <c r="C48" s="13"/>
      <c r="D48" s="17">
        <v>1656.15</v>
      </c>
      <c r="E48" s="16"/>
      <c r="F48" s="9"/>
      <c r="G48" s="9">
        <f t="shared" si="1"/>
        <v>4564.85</v>
      </c>
      <c r="H48" s="10">
        <f t="shared" si="2"/>
        <v>14.97654247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44273.0</v>
      </c>
      <c r="B49" s="13">
        <v>0.4861111111111111</v>
      </c>
      <c r="C49" s="13"/>
      <c r="D49" s="17">
        <v>1592.1</v>
      </c>
      <c r="E49" s="16"/>
      <c r="F49" s="9"/>
      <c r="G49" s="9">
        <f t="shared" si="1"/>
        <v>4628.9</v>
      </c>
      <c r="H49" s="10">
        <f t="shared" si="2"/>
        <v>15.18668028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44276.0</v>
      </c>
      <c r="B50" s="13">
        <v>0.5381944444444444</v>
      </c>
      <c r="C50" s="13"/>
      <c r="D50" s="17">
        <v>1500.6</v>
      </c>
      <c r="E50" s="16"/>
      <c r="F50" s="9"/>
      <c r="G50" s="9">
        <f t="shared" si="1"/>
        <v>4720.4</v>
      </c>
      <c r="H50" s="10">
        <f t="shared" si="2"/>
        <v>15.48687714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44283.0</v>
      </c>
      <c r="B51" s="13">
        <v>0.4840277777777778</v>
      </c>
      <c r="C51" s="13"/>
      <c r="D51" s="17">
        <v>1534.15</v>
      </c>
      <c r="E51" s="16"/>
      <c r="F51" s="9"/>
      <c r="G51" s="9">
        <f t="shared" si="1"/>
        <v>4686.85</v>
      </c>
      <c r="H51" s="10">
        <f t="shared" si="2"/>
        <v>15.37680495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44311.0</v>
      </c>
      <c r="B52" s="13">
        <v>0.4826388888888889</v>
      </c>
      <c r="C52" s="13"/>
      <c r="D52" s="17">
        <v>1497.55</v>
      </c>
      <c r="E52" s="16"/>
      <c r="F52" s="9"/>
      <c r="G52" s="9">
        <f t="shared" si="1"/>
        <v>4723.45</v>
      </c>
      <c r="H52" s="10">
        <f t="shared" si="2"/>
        <v>15.4968837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44318.0</v>
      </c>
      <c r="B53" s="43" t="s">
        <v>29</v>
      </c>
      <c r="C53" s="43"/>
      <c r="D53" s="17" t="s">
        <v>29</v>
      </c>
      <c r="E53" s="16"/>
      <c r="F53" s="21"/>
      <c r="G53" s="9" t="str">
        <f t="shared" si="1"/>
        <v>#VALUE!</v>
      </c>
      <c r="H53" s="10" t="str">
        <f t="shared" si="2"/>
        <v>#VALUE!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44332.0</v>
      </c>
      <c r="B54" s="13">
        <v>0.49930555555555556</v>
      </c>
      <c r="C54" s="13"/>
      <c r="D54" s="17">
        <v>1805.6</v>
      </c>
      <c r="E54" s="16"/>
      <c r="F54" s="9"/>
      <c r="G54" s="9">
        <f t="shared" si="1"/>
        <v>4415.4</v>
      </c>
      <c r="H54" s="10">
        <f t="shared" si="2"/>
        <v>14.48622094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44340.0</v>
      </c>
      <c r="B55" s="13">
        <v>0.5458333333333333</v>
      </c>
      <c r="C55" s="13"/>
      <c r="D55" s="17">
        <v>1891.0</v>
      </c>
      <c r="E55" s="16"/>
      <c r="F55" s="9"/>
      <c r="G55" s="9">
        <f t="shared" si="1"/>
        <v>4330</v>
      </c>
      <c r="H55" s="10">
        <f t="shared" si="2"/>
        <v>14.2060372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44347.0</v>
      </c>
      <c r="B56" s="13">
        <v>0.5208333333333334</v>
      </c>
      <c r="C56" s="13"/>
      <c r="D56" s="17">
        <v>1942.85</v>
      </c>
      <c r="E56" s="16"/>
      <c r="F56" s="9"/>
      <c r="G56" s="9">
        <f t="shared" si="1"/>
        <v>4278.15</v>
      </c>
      <c r="H56" s="10">
        <f t="shared" si="2"/>
        <v>14.03592565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45">
        <v>44352.0</v>
      </c>
      <c r="B57" s="13">
        <v>0.4736111111111111</v>
      </c>
      <c r="C57" s="13"/>
      <c r="D57" s="17">
        <v>1717.15</v>
      </c>
      <c r="E57" s="16"/>
      <c r="F57" s="9"/>
      <c r="G57" s="9">
        <f t="shared" si="1"/>
        <v>4503.85</v>
      </c>
      <c r="H57" s="10">
        <f t="shared" si="2"/>
        <v>14.77641123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44359.0</v>
      </c>
      <c r="B58" s="13">
        <v>0.44583333333333336</v>
      </c>
      <c r="C58" s="13"/>
      <c r="D58" s="17">
        <v>1802.55</v>
      </c>
      <c r="E58" s="16"/>
      <c r="F58" s="9"/>
      <c r="G58" s="9">
        <f t="shared" si="1"/>
        <v>4418.45</v>
      </c>
      <c r="H58" s="10">
        <f t="shared" si="2"/>
        <v>14.4962275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44366.0</v>
      </c>
      <c r="B59" s="22">
        <v>0.40625</v>
      </c>
      <c r="C59" s="22"/>
      <c r="D59" s="21">
        <v>1667.0</v>
      </c>
      <c r="E59" s="20"/>
      <c r="F59" s="9"/>
      <c r="G59" s="9">
        <f t="shared" si="1"/>
        <v>4554</v>
      </c>
      <c r="H59" s="10">
        <f t="shared" si="2"/>
        <v>14.94094536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44374.0</v>
      </c>
      <c r="B60" s="22">
        <v>0.4791666666666667</v>
      </c>
      <c r="C60" s="22"/>
      <c r="D60" s="21">
        <v>1710.0</v>
      </c>
      <c r="E60" s="20"/>
      <c r="F60" s="9"/>
      <c r="G60" s="9">
        <f t="shared" si="1"/>
        <v>4511</v>
      </c>
      <c r="H60" s="10">
        <f t="shared" si="2"/>
        <v>14.79986924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44386.0</v>
      </c>
      <c r="B61" s="22">
        <v>0.4479166666666667</v>
      </c>
      <c r="C61" s="22"/>
      <c r="D61" s="21">
        <v>1091.0</v>
      </c>
      <c r="E61" s="20"/>
      <c r="F61" s="9"/>
      <c r="G61" s="9">
        <f t="shared" si="1"/>
        <v>5130</v>
      </c>
      <c r="H61" s="10">
        <f t="shared" si="2"/>
        <v>16.8307092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44395.0</v>
      </c>
      <c r="B62" s="22">
        <v>0.46458333333333335</v>
      </c>
      <c r="C62" s="22"/>
      <c r="D62" s="21">
        <v>994.0</v>
      </c>
      <c r="E62" s="20"/>
      <c r="F62" s="9"/>
      <c r="G62" s="9">
        <f t="shared" si="1"/>
        <v>5227</v>
      </c>
      <c r="H62" s="10">
        <f t="shared" si="2"/>
        <v>17.14895068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44400.0</v>
      </c>
      <c r="B63" s="19">
        <v>0.49027777777777776</v>
      </c>
      <c r="C63" s="19"/>
      <c r="D63" s="21">
        <v>1127.76</v>
      </c>
      <c r="E63" s="20"/>
      <c r="F63" s="9"/>
      <c r="G63" s="9">
        <f t="shared" si="1"/>
        <v>5093.24</v>
      </c>
      <c r="H63" s="10">
        <f t="shared" si="2"/>
        <v>16.71010552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44408.0</v>
      </c>
      <c r="B64" s="19">
        <v>0.041666666666666664</v>
      </c>
      <c r="C64" s="19"/>
      <c r="D64" s="21">
        <v>1134.0</v>
      </c>
      <c r="E64" s="20"/>
      <c r="F64" s="9"/>
      <c r="G64" s="9">
        <f t="shared" si="1"/>
        <v>5087</v>
      </c>
      <c r="H64" s="10">
        <f t="shared" si="2"/>
        <v>16.68963308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44415.0</v>
      </c>
      <c r="B65" s="19">
        <v>0.5048611111111111</v>
      </c>
      <c r="C65" s="19"/>
      <c r="D65" s="21">
        <v>978.0</v>
      </c>
      <c r="E65" s="20"/>
      <c r="F65" s="9"/>
      <c r="G65" s="9">
        <f t="shared" si="1"/>
        <v>5243</v>
      </c>
      <c r="H65" s="10">
        <f t="shared" si="2"/>
        <v>17.20144412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44421.0</v>
      </c>
      <c r="B66" s="19">
        <v>0.5180555555555556</v>
      </c>
      <c r="C66" s="19"/>
      <c r="D66" s="21">
        <v>896.0</v>
      </c>
      <c r="E66" s="20"/>
      <c r="F66" s="21">
        <v>884.0</v>
      </c>
      <c r="G66" s="9">
        <f t="shared" si="1"/>
        <v>5325</v>
      </c>
      <c r="H66" s="10">
        <f t="shared" si="2"/>
        <v>17.470473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44429.0</v>
      </c>
      <c r="B67" s="19">
        <v>0.5055555555555555</v>
      </c>
      <c r="C67" s="19"/>
      <c r="D67" s="21">
        <v>1155.0</v>
      </c>
      <c r="E67" s="20"/>
      <c r="F67" s="21">
        <v>1158.0</v>
      </c>
      <c r="G67" s="9">
        <f t="shared" si="1"/>
        <v>5066</v>
      </c>
      <c r="H67" s="10">
        <f t="shared" si="2"/>
        <v>16.62073544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44435.0</v>
      </c>
      <c r="B68" s="19">
        <v>0.12916666666666668</v>
      </c>
      <c r="C68" s="19"/>
      <c r="D68" s="21">
        <v>808.0</v>
      </c>
      <c r="E68" s="20"/>
      <c r="F68" s="21">
        <v>808.0</v>
      </c>
      <c r="G68" s="9">
        <f t="shared" si="1"/>
        <v>5413</v>
      </c>
      <c r="H68" s="10">
        <f t="shared" si="2"/>
        <v>17.75918692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44442.0</v>
      </c>
      <c r="B69" s="19">
        <v>0.20625</v>
      </c>
      <c r="C69" s="36">
        <v>2.72</v>
      </c>
      <c r="D69" s="9">
        <f t="shared" ref="D69:D72" si="3">(C69*304.8)</f>
        <v>829.056</v>
      </c>
      <c r="E69" s="20">
        <v>2.7</v>
      </c>
      <c r="F69" s="9">
        <f t="shared" ref="F69:F72" si="4">(E69*304.8)</f>
        <v>822.96</v>
      </c>
      <c r="G69" s="9">
        <f t="shared" si="1"/>
        <v>5391.944</v>
      </c>
      <c r="H69" s="10">
        <f t="shared" si="2"/>
        <v>17.69010555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44450.0</v>
      </c>
      <c r="B70" s="19">
        <v>0.48333333333333334</v>
      </c>
      <c r="C70" s="36">
        <v>2.86</v>
      </c>
      <c r="D70" s="9">
        <f t="shared" si="3"/>
        <v>871.728</v>
      </c>
      <c r="E70" s="20">
        <v>2.86</v>
      </c>
      <c r="F70" s="9">
        <f t="shared" si="4"/>
        <v>871.728</v>
      </c>
      <c r="G70" s="9">
        <f t="shared" si="1"/>
        <v>5349.272</v>
      </c>
      <c r="H70" s="10">
        <f t="shared" si="2"/>
        <v>17.55010555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44456.0</v>
      </c>
      <c r="B71" s="19">
        <v>0.1701388888888889</v>
      </c>
      <c r="C71" s="36">
        <v>2.43</v>
      </c>
      <c r="D71" s="9">
        <f t="shared" si="3"/>
        <v>740.664</v>
      </c>
      <c r="E71" s="20">
        <v>2.5</v>
      </c>
      <c r="F71" s="9">
        <f t="shared" si="4"/>
        <v>762</v>
      </c>
      <c r="G71" s="9">
        <f t="shared" si="1"/>
        <v>5480.336</v>
      </c>
      <c r="H71" s="10">
        <f t="shared" si="2"/>
        <v>17.98010556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44464.0</v>
      </c>
      <c r="B72" s="19">
        <v>0.4888888888888889</v>
      </c>
      <c r="C72" s="36">
        <v>2.67</v>
      </c>
      <c r="D72" s="9">
        <f t="shared" si="3"/>
        <v>813.816</v>
      </c>
      <c r="E72" s="20">
        <v>2.67</v>
      </c>
      <c r="F72" s="9">
        <f t="shared" si="4"/>
        <v>813.816</v>
      </c>
      <c r="G72" s="9">
        <f t="shared" si="1"/>
        <v>5407.184</v>
      </c>
      <c r="H72" s="10">
        <f t="shared" si="2"/>
        <v>17.74010555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3" width="11.13"/>
    <col customWidth="1" min="4" max="4" width="11.38"/>
    <col customWidth="1" min="5" max="5" width="11.63"/>
    <col customWidth="1" min="6" max="6" width="12.0"/>
    <col customWidth="1" min="7" max="7" width="7.88"/>
    <col customWidth="1" min="8" max="8" width="15.75"/>
    <col customWidth="1" min="9" max="29" width="9.38"/>
  </cols>
  <sheetData>
    <row r="1">
      <c r="A1" s="1" t="s">
        <v>0</v>
      </c>
      <c r="B1" s="1" t="s">
        <v>156</v>
      </c>
      <c r="C1" s="3" t="s">
        <v>157</v>
      </c>
      <c r="D1" s="3" t="s">
        <v>158</v>
      </c>
      <c r="E1" s="2" t="s">
        <v>159</v>
      </c>
      <c r="F1" s="3" t="s">
        <v>160</v>
      </c>
      <c r="G1" s="5" t="s">
        <v>161</v>
      </c>
      <c r="H1" s="25" t="s">
        <v>162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0.14166666666666666</v>
      </c>
      <c r="C2" s="7"/>
      <c r="D2" s="9">
        <v>1630.68</v>
      </c>
      <c r="E2" s="8"/>
      <c r="F2" s="9"/>
      <c r="G2" s="9">
        <f t="shared" ref="G2:G75" si="1">((568.6+200)*10)-D2</f>
        <v>6055.32</v>
      </c>
      <c r="H2" s="48">
        <f t="shared" ref="H2:H75" si="2">G2*0.00328084</f>
        <v>19.86653607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0.4527777777777778</v>
      </c>
      <c r="C3" s="7"/>
      <c r="D3" s="9">
        <v>1490.472</v>
      </c>
      <c r="E3" s="8"/>
      <c r="F3" s="9"/>
      <c r="G3" s="9">
        <f t="shared" si="1"/>
        <v>6195.528</v>
      </c>
      <c r="H3" s="48">
        <f t="shared" si="2"/>
        <v>20.32653608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43661.0</v>
      </c>
      <c r="B4" s="7">
        <v>0.33125</v>
      </c>
      <c r="C4" s="7"/>
      <c r="D4" s="9">
        <v>935.736</v>
      </c>
      <c r="E4" s="8"/>
      <c r="F4" s="9"/>
      <c r="G4" s="9">
        <f t="shared" si="1"/>
        <v>6750.264</v>
      </c>
      <c r="H4" s="48">
        <f t="shared" si="2"/>
        <v>22.14653614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43669.0</v>
      </c>
      <c r="B5" s="7">
        <v>0.34027777777777773</v>
      </c>
      <c r="C5" s="7"/>
      <c r="D5" s="9">
        <v>877.824</v>
      </c>
      <c r="E5" s="8"/>
      <c r="F5" s="9"/>
      <c r="G5" s="9">
        <f t="shared" si="1"/>
        <v>6808.176</v>
      </c>
      <c r="H5" s="48">
        <f t="shared" si="2"/>
        <v>22.33653615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43676.0</v>
      </c>
      <c r="B6" s="7">
        <v>0.3625</v>
      </c>
      <c r="C6" s="7"/>
      <c r="D6" s="9">
        <v>944.8800000000001</v>
      </c>
      <c r="E6" s="8"/>
      <c r="F6" s="9"/>
      <c r="G6" s="9">
        <f t="shared" si="1"/>
        <v>6741.12</v>
      </c>
      <c r="H6" s="48">
        <f t="shared" si="2"/>
        <v>22.11653614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43752.0</v>
      </c>
      <c r="B7" s="7">
        <v>0.3729166666666666</v>
      </c>
      <c r="C7" s="7"/>
      <c r="D7" s="9">
        <v>1234.44</v>
      </c>
      <c r="E7" s="8"/>
      <c r="F7" s="9"/>
      <c r="G7" s="9">
        <f t="shared" si="1"/>
        <v>6451.56</v>
      </c>
      <c r="H7" s="48">
        <f t="shared" si="2"/>
        <v>21.16653611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43762.0</v>
      </c>
      <c r="B8" s="7">
        <v>0.4486111111111111</v>
      </c>
      <c r="C8" s="7"/>
      <c r="D8" s="9">
        <v>1133.856</v>
      </c>
      <c r="E8" s="8"/>
      <c r="F8" s="9"/>
      <c r="G8" s="9">
        <f t="shared" si="1"/>
        <v>6552.144</v>
      </c>
      <c r="H8" s="48">
        <f t="shared" si="2"/>
        <v>21.49653612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43769.0</v>
      </c>
      <c r="B9" s="7">
        <v>0.4826388888888889</v>
      </c>
      <c r="C9" s="7"/>
      <c r="D9" s="9">
        <v>1219.2</v>
      </c>
      <c r="E9" s="8"/>
      <c r="F9" s="9"/>
      <c r="G9" s="9">
        <f t="shared" si="1"/>
        <v>6466.8</v>
      </c>
      <c r="H9" s="48">
        <f t="shared" si="2"/>
        <v>21.21653611</v>
      </c>
      <c r="I9" s="10"/>
      <c r="J9" s="36" t="s">
        <v>163</v>
      </c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43773.0</v>
      </c>
      <c r="B10" s="7">
        <v>0.38055555555555554</v>
      </c>
      <c r="C10" s="7"/>
      <c r="D10" s="9">
        <v>1249.6799999999998</v>
      </c>
      <c r="E10" s="8"/>
      <c r="F10" s="9"/>
      <c r="G10" s="9">
        <f t="shared" si="1"/>
        <v>6436.32</v>
      </c>
      <c r="H10" s="48">
        <f t="shared" si="2"/>
        <v>21.11653611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43783.0</v>
      </c>
      <c r="B11" s="7">
        <v>0.4444444444444444</v>
      </c>
      <c r="C11" s="7"/>
      <c r="D11" s="9">
        <v>1307.592</v>
      </c>
      <c r="E11" s="8"/>
      <c r="F11" s="9"/>
      <c r="G11" s="9">
        <f t="shared" si="1"/>
        <v>6378.408</v>
      </c>
      <c r="H11" s="48">
        <f t="shared" si="2"/>
        <v>20.9265361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43843.0</v>
      </c>
      <c r="B12" s="7">
        <v>0.5</v>
      </c>
      <c r="C12" s="7"/>
      <c r="D12" s="9">
        <v>1112.52</v>
      </c>
      <c r="E12" s="8"/>
      <c r="F12" s="9"/>
      <c r="G12" s="9">
        <f t="shared" si="1"/>
        <v>6573.48</v>
      </c>
      <c r="H12" s="48">
        <f t="shared" si="2"/>
        <v>21.56653612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43854.0</v>
      </c>
      <c r="B13" s="7">
        <v>0.05555555555555555</v>
      </c>
      <c r="C13" s="7"/>
      <c r="D13" s="9">
        <v>1252.728</v>
      </c>
      <c r="E13" s="8"/>
      <c r="F13" s="9"/>
      <c r="G13" s="9">
        <f t="shared" si="1"/>
        <v>6433.272</v>
      </c>
      <c r="H13" s="48">
        <f t="shared" si="2"/>
        <v>21.10653611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43860.0</v>
      </c>
      <c r="B14" s="7">
        <v>0.075</v>
      </c>
      <c r="C14" s="7"/>
      <c r="D14" s="9">
        <v>1295.4</v>
      </c>
      <c r="E14" s="8"/>
      <c r="F14" s="9"/>
      <c r="G14" s="9">
        <f t="shared" si="1"/>
        <v>6390.6</v>
      </c>
      <c r="H14" s="48">
        <f t="shared" si="2"/>
        <v>20.9665361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43888.0</v>
      </c>
      <c r="B15" s="7">
        <v>0.05694444444444444</v>
      </c>
      <c r="C15" s="7"/>
      <c r="D15" s="9">
        <v>1374.648</v>
      </c>
      <c r="E15" s="8"/>
      <c r="F15" s="9"/>
      <c r="G15" s="9">
        <f t="shared" si="1"/>
        <v>6311.352</v>
      </c>
      <c r="H15" s="48">
        <f t="shared" si="2"/>
        <v>20.7065361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43993.0</v>
      </c>
      <c r="B16" s="7">
        <v>0.3638888888888889</v>
      </c>
      <c r="C16" s="7"/>
      <c r="D16" s="9">
        <v>1109.472</v>
      </c>
      <c r="E16" s="8"/>
      <c r="F16" s="9"/>
      <c r="G16" s="9">
        <f t="shared" si="1"/>
        <v>6576.528</v>
      </c>
      <c r="H16" s="48">
        <f t="shared" si="2"/>
        <v>21.57653612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43996.0</v>
      </c>
      <c r="B17" s="7">
        <v>0.3909722222222222</v>
      </c>
      <c r="C17" s="7"/>
      <c r="D17" s="9">
        <v>1069.848</v>
      </c>
      <c r="E17" s="8"/>
      <c r="F17" s="9"/>
      <c r="G17" s="9">
        <f t="shared" si="1"/>
        <v>6616.152</v>
      </c>
      <c r="H17" s="48">
        <f t="shared" si="2"/>
        <v>21.70653613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44001.0</v>
      </c>
      <c r="B18" s="7">
        <v>0.4083333333333334</v>
      </c>
      <c r="C18" s="7"/>
      <c r="D18" s="9">
        <v>1109.472</v>
      </c>
      <c r="E18" s="8"/>
      <c r="F18" s="9"/>
      <c r="G18" s="9">
        <f t="shared" si="1"/>
        <v>6576.528</v>
      </c>
      <c r="H18" s="48">
        <f t="shared" si="2"/>
        <v>21.57653612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44010.0</v>
      </c>
      <c r="B19" s="7">
        <v>0.41111111111111115</v>
      </c>
      <c r="C19" s="7"/>
      <c r="D19" s="9">
        <v>1274.0639999999999</v>
      </c>
      <c r="E19" s="8"/>
      <c r="F19" s="9"/>
      <c r="G19" s="9">
        <f t="shared" si="1"/>
        <v>6411.936</v>
      </c>
      <c r="H19" s="48">
        <f t="shared" si="2"/>
        <v>21.03653611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44014.0</v>
      </c>
      <c r="B20" s="7">
        <v>0.40138888888888885</v>
      </c>
      <c r="C20" s="7"/>
      <c r="D20" s="9">
        <v>1359.4080000000001</v>
      </c>
      <c r="E20" s="8"/>
      <c r="F20" s="9"/>
      <c r="G20" s="9">
        <f t="shared" si="1"/>
        <v>6326.592</v>
      </c>
      <c r="H20" s="48">
        <f t="shared" si="2"/>
        <v>20.7565361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44022.0</v>
      </c>
      <c r="B21" s="7">
        <v>0.3979166666666667</v>
      </c>
      <c r="C21" s="7"/>
      <c r="D21" s="9">
        <v>1417.3200000000002</v>
      </c>
      <c r="E21" s="8"/>
      <c r="F21" s="9"/>
      <c r="G21" s="9">
        <f t="shared" si="1"/>
        <v>6268.68</v>
      </c>
      <c r="H21" s="48">
        <f t="shared" si="2"/>
        <v>20.56653609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44029.0</v>
      </c>
      <c r="B22" s="7">
        <v>0.4159722222222222</v>
      </c>
      <c r="C22" s="7"/>
      <c r="D22" s="9">
        <v>1237.4879999999998</v>
      </c>
      <c r="E22" s="8"/>
      <c r="F22" s="9"/>
      <c r="G22" s="9">
        <f t="shared" si="1"/>
        <v>6448.512</v>
      </c>
      <c r="H22" s="48">
        <f t="shared" si="2"/>
        <v>21.15653611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44038.0</v>
      </c>
      <c r="B23" s="7">
        <v>0.4277777777777778</v>
      </c>
      <c r="C23" s="7"/>
      <c r="D23" s="9">
        <v>1136.904</v>
      </c>
      <c r="E23" s="8"/>
      <c r="F23" s="9"/>
      <c r="G23" s="9">
        <f t="shared" si="1"/>
        <v>6549.096</v>
      </c>
      <c r="H23" s="48">
        <f t="shared" si="2"/>
        <v>21.48653612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44044.0</v>
      </c>
      <c r="B24" s="7">
        <v>0.15972222222222224</v>
      </c>
      <c r="C24" s="7"/>
      <c r="D24" s="9">
        <v>1295.4</v>
      </c>
      <c r="E24" s="8"/>
      <c r="F24" s="9"/>
      <c r="G24" s="9">
        <f t="shared" si="1"/>
        <v>6390.6</v>
      </c>
      <c r="H24" s="48">
        <f t="shared" si="2"/>
        <v>20.9665361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44052.0</v>
      </c>
      <c r="B25" s="7">
        <v>0.40902777777777777</v>
      </c>
      <c r="C25" s="7"/>
      <c r="D25" s="9">
        <v>1240.536</v>
      </c>
      <c r="E25" s="8"/>
      <c r="F25" s="9"/>
      <c r="G25" s="9">
        <f t="shared" si="1"/>
        <v>6445.464</v>
      </c>
      <c r="H25" s="48">
        <f t="shared" si="2"/>
        <v>21.14653611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44059.0</v>
      </c>
      <c r="B26" s="7">
        <v>0.15902777777777777</v>
      </c>
      <c r="C26" s="7"/>
      <c r="D26" s="9">
        <v>1094.232</v>
      </c>
      <c r="E26" s="8"/>
      <c r="F26" s="9"/>
      <c r="G26" s="9">
        <f t="shared" si="1"/>
        <v>6591.768</v>
      </c>
      <c r="H26" s="48">
        <f t="shared" si="2"/>
        <v>21.62653613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44066.0</v>
      </c>
      <c r="B27" s="7">
        <v>0.4083333333333334</v>
      </c>
      <c r="C27" s="7"/>
      <c r="D27" s="9">
        <v>1106.424</v>
      </c>
      <c r="E27" s="8"/>
      <c r="F27" s="9"/>
      <c r="G27" s="9">
        <f t="shared" si="1"/>
        <v>6579.576</v>
      </c>
      <c r="H27" s="48">
        <f t="shared" si="2"/>
        <v>21.58653612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44076.0</v>
      </c>
      <c r="B28" s="7">
        <v>0.43402777777777773</v>
      </c>
      <c r="C28" s="7"/>
      <c r="D28" s="9">
        <v>1045.4640000000002</v>
      </c>
      <c r="E28" s="8"/>
      <c r="F28" s="9"/>
      <c r="G28" s="9">
        <f t="shared" si="1"/>
        <v>6640.536</v>
      </c>
      <c r="H28" s="48">
        <f t="shared" si="2"/>
        <v>21.78653613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44083.0</v>
      </c>
      <c r="B29" s="7">
        <v>0.4986111111111111</v>
      </c>
      <c r="C29" s="7"/>
      <c r="D29" s="9">
        <v>920.4960000000001</v>
      </c>
      <c r="E29" s="8"/>
      <c r="F29" s="9"/>
      <c r="G29" s="9">
        <f t="shared" si="1"/>
        <v>6765.504</v>
      </c>
      <c r="H29" s="48">
        <f t="shared" si="2"/>
        <v>22.19653614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44094.0</v>
      </c>
      <c r="B30" s="7">
        <v>0.43124999999999997</v>
      </c>
      <c r="C30" s="7"/>
      <c r="D30" s="9">
        <v>923.544</v>
      </c>
      <c r="E30" s="8"/>
      <c r="F30" s="9"/>
      <c r="G30" s="9">
        <f t="shared" si="1"/>
        <v>6762.456</v>
      </c>
      <c r="H30" s="48">
        <f t="shared" si="2"/>
        <v>22.18653614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44102.0</v>
      </c>
      <c r="B31" s="7">
        <v>0.40277777777777773</v>
      </c>
      <c r="C31" s="7"/>
      <c r="D31" s="9">
        <v>1030.224</v>
      </c>
      <c r="E31" s="8"/>
      <c r="F31" s="9"/>
      <c r="G31" s="9">
        <f t="shared" si="1"/>
        <v>6655.776</v>
      </c>
      <c r="H31" s="48">
        <f t="shared" si="2"/>
        <v>21.83653613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44108.0</v>
      </c>
      <c r="B32" s="7">
        <v>0.3826388888888889</v>
      </c>
      <c r="C32" s="7"/>
      <c r="D32" s="9">
        <v>877.824</v>
      </c>
      <c r="E32" s="8"/>
      <c r="F32" s="9"/>
      <c r="G32" s="9">
        <f t="shared" si="1"/>
        <v>6808.176</v>
      </c>
      <c r="H32" s="48">
        <f t="shared" si="2"/>
        <v>22.33653615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44115.0</v>
      </c>
      <c r="B33" s="7">
        <v>0.45625</v>
      </c>
      <c r="C33" s="7"/>
      <c r="D33" s="9">
        <v>893.0640000000001</v>
      </c>
      <c r="E33" s="8"/>
      <c r="F33" s="9"/>
      <c r="G33" s="9">
        <f t="shared" si="1"/>
        <v>6792.936</v>
      </c>
      <c r="H33" s="48">
        <f t="shared" si="2"/>
        <v>22.28653615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44122.0</v>
      </c>
      <c r="B34" s="7">
        <v>0.44166666666666665</v>
      </c>
      <c r="C34" s="7"/>
      <c r="D34" s="9">
        <v>835.152</v>
      </c>
      <c r="E34" s="8"/>
      <c r="F34" s="9"/>
      <c r="G34" s="9">
        <f t="shared" si="1"/>
        <v>6850.848</v>
      </c>
      <c r="H34" s="48">
        <f t="shared" si="2"/>
        <v>22.47653615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44129.0</v>
      </c>
      <c r="B35" s="7">
        <v>0.4576388888888889</v>
      </c>
      <c r="C35" s="7"/>
      <c r="D35" s="9">
        <v>954.024</v>
      </c>
      <c r="E35" s="8"/>
      <c r="F35" s="9"/>
      <c r="G35" s="9">
        <f t="shared" si="1"/>
        <v>6731.976</v>
      </c>
      <c r="H35" s="48">
        <f t="shared" si="2"/>
        <v>22.08653614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44136.0</v>
      </c>
      <c r="B36" s="7">
        <v>0.4534722222222222</v>
      </c>
      <c r="C36" s="7"/>
      <c r="D36" s="9">
        <v>1002.792</v>
      </c>
      <c r="E36" s="8"/>
      <c r="F36" s="9"/>
      <c r="G36" s="9">
        <f t="shared" si="1"/>
        <v>6683.208</v>
      </c>
      <c r="H36" s="48">
        <f t="shared" si="2"/>
        <v>21.92653613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10">
        <v>9999.0</v>
      </c>
      <c r="B37" s="7">
        <v>0.45069444444444445</v>
      </c>
      <c r="C37" s="7"/>
      <c r="D37" s="9">
        <v>740.6640000000001</v>
      </c>
      <c r="E37" s="8"/>
      <c r="F37" s="9"/>
      <c r="G37" s="9">
        <f t="shared" si="1"/>
        <v>6945.336</v>
      </c>
      <c r="H37" s="48">
        <f t="shared" si="2"/>
        <v>22.78653616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44157.0</v>
      </c>
      <c r="B38" s="7">
        <v>0.4472222222222222</v>
      </c>
      <c r="C38" s="7"/>
      <c r="D38" s="9">
        <v>978.408</v>
      </c>
      <c r="E38" s="8"/>
      <c r="F38" s="9"/>
      <c r="G38" s="9">
        <f t="shared" si="1"/>
        <v>6707.592</v>
      </c>
      <c r="H38" s="48">
        <f t="shared" si="2"/>
        <v>22.00653614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44164.0</v>
      </c>
      <c r="B39" s="7">
        <v>0.44097222222222227</v>
      </c>
      <c r="C39" s="7"/>
      <c r="D39" s="9">
        <v>1036.32</v>
      </c>
      <c r="E39" s="8"/>
      <c r="F39" s="9"/>
      <c r="G39" s="9">
        <f t="shared" si="1"/>
        <v>6649.68</v>
      </c>
      <c r="H39" s="48">
        <f t="shared" si="2"/>
        <v>21.81653613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44171.0</v>
      </c>
      <c r="B40" s="7">
        <v>0.4444444444444444</v>
      </c>
      <c r="C40" s="7"/>
      <c r="D40" s="9">
        <v>1063.7520000000002</v>
      </c>
      <c r="E40" s="8"/>
      <c r="F40" s="9"/>
      <c r="G40" s="9">
        <f t="shared" si="1"/>
        <v>6622.248</v>
      </c>
      <c r="H40" s="48">
        <f t="shared" si="2"/>
        <v>21.72653613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44178.0</v>
      </c>
      <c r="B41" s="7">
        <v>0.12291666666666667</v>
      </c>
      <c r="C41" s="7"/>
      <c r="D41" s="9">
        <v>1005.84</v>
      </c>
      <c r="E41" s="8"/>
      <c r="F41" s="9"/>
      <c r="G41" s="9">
        <f t="shared" si="1"/>
        <v>6680.16</v>
      </c>
      <c r="H41" s="48">
        <f t="shared" si="2"/>
        <v>21.91653613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44186.0</v>
      </c>
      <c r="B42" s="7">
        <v>0.0798611111111111</v>
      </c>
      <c r="C42" s="7"/>
      <c r="D42" s="9">
        <v>1005.84</v>
      </c>
      <c r="E42" s="8"/>
      <c r="F42" s="9"/>
      <c r="G42" s="9">
        <f t="shared" si="1"/>
        <v>6680.16</v>
      </c>
      <c r="H42" s="48">
        <f t="shared" si="2"/>
        <v>21.91653613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44199.0</v>
      </c>
      <c r="B43" s="7">
        <v>0.5326388888888889</v>
      </c>
      <c r="C43" s="7"/>
      <c r="D43" s="9">
        <v>1106.424</v>
      </c>
      <c r="E43" s="8"/>
      <c r="F43" s="9"/>
      <c r="G43" s="9">
        <f t="shared" si="1"/>
        <v>6579.576</v>
      </c>
      <c r="H43" s="48">
        <f t="shared" si="2"/>
        <v>21.58653612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44206.0</v>
      </c>
      <c r="B44" s="7">
        <v>0.5152777777777778</v>
      </c>
      <c r="C44" s="7"/>
      <c r="D44" s="9">
        <v>1164.336</v>
      </c>
      <c r="E44" s="8"/>
      <c r="F44" s="9"/>
      <c r="G44" s="9">
        <f t="shared" si="1"/>
        <v>6521.664</v>
      </c>
      <c r="H44" s="48">
        <f t="shared" si="2"/>
        <v>21.39653612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6">
        <v>44220.0</v>
      </c>
      <c r="B45" s="7">
        <v>0.5090277777777777</v>
      </c>
      <c r="C45" s="7"/>
      <c r="D45" s="9">
        <v>1219.2</v>
      </c>
      <c r="E45" s="8"/>
      <c r="F45" s="9"/>
      <c r="G45" s="9">
        <f t="shared" si="1"/>
        <v>6466.8</v>
      </c>
      <c r="H45" s="48">
        <f t="shared" si="2"/>
        <v>21.21653611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6">
        <v>44227.0</v>
      </c>
      <c r="B46" s="7">
        <v>0.517361111111111</v>
      </c>
      <c r="C46" s="7"/>
      <c r="D46" s="9">
        <v>1255.776</v>
      </c>
      <c r="E46" s="8"/>
      <c r="F46" s="9"/>
      <c r="G46" s="9">
        <f t="shared" si="1"/>
        <v>6430.224</v>
      </c>
      <c r="H46" s="48">
        <f t="shared" si="2"/>
        <v>21.09653611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6">
        <v>44234.0</v>
      </c>
      <c r="B47" s="7">
        <v>0.47430555555555554</v>
      </c>
      <c r="C47" s="7"/>
      <c r="D47" s="9">
        <v>1301.4959999999999</v>
      </c>
      <c r="E47" s="8"/>
      <c r="F47" s="9"/>
      <c r="G47" s="9">
        <f t="shared" si="1"/>
        <v>6384.504</v>
      </c>
      <c r="H47" s="48">
        <f t="shared" si="2"/>
        <v>20.9465361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6">
        <v>44241.0</v>
      </c>
      <c r="B48" s="7">
        <v>0.4701388888888889</v>
      </c>
      <c r="C48" s="7"/>
      <c r="D48" s="9">
        <v>1267.968</v>
      </c>
      <c r="E48" s="8"/>
      <c r="F48" s="9"/>
      <c r="G48" s="9">
        <f t="shared" si="1"/>
        <v>6418.032</v>
      </c>
      <c r="H48" s="48">
        <f t="shared" si="2"/>
        <v>21.05653611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6">
        <v>44248.0</v>
      </c>
      <c r="B49" s="7">
        <v>0.4993055555555555</v>
      </c>
      <c r="C49" s="7"/>
      <c r="D49" s="9">
        <v>1313.6879999999999</v>
      </c>
      <c r="E49" s="8"/>
      <c r="F49" s="9"/>
      <c r="G49" s="9">
        <f t="shared" si="1"/>
        <v>6372.312</v>
      </c>
      <c r="H49" s="48">
        <f t="shared" si="2"/>
        <v>20.9065361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6">
        <v>44255.0</v>
      </c>
      <c r="B50" s="10"/>
      <c r="C50" s="10"/>
      <c r="D50" s="9"/>
      <c r="E50" s="8"/>
      <c r="F50" s="9"/>
      <c r="G50" s="9">
        <f t="shared" si="1"/>
        <v>7686</v>
      </c>
      <c r="H50" s="48">
        <f t="shared" si="2"/>
        <v>25.21653624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44266.0</v>
      </c>
      <c r="B51" s="13">
        <v>0.5</v>
      </c>
      <c r="C51" s="13"/>
      <c r="D51" s="17">
        <v>1711.05</v>
      </c>
      <c r="E51" s="16"/>
      <c r="F51" s="11"/>
      <c r="G51" s="9">
        <f t="shared" si="1"/>
        <v>5974.95</v>
      </c>
      <c r="H51" s="48">
        <f t="shared" si="2"/>
        <v>19.60285496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44273.0</v>
      </c>
      <c r="B52" s="13">
        <v>0.49166666666666664</v>
      </c>
      <c r="C52" s="13"/>
      <c r="D52" s="17">
        <v>1650.05</v>
      </c>
      <c r="E52" s="16"/>
      <c r="F52" s="11"/>
      <c r="G52" s="9">
        <f t="shared" si="1"/>
        <v>6035.95</v>
      </c>
      <c r="H52" s="48">
        <f t="shared" si="2"/>
        <v>19.8029862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44276.0</v>
      </c>
      <c r="B53" s="13">
        <v>0.5416666666666666</v>
      </c>
      <c r="C53" s="13"/>
      <c r="D53" s="17">
        <v>1540.25</v>
      </c>
      <c r="E53" s="16"/>
      <c r="F53" s="11"/>
      <c r="G53" s="9">
        <f t="shared" si="1"/>
        <v>6145.75</v>
      </c>
      <c r="H53" s="48">
        <f t="shared" si="2"/>
        <v>20.16322243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12">
        <v>44283.0</v>
      </c>
      <c r="B54" s="13">
        <v>0.4895833333333333</v>
      </c>
      <c r="C54" s="13"/>
      <c r="D54" s="17">
        <v>1576.85</v>
      </c>
      <c r="E54" s="16"/>
      <c r="F54" s="11"/>
      <c r="G54" s="9">
        <f t="shared" si="1"/>
        <v>6109.15</v>
      </c>
      <c r="H54" s="48">
        <f t="shared" si="2"/>
        <v>20.04314369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44311.0</v>
      </c>
      <c r="B55" s="13">
        <v>0.4861111111111111</v>
      </c>
      <c r="C55" s="13"/>
      <c r="D55" s="17">
        <v>1543.3</v>
      </c>
      <c r="E55" s="16"/>
      <c r="F55" s="11"/>
      <c r="G55" s="9">
        <f t="shared" si="1"/>
        <v>6142.7</v>
      </c>
      <c r="H55" s="48">
        <f t="shared" si="2"/>
        <v>20.15321587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2">
        <v>44318.0</v>
      </c>
      <c r="B56" s="13">
        <v>0.41875</v>
      </c>
      <c r="C56" s="13"/>
      <c r="D56" s="17">
        <v>1677.5</v>
      </c>
      <c r="E56" s="16"/>
      <c r="F56" s="11"/>
      <c r="G56" s="9">
        <f t="shared" si="1"/>
        <v>6008.5</v>
      </c>
      <c r="H56" s="48">
        <f t="shared" si="2"/>
        <v>19.71292714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2">
        <v>44332.0</v>
      </c>
      <c r="B57" s="13">
        <v>0.5166666666666667</v>
      </c>
      <c r="C57" s="13"/>
      <c r="D57" s="17">
        <v>1860.5</v>
      </c>
      <c r="E57" s="16"/>
      <c r="F57" s="11"/>
      <c r="G57" s="9">
        <f t="shared" si="1"/>
        <v>5825.5</v>
      </c>
      <c r="H57" s="48">
        <f t="shared" si="2"/>
        <v>19.11253342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2">
        <v>44340.0</v>
      </c>
      <c r="B58" s="13">
        <v>0.5513888888888889</v>
      </c>
      <c r="C58" s="13"/>
      <c r="D58" s="17">
        <v>1952.0</v>
      </c>
      <c r="E58" s="16"/>
      <c r="F58" s="11"/>
      <c r="G58" s="9">
        <f t="shared" si="1"/>
        <v>5734</v>
      </c>
      <c r="H58" s="48">
        <f t="shared" si="2"/>
        <v>18.81233656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2">
        <v>44347.0</v>
      </c>
      <c r="B59" s="13">
        <v>0.5270833333333333</v>
      </c>
      <c r="C59" s="13"/>
      <c r="D59" s="17">
        <v>1997.75</v>
      </c>
      <c r="E59" s="16"/>
      <c r="F59" s="11"/>
      <c r="G59" s="9">
        <f t="shared" si="1"/>
        <v>5688.25</v>
      </c>
      <c r="H59" s="48">
        <f t="shared" si="2"/>
        <v>18.66223813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45">
        <v>44352.0</v>
      </c>
      <c r="B60" s="13">
        <v>0.49027777777777776</v>
      </c>
      <c r="C60" s="13"/>
      <c r="D60" s="17">
        <v>1793.4</v>
      </c>
      <c r="E60" s="16"/>
      <c r="F60" s="11"/>
      <c r="G60" s="9">
        <f t="shared" si="1"/>
        <v>5892.6</v>
      </c>
      <c r="H60" s="48">
        <f t="shared" si="2"/>
        <v>19.33267778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2">
        <v>44359.0</v>
      </c>
      <c r="B61" s="13">
        <v>0.45069444444444445</v>
      </c>
      <c r="C61" s="13"/>
      <c r="D61" s="17">
        <v>1863.55</v>
      </c>
      <c r="E61" s="16"/>
      <c r="F61" s="11"/>
      <c r="G61" s="9">
        <f t="shared" si="1"/>
        <v>5822.45</v>
      </c>
      <c r="H61" s="48">
        <f t="shared" si="2"/>
        <v>19.10252686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44366.0</v>
      </c>
      <c r="B62" s="22">
        <v>0.3888888888888889</v>
      </c>
      <c r="C62" s="22"/>
      <c r="D62" s="21">
        <v>1731.0</v>
      </c>
      <c r="E62" s="20"/>
      <c r="F62" s="11"/>
      <c r="G62" s="9">
        <f t="shared" si="1"/>
        <v>5955</v>
      </c>
      <c r="H62" s="48">
        <f t="shared" si="2"/>
        <v>19.5374022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44374.0</v>
      </c>
      <c r="B63" s="22">
        <v>0.48194444444444445</v>
      </c>
      <c r="C63" s="22"/>
      <c r="D63" s="21">
        <v>1753.0</v>
      </c>
      <c r="E63" s="20"/>
      <c r="F63" s="11"/>
      <c r="G63" s="9">
        <f t="shared" si="1"/>
        <v>5933</v>
      </c>
      <c r="H63" s="48">
        <f t="shared" si="2"/>
        <v>19.46522372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44386.0</v>
      </c>
      <c r="B64" s="22">
        <v>0.4527777777777778</v>
      </c>
      <c r="C64" s="22"/>
      <c r="D64" s="21">
        <v>1131.0</v>
      </c>
      <c r="E64" s="20"/>
      <c r="F64" s="11"/>
      <c r="G64" s="9">
        <f t="shared" si="1"/>
        <v>6555</v>
      </c>
      <c r="H64" s="48">
        <f t="shared" si="2"/>
        <v>21.5059062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44395.0</v>
      </c>
      <c r="B65" s="22">
        <v>0.46875</v>
      </c>
      <c r="C65" s="22"/>
      <c r="D65" s="21">
        <v>1103.0</v>
      </c>
      <c r="E65" s="20"/>
      <c r="F65" s="9"/>
      <c r="G65" s="9">
        <f t="shared" si="1"/>
        <v>6583</v>
      </c>
      <c r="H65" s="48">
        <f t="shared" si="2"/>
        <v>21.59776972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44400.0</v>
      </c>
      <c r="B66" s="19">
        <v>0.4951388888888889</v>
      </c>
      <c r="C66" s="19"/>
      <c r="D66" s="21">
        <v>1167.384</v>
      </c>
      <c r="E66" s="20"/>
      <c r="F66" s="9"/>
      <c r="G66" s="9">
        <f t="shared" si="1"/>
        <v>6518.616</v>
      </c>
      <c r="H66" s="48">
        <f t="shared" si="2"/>
        <v>21.38653612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44408.0</v>
      </c>
      <c r="B67" s="19">
        <v>0.04652777777777778</v>
      </c>
      <c r="C67" s="19"/>
      <c r="D67" s="21">
        <v>1167.0</v>
      </c>
      <c r="E67" s="20"/>
      <c r="F67" s="9"/>
      <c r="G67" s="9">
        <f t="shared" si="1"/>
        <v>6519</v>
      </c>
      <c r="H67" s="48">
        <f t="shared" si="2"/>
        <v>21.38779596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44415.0</v>
      </c>
      <c r="B68" s="19">
        <v>0.5083333333333333</v>
      </c>
      <c r="C68" s="19"/>
      <c r="D68" s="21">
        <v>1015.0</v>
      </c>
      <c r="E68" s="20"/>
      <c r="F68" s="9"/>
      <c r="G68" s="9">
        <f t="shared" si="1"/>
        <v>6671</v>
      </c>
      <c r="H68" s="48">
        <f t="shared" si="2"/>
        <v>21.88648364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44421.0</v>
      </c>
      <c r="B69" s="19">
        <v>0.5229166666666667</v>
      </c>
      <c r="C69" s="19"/>
      <c r="D69" s="21">
        <v>991.0</v>
      </c>
      <c r="E69" s="20"/>
      <c r="F69" s="21">
        <v>972.0</v>
      </c>
      <c r="G69" s="9">
        <f t="shared" si="1"/>
        <v>6695</v>
      </c>
      <c r="H69" s="48">
        <f t="shared" si="2"/>
        <v>21.9652238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8">
        <v>44429.0</v>
      </c>
      <c r="B70" s="19">
        <v>0.5097222222222222</v>
      </c>
      <c r="C70" s="19"/>
      <c r="D70" s="21">
        <v>914.0</v>
      </c>
      <c r="E70" s="20"/>
      <c r="F70" s="21">
        <v>899.0</v>
      </c>
      <c r="G70" s="9">
        <f t="shared" si="1"/>
        <v>6772</v>
      </c>
      <c r="H70" s="48">
        <f t="shared" si="2"/>
        <v>22.21784848</v>
      </c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8">
        <v>44435.0</v>
      </c>
      <c r="B71" s="19">
        <v>0.13333333333333333</v>
      </c>
      <c r="C71" s="19"/>
      <c r="D71" s="21">
        <v>847.0</v>
      </c>
      <c r="E71" s="20"/>
      <c r="F71" s="21">
        <v>853.0</v>
      </c>
      <c r="G71" s="9">
        <f t="shared" si="1"/>
        <v>6839</v>
      </c>
      <c r="H71" s="48">
        <f t="shared" si="2"/>
        <v>22.43766476</v>
      </c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8">
        <v>44442.0</v>
      </c>
      <c r="B72" s="19">
        <v>0.20972222222222223</v>
      </c>
      <c r="C72" s="36">
        <v>3.02</v>
      </c>
      <c r="D72" s="9">
        <f t="shared" ref="D72:D75" si="3">(C72*304.8)</f>
        <v>920.496</v>
      </c>
      <c r="E72" s="20">
        <v>2.95</v>
      </c>
      <c r="F72" s="9">
        <f t="shared" ref="F72:F75" si="4">(E72*304.8)</f>
        <v>899.16</v>
      </c>
      <c r="G72" s="9">
        <f t="shared" si="1"/>
        <v>6765.504</v>
      </c>
      <c r="H72" s="48">
        <f t="shared" si="2"/>
        <v>22.19653614</v>
      </c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8">
        <v>44450.0</v>
      </c>
      <c r="B73" s="19">
        <v>0.48541666666666666</v>
      </c>
      <c r="C73" s="36">
        <v>3.2</v>
      </c>
      <c r="D73" s="9">
        <f t="shared" si="3"/>
        <v>975.36</v>
      </c>
      <c r="E73" s="20">
        <v>3.18</v>
      </c>
      <c r="F73" s="9">
        <f t="shared" si="4"/>
        <v>969.264</v>
      </c>
      <c r="G73" s="9">
        <f t="shared" si="1"/>
        <v>6710.64</v>
      </c>
      <c r="H73" s="48">
        <f t="shared" si="2"/>
        <v>22.01653614</v>
      </c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8">
        <v>44456.0</v>
      </c>
      <c r="B74" s="19">
        <v>0.1736111111111111</v>
      </c>
      <c r="C74" s="36">
        <v>2.46</v>
      </c>
      <c r="D74" s="9">
        <f t="shared" si="3"/>
        <v>749.808</v>
      </c>
      <c r="E74" s="20">
        <v>2.35</v>
      </c>
      <c r="F74" s="9">
        <f t="shared" si="4"/>
        <v>716.28</v>
      </c>
      <c r="G74" s="9">
        <f t="shared" si="1"/>
        <v>6936.192</v>
      </c>
      <c r="H74" s="48">
        <f t="shared" si="2"/>
        <v>22.75653616</v>
      </c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8">
        <v>44464.0</v>
      </c>
      <c r="B75" s="19">
        <v>0.48055555555555557</v>
      </c>
      <c r="C75" s="36">
        <v>3.0</v>
      </c>
      <c r="D75" s="9">
        <f t="shared" si="3"/>
        <v>914.4</v>
      </c>
      <c r="E75" s="20">
        <v>2.9</v>
      </c>
      <c r="F75" s="9">
        <f t="shared" si="4"/>
        <v>883.92</v>
      </c>
      <c r="G75" s="9">
        <f t="shared" si="1"/>
        <v>6771.6</v>
      </c>
      <c r="H75" s="48">
        <f t="shared" si="2"/>
        <v>22.21653614</v>
      </c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49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49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49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49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49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49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49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49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49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49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49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49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49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49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49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49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49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49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49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49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49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49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49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49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49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49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49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49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49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49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49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49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49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49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49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49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49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49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49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49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49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49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49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49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49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49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49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49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49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49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49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49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49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49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49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49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49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49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49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49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49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49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49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49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49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49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49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49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49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49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49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49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49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49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49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49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49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49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49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49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49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49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49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49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49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49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49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49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49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49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49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49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49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49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49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49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49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49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49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49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49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49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49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49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49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49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49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49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49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49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49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49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49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49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49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49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49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49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49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49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49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49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49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49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49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49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49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49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49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49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49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49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49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49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49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49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49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49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49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49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49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49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49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49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49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49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49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49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49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49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49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49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49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49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49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49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49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49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49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49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49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49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49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49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49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49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49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49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49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49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49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49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49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49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49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49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49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49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49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49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49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49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49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49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49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49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49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49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49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49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49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49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49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49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49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49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49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49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49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49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49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49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49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49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49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49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49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49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49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49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49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49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49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49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49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49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49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49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49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49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49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49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49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49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49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49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49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49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49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49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49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49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49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49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49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49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49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49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49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49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49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49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49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49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49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49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49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49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49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49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49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49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49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49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49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49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49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49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49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49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49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49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49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49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49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49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49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49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49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49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49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49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49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49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49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49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49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49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49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49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49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49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49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49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49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49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49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49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49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49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49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49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49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49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49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49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49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49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49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49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49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49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49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49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49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49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49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49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49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49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49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49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49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49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49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49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49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49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49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49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49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49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49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49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49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49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49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49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49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49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49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49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49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49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49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49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49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49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49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49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49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49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49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49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49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49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49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49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49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49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49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49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49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49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49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49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49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49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49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49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49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49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49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49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49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49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49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49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49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49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49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49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49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49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49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49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49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49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49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49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49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49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49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49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49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49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49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49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49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49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49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49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49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49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49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49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49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49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49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49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49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49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49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49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49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49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49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49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49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49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49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49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49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49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49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49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49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49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49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49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49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49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49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49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49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49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49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49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49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49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49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49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49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49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49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49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49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49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49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49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49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49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49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49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49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49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49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49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49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49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49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49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49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49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49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49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49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49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49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49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49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49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49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49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49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49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49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49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49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49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49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49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49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49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49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49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49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49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49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49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49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49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49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49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49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49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49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49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49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49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49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49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49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49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49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49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49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49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49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49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49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49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49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49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49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49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49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49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49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49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49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49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49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49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49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49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49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49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49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49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49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49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49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49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49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49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49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49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49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49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49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49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49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49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49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49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49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49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49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49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49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49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49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49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49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49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49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49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49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49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49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49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49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49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49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49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49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49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49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49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49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49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49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49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49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49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49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49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49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49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49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49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49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49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49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49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49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49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49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49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49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49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49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49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49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49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49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49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49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49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49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49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49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49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49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49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49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49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49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49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49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49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49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49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49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49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49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49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49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49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49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49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49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49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49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49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49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49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49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49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49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49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49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49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49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49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49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49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49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49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49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49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49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49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49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49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49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49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49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49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49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49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49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49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49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49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49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49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49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49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49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49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49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49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49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49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49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49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49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49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49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49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49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49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49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49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49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49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49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49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49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49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49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49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49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49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49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49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49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49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49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49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49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49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49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49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49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49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49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49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49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49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49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49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49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49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49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49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49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49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49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49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49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49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49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49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49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49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49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49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49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49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49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49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49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49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49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49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49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49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49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49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49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49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49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49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49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49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49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49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49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49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49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49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49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49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49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49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49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49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49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49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49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49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49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49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49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49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49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49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49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49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49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49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49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49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49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49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49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49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49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49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49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49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49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49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49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49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49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49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49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49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49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49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49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49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49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49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49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49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49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49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49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49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49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49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49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49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49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49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49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49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49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49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49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49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49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49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49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49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49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49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49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49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49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49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49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49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49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49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49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49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49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49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49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49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49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49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49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49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49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49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49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49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49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49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49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49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49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49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49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49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49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49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49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49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49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49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49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49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49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49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49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49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49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49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49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49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49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49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49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49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49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49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49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49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49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49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49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49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49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49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49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49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49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49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49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49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49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49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49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49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49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49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49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49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49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49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49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49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49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49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49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49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49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49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49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49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49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49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49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49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49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49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49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49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49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49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49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49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49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49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49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49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49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49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49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49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49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49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49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49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49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49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49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49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49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49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49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49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49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49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49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49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49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12.63"/>
    <col customWidth="1" min="3" max="3" width="14.25"/>
    <col customWidth="1" min="4" max="4" width="14.63"/>
    <col customWidth="1" min="5" max="5" width="12.5"/>
    <col customWidth="1" min="6" max="6" width="11.75"/>
    <col customWidth="1" min="7" max="7" width="7.88"/>
    <col customWidth="1" min="8" max="29" width="9.38"/>
  </cols>
  <sheetData>
    <row r="1">
      <c r="A1" s="1" t="s">
        <v>0</v>
      </c>
      <c r="B1" s="1" t="s">
        <v>164</v>
      </c>
      <c r="C1" s="3" t="s">
        <v>165</v>
      </c>
      <c r="D1" s="3" t="s">
        <v>166</v>
      </c>
      <c r="E1" s="2" t="s">
        <v>167</v>
      </c>
      <c r="F1" s="3" t="s">
        <v>168</v>
      </c>
      <c r="G1" s="5" t="s">
        <v>169</v>
      </c>
      <c r="H1" s="25" t="s">
        <v>170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6">
        <v>43623.0</v>
      </c>
      <c r="B2" s="7">
        <v>0.5055555555555555</v>
      </c>
      <c r="C2" s="7"/>
      <c r="D2" s="9">
        <v>1417.3200000000002</v>
      </c>
      <c r="E2" s="8"/>
      <c r="F2" s="9"/>
      <c r="G2" s="9">
        <f t="shared" ref="G2:G69" si="1">((524+91.5)*10)-D2</f>
        <v>4737.68</v>
      </c>
      <c r="H2" s="10">
        <f t="shared" ref="H2:H69" si="2">G2*0.00328084</f>
        <v>15.54357005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</row>
    <row r="3">
      <c r="A3" s="6">
        <v>43630.0</v>
      </c>
      <c r="B3" s="7">
        <v>0.44027777777777777</v>
      </c>
      <c r="C3" s="7"/>
      <c r="D3" s="9">
        <v>1255.776</v>
      </c>
      <c r="E3" s="8"/>
      <c r="F3" s="9"/>
      <c r="G3" s="9">
        <f t="shared" si="1"/>
        <v>4899.224</v>
      </c>
      <c r="H3" s="10">
        <f t="shared" si="2"/>
        <v>16.07357007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>
      <c r="A4" s="6">
        <v>43643.0</v>
      </c>
      <c r="B4" s="7">
        <v>0.4826388888888889</v>
      </c>
      <c r="C4" s="7"/>
      <c r="D4" s="9">
        <v>987.5520000000001</v>
      </c>
      <c r="E4" s="8"/>
      <c r="F4" s="9"/>
      <c r="G4" s="9">
        <f t="shared" si="1"/>
        <v>5167.448</v>
      </c>
      <c r="H4" s="10">
        <f t="shared" si="2"/>
        <v>16.9535701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</row>
    <row r="5">
      <c r="A5" s="6">
        <v>43661.0</v>
      </c>
      <c r="B5" s="7">
        <v>0.32222222222222224</v>
      </c>
      <c r="C5" s="7"/>
      <c r="D5" s="9">
        <v>694.944</v>
      </c>
      <c r="E5" s="8"/>
      <c r="F5" s="9"/>
      <c r="G5" s="9">
        <f t="shared" si="1"/>
        <v>5460.056</v>
      </c>
      <c r="H5" s="10">
        <f t="shared" si="2"/>
        <v>17.91357013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</row>
    <row r="6">
      <c r="A6" s="6">
        <v>43669.0</v>
      </c>
      <c r="B6" s="7">
        <v>0.3333333333333333</v>
      </c>
      <c r="C6" s="7"/>
      <c r="D6" s="9">
        <v>646.176</v>
      </c>
      <c r="E6" s="8"/>
      <c r="F6" s="9"/>
      <c r="G6" s="9">
        <f t="shared" si="1"/>
        <v>5508.824</v>
      </c>
      <c r="H6" s="10">
        <f t="shared" si="2"/>
        <v>18.07357013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</row>
    <row r="7">
      <c r="A7" s="6">
        <v>43676.0</v>
      </c>
      <c r="B7" s="7">
        <v>0.3548611111111111</v>
      </c>
      <c r="C7" s="7"/>
      <c r="D7" s="9">
        <v>701.04</v>
      </c>
      <c r="E7" s="8"/>
      <c r="F7" s="9"/>
      <c r="G7" s="9">
        <f t="shared" si="1"/>
        <v>5453.96</v>
      </c>
      <c r="H7" s="10">
        <f t="shared" si="2"/>
        <v>17.89357013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</row>
    <row r="8">
      <c r="A8" s="6">
        <v>43752.0</v>
      </c>
      <c r="B8" s="7">
        <v>0.3652777777777778</v>
      </c>
      <c r="C8" s="7"/>
      <c r="D8" s="9">
        <v>981.4560000000001</v>
      </c>
      <c r="E8" s="8"/>
      <c r="F8" s="9"/>
      <c r="G8" s="9">
        <f t="shared" si="1"/>
        <v>5173.544</v>
      </c>
      <c r="H8" s="10">
        <f t="shared" si="2"/>
        <v>16.9735701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</row>
    <row r="9">
      <c r="A9" s="6">
        <v>43762.0</v>
      </c>
      <c r="B9" s="7">
        <v>0.44305555555555554</v>
      </c>
      <c r="C9" s="7"/>
      <c r="D9" s="9">
        <v>883.92</v>
      </c>
      <c r="E9" s="8"/>
      <c r="F9" s="9"/>
      <c r="G9" s="9">
        <f t="shared" si="1"/>
        <v>5271.08</v>
      </c>
      <c r="H9" s="10">
        <f t="shared" si="2"/>
        <v>17.29357011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</row>
    <row r="10">
      <c r="A10" s="6">
        <v>43783.0</v>
      </c>
      <c r="B10" s="7">
        <v>0.4368055555555555</v>
      </c>
      <c r="C10" s="7"/>
      <c r="D10" s="9">
        <v>1078.992</v>
      </c>
      <c r="E10" s="8"/>
      <c r="F10" s="9"/>
      <c r="G10" s="9">
        <f t="shared" si="1"/>
        <v>5076.008</v>
      </c>
      <c r="H10" s="10">
        <f t="shared" si="2"/>
        <v>16.65357009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</row>
    <row r="11">
      <c r="A11" s="6">
        <v>43843.0</v>
      </c>
      <c r="B11" s="7">
        <v>0.4923611111111111</v>
      </c>
      <c r="C11" s="7"/>
      <c r="D11" s="9">
        <v>1048.512</v>
      </c>
      <c r="E11" s="8"/>
      <c r="F11" s="9"/>
      <c r="G11" s="9">
        <f t="shared" si="1"/>
        <v>5106.488</v>
      </c>
      <c r="H11" s="10">
        <f t="shared" si="2"/>
        <v>16.75357009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</row>
    <row r="12">
      <c r="A12" s="6">
        <v>43854.0</v>
      </c>
      <c r="B12" s="7">
        <v>0.04791666666666666</v>
      </c>
      <c r="C12" s="7"/>
      <c r="D12" s="9">
        <v>1024.128</v>
      </c>
      <c r="E12" s="8"/>
      <c r="F12" s="9"/>
      <c r="G12" s="9">
        <f t="shared" si="1"/>
        <v>5130.872</v>
      </c>
      <c r="H12" s="10">
        <f t="shared" si="2"/>
        <v>16.83357009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</row>
    <row r="13">
      <c r="A13" s="6">
        <v>43860.0</v>
      </c>
      <c r="B13" s="7">
        <v>0.06736111111111111</v>
      </c>
      <c r="C13" s="7"/>
      <c r="D13" s="9">
        <v>1066.8</v>
      </c>
      <c r="E13" s="8"/>
      <c r="F13" s="9"/>
      <c r="G13" s="9">
        <f t="shared" si="1"/>
        <v>5088.2</v>
      </c>
      <c r="H13" s="10">
        <f t="shared" si="2"/>
        <v>16.69357009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</row>
    <row r="14">
      <c r="A14" s="6">
        <v>44001.0</v>
      </c>
      <c r="B14" s="7">
        <v>0.39999999999999997</v>
      </c>
      <c r="C14" s="7"/>
      <c r="D14" s="9">
        <v>822.96</v>
      </c>
      <c r="E14" s="8"/>
      <c r="F14" s="9"/>
      <c r="G14" s="9">
        <f t="shared" si="1"/>
        <v>5332.04</v>
      </c>
      <c r="H14" s="10">
        <f t="shared" si="2"/>
        <v>17.49357011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</row>
    <row r="15">
      <c r="A15" s="6">
        <v>44010.0</v>
      </c>
      <c r="B15" s="7">
        <v>0.40277777777777773</v>
      </c>
      <c r="C15" s="7"/>
      <c r="D15" s="9">
        <v>1042.416</v>
      </c>
      <c r="E15" s="8"/>
      <c r="F15" s="9"/>
      <c r="G15" s="9">
        <f t="shared" si="1"/>
        <v>5112.584</v>
      </c>
      <c r="H15" s="10">
        <f t="shared" si="2"/>
        <v>16.77357009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</row>
    <row r="16">
      <c r="A16" s="6">
        <v>44014.0</v>
      </c>
      <c r="B16" s="7">
        <v>0.39444444444444443</v>
      </c>
      <c r="C16" s="7"/>
      <c r="D16" s="9">
        <v>1127.76</v>
      </c>
      <c r="E16" s="8"/>
      <c r="F16" s="9"/>
      <c r="G16" s="9">
        <f t="shared" si="1"/>
        <v>5027.24</v>
      </c>
      <c r="H16" s="10">
        <f t="shared" si="2"/>
        <v>16.49357008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</row>
    <row r="17">
      <c r="A17" s="6">
        <v>44022.0</v>
      </c>
      <c r="B17" s="7">
        <v>0.39305555555555555</v>
      </c>
      <c r="C17" s="7"/>
      <c r="D17" s="9">
        <v>1200.912</v>
      </c>
      <c r="E17" s="8"/>
      <c r="F17" s="9"/>
      <c r="G17" s="9">
        <f t="shared" si="1"/>
        <v>4954.088</v>
      </c>
      <c r="H17" s="10">
        <f t="shared" si="2"/>
        <v>16.25357007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</row>
    <row r="18">
      <c r="A18" s="6">
        <v>44029.0</v>
      </c>
      <c r="B18" s="7">
        <v>0.41111111111111115</v>
      </c>
      <c r="C18" s="7"/>
      <c r="D18" s="9">
        <v>984.504</v>
      </c>
      <c r="E18" s="8"/>
      <c r="F18" s="9"/>
      <c r="G18" s="9">
        <f t="shared" si="1"/>
        <v>5170.496</v>
      </c>
      <c r="H18" s="10">
        <f t="shared" si="2"/>
        <v>16.9635701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</row>
    <row r="19">
      <c r="A19" s="6">
        <v>44038.0</v>
      </c>
      <c r="B19" s="7">
        <v>0.41041666666666665</v>
      </c>
      <c r="C19" s="7"/>
      <c r="D19" s="9">
        <v>868.6800000000001</v>
      </c>
      <c r="E19" s="8"/>
      <c r="F19" s="9"/>
      <c r="G19" s="9">
        <f t="shared" si="1"/>
        <v>5286.32</v>
      </c>
      <c r="H19" s="10">
        <f t="shared" si="2"/>
        <v>17.34357011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</row>
    <row r="20">
      <c r="A20" s="6">
        <v>44044.0</v>
      </c>
      <c r="B20" s="7">
        <v>0.15347222222222223</v>
      </c>
      <c r="C20" s="7"/>
      <c r="D20" s="9">
        <v>990.6</v>
      </c>
      <c r="E20" s="8"/>
      <c r="F20" s="9"/>
      <c r="G20" s="9">
        <f t="shared" si="1"/>
        <v>5164.4</v>
      </c>
      <c r="H20" s="10">
        <f t="shared" si="2"/>
        <v>16.9435701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</row>
    <row r="21" ht="15.75" customHeight="1">
      <c r="A21" s="6">
        <v>44052.0</v>
      </c>
      <c r="B21" s="7">
        <v>0.40347222222222223</v>
      </c>
      <c r="C21" s="7"/>
      <c r="D21" s="9">
        <v>1024.128</v>
      </c>
      <c r="E21" s="8"/>
      <c r="F21" s="9"/>
      <c r="G21" s="9">
        <f t="shared" si="1"/>
        <v>5130.872</v>
      </c>
      <c r="H21" s="10">
        <f t="shared" si="2"/>
        <v>16.83357009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</row>
    <row r="22" ht="15.75" customHeight="1">
      <c r="A22" s="6">
        <v>44059.0</v>
      </c>
      <c r="B22" s="7">
        <v>0.15347222222222223</v>
      </c>
      <c r="C22" s="7"/>
      <c r="D22" s="9">
        <v>844.296</v>
      </c>
      <c r="E22" s="8"/>
      <c r="F22" s="9"/>
      <c r="G22" s="9">
        <f t="shared" si="1"/>
        <v>5310.704</v>
      </c>
      <c r="H22" s="10">
        <f t="shared" si="2"/>
        <v>17.42357011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</row>
    <row r="23" ht="15.75" customHeight="1">
      <c r="A23" s="6">
        <v>44066.0</v>
      </c>
      <c r="B23" s="7">
        <v>0.3958333333333333</v>
      </c>
      <c r="C23" s="7"/>
      <c r="D23" s="9">
        <v>829.056</v>
      </c>
      <c r="E23" s="8"/>
      <c r="F23" s="9"/>
      <c r="G23" s="9">
        <f t="shared" si="1"/>
        <v>5325.944</v>
      </c>
      <c r="H23" s="10">
        <f t="shared" si="2"/>
        <v>17.47357011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</row>
    <row r="24" ht="15.75" customHeight="1">
      <c r="A24" s="6">
        <v>44076.0</v>
      </c>
      <c r="B24" s="7">
        <v>0.42430555555555555</v>
      </c>
      <c r="C24" s="7"/>
      <c r="D24" s="9">
        <v>792.48</v>
      </c>
      <c r="E24" s="8"/>
      <c r="F24" s="9"/>
      <c r="G24" s="9">
        <f t="shared" si="1"/>
        <v>5362.52</v>
      </c>
      <c r="H24" s="10">
        <f t="shared" si="2"/>
        <v>17.59357012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</row>
    <row r="25" ht="15.75" customHeight="1">
      <c r="A25" s="6">
        <v>44083.0</v>
      </c>
      <c r="B25" s="7">
        <v>0.5055555555555555</v>
      </c>
      <c r="C25" s="7"/>
      <c r="D25" s="9">
        <v>713.232</v>
      </c>
      <c r="E25" s="8"/>
      <c r="F25" s="9"/>
      <c r="G25" s="9">
        <f t="shared" si="1"/>
        <v>5441.768</v>
      </c>
      <c r="H25" s="10">
        <f t="shared" si="2"/>
        <v>17.85357013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</row>
    <row r="26" ht="15.75" customHeight="1">
      <c r="A26" s="6">
        <v>44094.0</v>
      </c>
      <c r="B26" s="7">
        <v>0.42430555555555555</v>
      </c>
      <c r="C26" s="7"/>
      <c r="D26" s="9">
        <v>710.1840000000001</v>
      </c>
      <c r="E26" s="8"/>
      <c r="F26" s="9"/>
      <c r="G26" s="9">
        <f t="shared" si="1"/>
        <v>5444.816</v>
      </c>
      <c r="H26" s="10">
        <f t="shared" si="2"/>
        <v>17.86357013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</row>
    <row r="27" ht="15.75" customHeight="1">
      <c r="A27" s="6">
        <v>44102.0</v>
      </c>
      <c r="B27" s="7">
        <v>0.3986111111111111</v>
      </c>
      <c r="C27" s="7"/>
      <c r="D27" s="9">
        <v>789.432</v>
      </c>
      <c r="E27" s="8"/>
      <c r="F27" s="9"/>
      <c r="G27" s="9">
        <f t="shared" si="1"/>
        <v>5365.568</v>
      </c>
      <c r="H27" s="10">
        <f t="shared" si="2"/>
        <v>17.60357012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</row>
    <row r="28" ht="15.75" customHeight="1">
      <c r="A28" s="6">
        <v>44108.0</v>
      </c>
      <c r="B28" s="7">
        <v>0.3729166666666666</v>
      </c>
      <c r="C28" s="7"/>
      <c r="D28" s="9">
        <v>643.128</v>
      </c>
      <c r="E28" s="8"/>
      <c r="F28" s="9"/>
      <c r="G28" s="9">
        <f t="shared" si="1"/>
        <v>5511.872</v>
      </c>
      <c r="H28" s="10">
        <f t="shared" si="2"/>
        <v>18.08357013</v>
      </c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</row>
    <row r="29" ht="15.75" customHeight="1">
      <c r="A29" s="6">
        <v>44115.0</v>
      </c>
      <c r="B29" s="7">
        <v>0.4701388888888889</v>
      </c>
      <c r="C29" s="7"/>
      <c r="D29" s="9">
        <v>673.6080000000001</v>
      </c>
      <c r="E29" s="8"/>
      <c r="F29" s="9"/>
      <c r="G29" s="9">
        <f t="shared" si="1"/>
        <v>5481.392</v>
      </c>
      <c r="H29" s="10">
        <f t="shared" si="2"/>
        <v>17.98357013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</row>
    <row r="30" ht="15.75" customHeight="1">
      <c r="A30" s="6">
        <v>44122.0</v>
      </c>
      <c r="B30" s="7">
        <v>0.45208333333333334</v>
      </c>
      <c r="C30" s="7"/>
      <c r="D30" s="9">
        <v>637.0319999999999</v>
      </c>
      <c r="E30" s="8"/>
      <c r="F30" s="9"/>
      <c r="G30" s="9">
        <f t="shared" si="1"/>
        <v>5517.968</v>
      </c>
      <c r="H30" s="10">
        <f t="shared" si="2"/>
        <v>18.10357013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</row>
    <row r="31" ht="15.75" customHeight="1">
      <c r="A31" s="6">
        <v>44129.0</v>
      </c>
      <c r="B31" s="7">
        <v>0.4708333333333334</v>
      </c>
      <c r="C31" s="7"/>
      <c r="D31" s="9">
        <v>722.3760000000001</v>
      </c>
      <c r="E31" s="8"/>
      <c r="F31" s="9"/>
      <c r="G31" s="9">
        <f t="shared" si="1"/>
        <v>5432.624</v>
      </c>
      <c r="H31" s="10">
        <f t="shared" si="2"/>
        <v>17.82357012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</row>
    <row r="32" ht="15.75" customHeight="1">
      <c r="A32" s="6">
        <v>44136.0</v>
      </c>
      <c r="B32" s="7">
        <v>0.46527777777777773</v>
      </c>
      <c r="C32" s="7"/>
      <c r="D32" s="9">
        <v>771.144</v>
      </c>
      <c r="E32" s="8"/>
      <c r="F32" s="9"/>
      <c r="G32" s="9">
        <f t="shared" si="1"/>
        <v>5383.856</v>
      </c>
      <c r="H32" s="10">
        <f t="shared" si="2"/>
        <v>17.66357012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</row>
    <row r="33" ht="15.75" customHeight="1">
      <c r="A33" s="6">
        <v>44157.0</v>
      </c>
      <c r="B33" s="7">
        <v>0.46388888888888885</v>
      </c>
      <c r="C33" s="7"/>
      <c r="D33" s="9">
        <v>746.7600000000001</v>
      </c>
      <c r="E33" s="8"/>
      <c r="F33" s="9"/>
      <c r="G33" s="9">
        <f t="shared" si="1"/>
        <v>5408.24</v>
      </c>
      <c r="H33" s="10">
        <f t="shared" si="2"/>
        <v>17.74357012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</row>
    <row r="34" ht="15.75" customHeight="1">
      <c r="A34" s="6">
        <v>44164.0</v>
      </c>
      <c r="B34" s="7">
        <v>0.4513888888888889</v>
      </c>
      <c r="C34" s="7"/>
      <c r="D34" s="9">
        <v>789.432</v>
      </c>
      <c r="E34" s="8"/>
      <c r="F34" s="9"/>
      <c r="G34" s="9">
        <f t="shared" si="1"/>
        <v>5365.568</v>
      </c>
      <c r="H34" s="10">
        <f t="shared" si="2"/>
        <v>17.60357012</v>
      </c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</row>
    <row r="35" ht="15.75" customHeight="1">
      <c r="A35" s="6">
        <v>44171.0</v>
      </c>
      <c r="B35" s="7">
        <v>0.4534722222222222</v>
      </c>
      <c r="C35" s="7"/>
      <c r="D35" s="9">
        <v>813.816</v>
      </c>
      <c r="E35" s="8"/>
      <c r="F35" s="9"/>
      <c r="G35" s="9">
        <f t="shared" si="1"/>
        <v>5341.184</v>
      </c>
      <c r="H35" s="10">
        <f t="shared" si="2"/>
        <v>17.52357011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</row>
    <row r="36" ht="15.75" customHeight="1">
      <c r="A36" s="6">
        <v>44178.0</v>
      </c>
      <c r="B36" s="7">
        <v>0.08611111111111112</v>
      </c>
      <c r="C36" s="7"/>
      <c r="D36" s="9">
        <v>774.192</v>
      </c>
      <c r="E36" s="8"/>
      <c r="F36" s="9"/>
      <c r="G36" s="9">
        <f t="shared" si="1"/>
        <v>5380.808</v>
      </c>
      <c r="H36" s="10">
        <f t="shared" si="2"/>
        <v>17.65357012</v>
      </c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</row>
    <row r="37" ht="15.75" customHeight="1">
      <c r="A37" s="6">
        <v>44186.0</v>
      </c>
      <c r="B37" s="7">
        <v>0.08819444444444445</v>
      </c>
      <c r="C37" s="7"/>
      <c r="D37" s="9">
        <v>746.7600000000001</v>
      </c>
      <c r="E37" s="8"/>
      <c r="F37" s="9"/>
      <c r="G37" s="9">
        <f t="shared" si="1"/>
        <v>5408.24</v>
      </c>
      <c r="H37" s="10">
        <f t="shared" si="2"/>
        <v>17.74357012</v>
      </c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</row>
    <row r="38" ht="15.75" customHeight="1">
      <c r="A38" s="6">
        <v>44199.0</v>
      </c>
      <c r="B38" s="7">
        <v>0.5395833333333333</v>
      </c>
      <c r="C38" s="7"/>
      <c r="D38" s="9">
        <v>850.392</v>
      </c>
      <c r="E38" s="8"/>
      <c r="F38" s="9"/>
      <c r="G38" s="9">
        <f t="shared" si="1"/>
        <v>5304.608</v>
      </c>
      <c r="H38" s="10">
        <f t="shared" si="2"/>
        <v>17.40357011</v>
      </c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</row>
    <row r="39" ht="15.75" customHeight="1">
      <c r="A39" s="6">
        <v>44206.0</v>
      </c>
      <c r="B39" s="7">
        <v>0.5291666666666667</v>
      </c>
      <c r="C39" s="7"/>
      <c r="D39" s="9">
        <v>902.208</v>
      </c>
      <c r="E39" s="8"/>
      <c r="F39" s="9"/>
      <c r="G39" s="9">
        <f t="shared" si="1"/>
        <v>5252.792</v>
      </c>
      <c r="H39" s="10">
        <f t="shared" si="2"/>
        <v>17.23357011</v>
      </c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</row>
    <row r="40" ht="15.75" customHeight="1">
      <c r="A40" s="6">
        <v>44220.0</v>
      </c>
      <c r="B40" s="7">
        <v>0.5166666666666667</v>
      </c>
      <c r="C40" s="7"/>
      <c r="D40" s="9">
        <v>947.928</v>
      </c>
      <c r="E40" s="8"/>
      <c r="F40" s="9"/>
      <c r="G40" s="9">
        <f t="shared" si="1"/>
        <v>5207.072</v>
      </c>
      <c r="H40" s="10">
        <f t="shared" si="2"/>
        <v>17.0835701</v>
      </c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</row>
    <row r="41" ht="15.75" customHeight="1">
      <c r="A41" s="6">
        <v>44227.0</v>
      </c>
      <c r="B41" s="7">
        <v>0.5270833333333333</v>
      </c>
      <c r="C41" s="7"/>
      <c r="D41" s="9">
        <v>1021.08</v>
      </c>
      <c r="E41" s="8"/>
      <c r="F41" s="9"/>
      <c r="G41" s="9">
        <f t="shared" si="1"/>
        <v>5133.92</v>
      </c>
      <c r="H41" s="10">
        <f t="shared" si="2"/>
        <v>16.84357009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</row>
    <row r="42" ht="15.75" customHeight="1">
      <c r="A42" s="6">
        <v>44234.0</v>
      </c>
      <c r="B42" s="7">
        <v>0.4791666666666667</v>
      </c>
      <c r="C42" s="7"/>
      <c r="D42" s="9">
        <v>1051.5600000000002</v>
      </c>
      <c r="E42" s="8"/>
      <c r="F42" s="9"/>
      <c r="G42" s="9">
        <f t="shared" si="1"/>
        <v>5103.44</v>
      </c>
      <c r="H42" s="10">
        <f t="shared" si="2"/>
        <v>16.74357009</v>
      </c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</row>
    <row r="43" ht="15.75" customHeight="1">
      <c r="A43" s="6">
        <v>44241.0</v>
      </c>
      <c r="B43" s="7">
        <v>0.4777777777777778</v>
      </c>
      <c r="C43" s="7"/>
      <c r="D43" s="9">
        <v>996.696</v>
      </c>
      <c r="E43" s="8"/>
      <c r="F43" s="9"/>
      <c r="G43" s="9">
        <f t="shared" si="1"/>
        <v>5158.304</v>
      </c>
      <c r="H43" s="10">
        <f t="shared" si="2"/>
        <v>16.9235701</v>
      </c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</row>
    <row r="44" ht="15.75" customHeight="1">
      <c r="A44" s="6">
        <v>44248.0</v>
      </c>
      <c r="B44" s="7">
        <v>0.5090277777777777</v>
      </c>
      <c r="C44" s="7"/>
      <c r="D44" s="9">
        <v>1088.136</v>
      </c>
      <c r="E44" s="8"/>
      <c r="F44" s="11"/>
      <c r="G44" s="9">
        <f t="shared" si="1"/>
        <v>5066.864</v>
      </c>
      <c r="H44" s="10">
        <f t="shared" si="2"/>
        <v>16.62357009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</row>
    <row r="45" ht="15.75" customHeight="1">
      <c r="A45" s="12">
        <v>44266.0</v>
      </c>
      <c r="B45" s="13">
        <v>0.5083333333333333</v>
      </c>
      <c r="C45" s="13"/>
      <c r="D45" s="17">
        <v>1476.2</v>
      </c>
      <c r="E45" s="16"/>
      <c r="F45" s="57"/>
      <c r="G45" s="9">
        <f t="shared" si="1"/>
        <v>4678.8</v>
      </c>
      <c r="H45" s="10">
        <f t="shared" si="2"/>
        <v>15.35039419</v>
      </c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</row>
    <row r="46" ht="15.75" customHeight="1">
      <c r="A46" s="12">
        <v>44273.0</v>
      </c>
      <c r="B46" s="13">
        <v>0.5069444444444444</v>
      </c>
      <c r="C46" s="13"/>
      <c r="D46" s="17">
        <v>1403.0</v>
      </c>
      <c r="E46" s="16"/>
      <c r="F46" s="57"/>
      <c r="G46" s="9">
        <f t="shared" si="1"/>
        <v>4752</v>
      </c>
      <c r="H46" s="10">
        <f t="shared" si="2"/>
        <v>15.59055168</v>
      </c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</row>
    <row r="47" ht="15.75" customHeight="1">
      <c r="A47" s="12">
        <v>44276.0</v>
      </c>
      <c r="B47" s="13">
        <v>0.5465277777777777</v>
      </c>
      <c r="C47" s="13"/>
      <c r="D47" s="17">
        <v>1311.5</v>
      </c>
      <c r="E47" s="16"/>
      <c r="F47" s="57"/>
      <c r="G47" s="9">
        <f t="shared" si="1"/>
        <v>4843.5</v>
      </c>
      <c r="H47" s="10">
        <f t="shared" si="2"/>
        <v>15.89074854</v>
      </c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</row>
    <row r="48" ht="15.75" customHeight="1">
      <c r="A48" s="12">
        <v>44283.0</v>
      </c>
      <c r="B48" s="13">
        <v>0.4895833333333333</v>
      </c>
      <c r="C48" s="13"/>
      <c r="D48" s="17">
        <v>1338.95</v>
      </c>
      <c r="E48" s="16"/>
      <c r="F48" s="57"/>
      <c r="G48" s="9">
        <f t="shared" si="1"/>
        <v>4816.05</v>
      </c>
      <c r="H48" s="10">
        <f t="shared" si="2"/>
        <v>15.80068948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</row>
    <row r="49" ht="15.75" customHeight="1">
      <c r="A49" s="12">
        <v>44311.0</v>
      </c>
      <c r="B49" s="13">
        <v>0.49166666666666664</v>
      </c>
      <c r="C49" s="13"/>
      <c r="D49" s="17">
        <v>1293.2</v>
      </c>
      <c r="E49" s="16"/>
      <c r="F49" s="57"/>
      <c r="G49" s="9">
        <f t="shared" si="1"/>
        <v>4861.8</v>
      </c>
      <c r="H49" s="10">
        <f t="shared" si="2"/>
        <v>15.95078791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</row>
    <row r="50" ht="15.75" customHeight="1">
      <c r="A50" s="12">
        <v>44318.0</v>
      </c>
      <c r="B50" s="13">
        <v>0.4354166666666667</v>
      </c>
      <c r="C50" s="13"/>
      <c r="D50" s="17">
        <v>1448.75</v>
      </c>
      <c r="E50" s="16"/>
      <c r="F50" s="57"/>
      <c r="G50" s="9">
        <f t="shared" si="1"/>
        <v>4706.25</v>
      </c>
      <c r="H50" s="10">
        <f t="shared" si="2"/>
        <v>15.44045325</v>
      </c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</row>
    <row r="51" ht="15.75" customHeight="1">
      <c r="A51" s="12">
        <v>44332.0</v>
      </c>
      <c r="B51" s="13">
        <v>0.5076388888888889</v>
      </c>
      <c r="C51" s="13"/>
      <c r="D51" s="17">
        <v>1662.25</v>
      </c>
      <c r="E51" s="16"/>
      <c r="F51" s="57"/>
      <c r="G51" s="9">
        <f t="shared" si="1"/>
        <v>4492.75</v>
      </c>
      <c r="H51" s="10">
        <f t="shared" si="2"/>
        <v>14.73999391</v>
      </c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</row>
    <row r="52" ht="15.75" customHeight="1">
      <c r="A52" s="12">
        <v>44340.0</v>
      </c>
      <c r="B52" s="13">
        <v>0.5611111111111111</v>
      </c>
      <c r="C52" s="13"/>
      <c r="D52" s="17">
        <v>1753.75</v>
      </c>
      <c r="E52" s="16"/>
      <c r="F52" s="57"/>
      <c r="G52" s="9">
        <f t="shared" si="1"/>
        <v>4401.25</v>
      </c>
      <c r="H52" s="10">
        <f t="shared" si="2"/>
        <v>14.43979705</v>
      </c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</row>
    <row r="53" ht="15.75" customHeight="1">
      <c r="A53" s="12">
        <v>44347.0</v>
      </c>
      <c r="B53" s="13">
        <v>0.5361111111111111</v>
      </c>
      <c r="C53" s="13"/>
      <c r="D53" s="17">
        <v>1808.65</v>
      </c>
      <c r="E53" s="16"/>
      <c r="F53" s="57"/>
      <c r="G53" s="9">
        <f t="shared" si="1"/>
        <v>4346.35</v>
      </c>
      <c r="H53" s="10">
        <f t="shared" si="2"/>
        <v>14.25967893</v>
      </c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</row>
    <row r="54" ht="15.75" customHeight="1">
      <c r="A54" s="45">
        <v>44352.0</v>
      </c>
      <c r="B54" s="13">
        <v>0.47708333333333336</v>
      </c>
      <c r="C54" s="13"/>
      <c r="D54" s="17">
        <v>1549.4</v>
      </c>
      <c r="E54" s="16"/>
      <c r="F54" s="57"/>
      <c r="G54" s="9">
        <f t="shared" si="1"/>
        <v>4605.6</v>
      </c>
      <c r="H54" s="10">
        <f t="shared" si="2"/>
        <v>15.1102367</v>
      </c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</row>
    <row r="55" ht="15.75" customHeight="1">
      <c r="A55" s="12">
        <v>44359.0</v>
      </c>
      <c r="B55" s="13">
        <v>0.4527777777777778</v>
      </c>
      <c r="C55" s="13"/>
      <c r="D55" s="17">
        <v>1650.05</v>
      </c>
      <c r="E55" s="16"/>
      <c r="F55" s="57"/>
      <c r="G55" s="9">
        <f t="shared" si="1"/>
        <v>4504.95</v>
      </c>
      <c r="H55" s="10">
        <f t="shared" si="2"/>
        <v>14.78002016</v>
      </c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</row>
    <row r="56" ht="15.75" customHeight="1">
      <c r="A56" s="18">
        <v>44366.0</v>
      </c>
      <c r="B56" s="22">
        <v>0.5020833333333333</v>
      </c>
      <c r="C56" s="22"/>
      <c r="D56" s="21">
        <v>1503.0</v>
      </c>
      <c r="E56" s="20"/>
      <c r="F56" s="57"/>
      <c r="G56" s="9">
        <f t="shared" si="1"/>
        <v>4652</v>
      </c>
      <c r="H56" s="10">
        <f t="shared" si="2"/>
        <v>15.26246768</v>
      </c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</row>
    <row r="57" ht="15.75" customHeight="1">
      <c r="A57" s="18">
        <v>44374.0</v>
      </c>
      <c r="B57" s="22">
        <v>0.4861111111111111</v>
      </c>
      <c r="C57" s="22"/>
      <c r="D57" s="21">
        <v>1545.0</v>
      </c>
      <c r="E57" s="20"/>
      <c r="F57" s="57"/>
      <c r="G57" s="9">
        <f t="shared" si="1"/>
        <v>4610</v>
      </c>
      <c r="H57" s="10">
        <f t="shared" si="2"/>
        <v>15.1246724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</row>
    <row r="58" ht="15.75" customHeight="1">
      <c r="A58" s="18">
        <v>44386.0</v>
      </c>
      <c r="B58" s="22">
        <v>0.40347222222222223</v>
      </c>
      <c r="C58" s="22"/>
      <c r="D58" s="21">
        <v>847.0</v>
      </c>
      <c r="E58" s="20"/>
      <c r="F58" s="9"/>
      <c r="G58" s="9">
        <f t="shared" si="1"/>
        <v>5308</v>
      </c>
      <c r="H58" s="10">
        <f t="shared" si="2"/>
        <v>17.41469872</v>
      </c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</row>
    <row r="59" ht="15.75" customHeight="1">
      <c r="A59" s="18">
        <v>44395.0</v>
      </c>
      <c r="B59" s="22">
        <v>0.47291666666666665</v>
      </c>
      <c r="C59" s="22"/>
      <c r="D59" s="21">
        <v>826.0</v>
      </c>
      <c r="E59" s="20"/>
      <c r="F59" s="21">
        <v>869.0</v>
      </c>
      <c r="G59" s="9">
        <f t="shared" si="1"/>
        <v>5329</v>
      </c>
      <c r="H59" s="10">
        <f t="shared" si="2"/>
        <v>17.48359636</v>
      </c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</row>
    <row r="60" ht="15.75" customHeight="1">
      <c r="A60" s="18">
        <v>44400.0</v>
      </c>
      <c r="B60" s="19">
        <v>0.5013888888888889</v>
      </c>
      <c r="C60" s="19"/>
      <c r="D60" s="21">
        <v>908.304</v>
      </c>
      <c r="E60" s="20"/>
      <c r="F60" s="9"/>
      <c r="G60" s="9">
        <f t="shared" si="1"/>
        <v>5246.696</v>
      </c>
      <c r="H60" s="10">
        <f t="shared" si="2"/>
        <v>17.2135701</v>
      </c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</row>
    <row r="61" ht="15.75" customHeight="1">
      <c r="A61" s="18">
        <v>44408.0</v>
      </c>
      <c r="B61" s="19">
        <v>0.05347222222222222</v>
      </c>
      <c r="C61" s="19"/>
      <c r="D61" s="21">
        <v>1167.0</v>
      </c>
      <c r="E61" s="20"/>
      <c r="F61" s="9"/>
      <c r="G61" s="9">
        <f t="shared" si="1"/>
        <v>4988</v>
      </c>
      <c r="H61" s="10">
        <f t="shared" si="2"/>
        <v>16.36482992</v>
      </c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</row>
    <row r="62" ht="15.75" customHeight="1">
      <c r="A62" s="18">
        <v>44415.0</v>
      </c>
      <c r="B62" s="19">
        <v>0.5125</v>
      </c>
      <c r="C62" s="19"/>
      <c r="D62" s="21">
        <v>789.0</v>
      </c>
      <c r="E62" s="20"/>
      <c r="F62" s="21">
        <v>808.0</v>
      </c>
      <c r="G62" s="9">
        <f t="shared" si="1"/>
        <v>5366</v>
      </c>
      <c r="H62" s="10">
        <f t="shared" si="2"/>
        <v>17.60498744</v>
      </c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</row>
    <row r="63" ht="15.75" customHeight="1">
      <c r="A63" s="18">
        <v>44421.0</v>
      </c>
      <c r="B63" s="19">
        <v>0.4041666666666667</v>
      </c>
      <c r="C63" s="19"/>
      <c r="D63" s="21">
        <v>735.0</v>
      </c>
      <c r="E63" s="20"/>
      <c r="F63" s="21">
        <v>735.0</v>
      </c>
      <c r="G63" s="9">
        <f t="shared" si="1"/>
        <v>5420</v>
      </c>
      <c r="H63" s="10">
        <f t="shared" si="2"/>
        <v>17.7821528</v>
      </c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</row>
    <row r="64" ht="15.75" customHeight="1">
      <c r="A64" s="18">
        <v>44429.0</v>
      </c>
      <c r="B64" s="19">
        <v>0.41180555555555554</v>
      </c>
      <c r="C64" s="19"/>
      <c r="D64" s="21">
        <v>671.0</v>
      </c>
      <c r="E64" s="20"/>
      <c r="F64" s="21">
        <v>686.0</v>
      </c>
      <c r="G64" s="9">
        <f t="shared" si="1"/>
        <v>5484</v>
      </c>
      <c r="H64" s="10">
        <f t="shared" si="2"/>
        <v>17.99212656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</row>
    <row r="65" ht="15.75" customHeight="1">
      <c r="A65" s="18">
        <v>44435.0</v>
      </c>
      <c r="B65" s="19">
        <v>0.14652777777777778</v>
      </c>
      <c r="C65" s="19"/>
      <c r="D65" s="21">
        <v>640.0</v>
      </c>
      <c r="E65" s="20"/>
      <c r="F65" s="21">
        <v>664.0</v>
      </c>
      <c r="G65" s="9">
        <f t="shared" si="1"/>
        <v>5515</v>
      </c>
      <c r="H65" s="10">
        <f t="shared" si="2"/>
        <v>18.0938326</v>
      </c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</row>
    <row r="66" ht="15.75" customHeight="1">
      <c r="A66" s="18">
        <v>44442.0</v>
      </c>
      <c r="B66" s="19">
        <v>0.06527777777777778</v>
      </c>
      <c r="C66" s="36">
        <v>2.27</v>
      </c>
      <c r="D66" s="9">
        <f t="shared" ref="D66:D69" si="3">(C66*304.8)</f>
        <v>691.896</v>
      </c>
      <c r="E66" s="20">
        <v>2.27</v>
      </c>
      <c r="F66" s="9">
        <f t="shared" ref="F66:F69" si="4">(E66*304.8)</f>
        <v>691.896</v>
      </c>
      <c r="G66" s="9">
        <f t="shared" si="1"/>
        <v>5463.104</v>
      </c>
      <c r="H66" s="10">
        <f t="shared" si="2"/>
        <v>17.92357013</v>
      </c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</row>
    <row r="67" ht="15.75" customHeight="1">
      <c r="A67" s="18">
        <v>44450.0</v>
      </c>
      <c r="B67" s="19">
        <v>0.48819444444444443</v>
      </c>
      <c r="C67" s="36">
        <v>2.46</v>
      </c>
      <c r="D67" s="9">
        <f t="shared" si="3"/>
        <v>749.808</v>
      </c>
      <c r="E67" s="20">
        <v>2.33</v>
      </c>
      <c r="F67" s="9">
        <f t="shared" si="4"/>
        <v>710.184</v>
      </c>
      <c r="G67" s="9">
        <f t="shared" si="1"/>
        <v>5405.192</v>
      </c>
      <c r="H67" s="10">
        <f t="shared" si="2"/>
        <v>17.73357012</v>
      </c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</row>
    <row r="68" ht="15.75" customHeight="1">
      <c r="A68" s="18">
        <v>44456.0</v>
      </c>
      <c r="B68" s="19">
        <v>0.06736111111111111</v>
      </c>
      <c r="C68" s="36">
        <v>1.82</v>
      </c>
      <c r="D68" s="9">
        <f t="shared" si="3"/>
        <v>554.736</v>
      </c>
      <c r="E68" s="20">
        <v>2.1</v>
      </c>
      <c r="F68" s="9">
        <f t="shared" si="4"/>
        <v>640.08</v>
      </c>
      <c r="G68" s="9">
        <f t="shared" si="1"/>
        <v>5600.264</v>
      </c>
      <c r="H68" s="10">
        <f t="shared" si="2"/>
        <v>18.37357014</v>
      </c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</row>
    <row r="69" ht="15.75" customHeight="1">
      <c r="A69" s="18">
        <v>44464.0</v>
      </c>
      <c r="B69" s="19">
        <v>0.4173611111111111</v>
      </c>
      <c r="C69" s="36">
        <v>2.2</v>
      </c>
      <c r="D69" s="9">
        <f t="shared" si="3"/>
        <v>670.56</v>
      </c>
      <c r="E69" s="20">
        <v>2.21</v>
      </c>
      <c r="F69" s="9">
        <f t="shared" si="4"/>
        <v>673.608</v>
      </c>
      <c r="G69" s="9">
        <f t="shared" si="1"/>
        <v>5484.44</v>
      </c>
      <c r="H69" s="10">
        <f t="shared" si="2"/>
        <v>17.99357013</v>
      </c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</row>
    <row r="70" ht="15.75" customHeight="1">
      <c r="A70" s="10"/>
      <c r="B70" s="10"/>
      <c r="C70" s="10"/>
      <c r="D70" s="9"/>
      <c r="E70" s="8"/>
      <c r="F70" s="9"/>
      <c r="G70" s="9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</row>
    <row r="71" ht="15.75" customHeight="1">
      <c r="A71" s="10"/>
      <c r="B71" s="10"/>
      <c r="C71" s="10"/>
      <c r="D71" s="9"/>
      <c r="E71" s="8"/>
      <c r="F71" s="9"/>
      <c r="G71" s="9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</row>
    <row r="72" ht="15.75" customHeight="1">
      <c r="A72" s="10"/>
      <c r="B72" s="10"/>
      <c r="C72" s="10"/>
      <c r="D72" s="9"/>
      <c r="E72" s="8"/>
      <c r="F72" s="9"/>
      <c r="G72" s="9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</row>
    <row r="73" ht="15.75" customHeight="1">
      <c r="A73" s="10"/>
      <c r="B73" s="10"/>
      <c r="C73" s="10"/>
      <c r="D73" s="9"/>
      <c r="E73" s="8"/>
      <c r="F73" s="9"/>
      <c r="G73" s="9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</row>
    <row r="74" ht="15.75" customHeight="1">
      <c r="A74" s="10"/>
      <c r="B74" s="10"/>
      <c r="C74" s="10"/>
      <c r="D74" s="9"/>
      <c r="E74" s="8"/>
      <c r="F74" s="9"/>
      <c r="G74" s="9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</row>
    <row r="75" ht="15.75" customHeight="1">
      <c r="A75" s="10"/>
      <c r="B75" s="10"/>
      <c r="C75" s="10"/>
      <c r="D75" s="9"/>
      <c r="E75" s="8"/>
      <c r="F75" s="9"/>
      <c r="G75" s="9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</row>
    <row r="76" ht="15.75" customHeight="1">
      <c r="A76" s="10"/>
      <c r="B76" s="10"/>
      <c r="C76" s="10"/>
      <c r="D76" s="9"/>
      <c r="E76" s="8"/>
      <c r="F76" s="9"/>
      <c r="G76" s="9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</row>
    <row r="77" ht="15.75" customHeight="1">
      <c r="A77" s="10"/>
      <c r="B77" s="10"/>
      <c r="C77" s="10"/>
      <c r="D77" s="9"/>
      <c r="E77" s="8"/>
      <c r="F77" s="9"/>
      <c r="G77" s="9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</row>
    <row r="78" ht="15.75" customHeight="1">
      <c r="A78" s="10"/>
      <c r="B78" s="10"/>
      <c r="C78" s="10"/>
      <c r="D78" s="9"/>
      <c r="E78" s="8"/>
      <c r="F78" s="9"/>
      <c r="G78" s="9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</row>
    <row r="79" ht="15.75" customHeight="1">
      <c r="A79" s="10"/>
      <c r="B79" s="10"/>
      <c r="C79" s="10"/>
      <c r="D79" s="9"/>
      <c r="E79" s="8"/>
      <c r="F79" s="9"/>
      <c r="G79" s="9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</row>
    <row r="80" ht="15.75" customHeight="1">
      <c r="A80" s="10"/>
      <c r="B80" s="10"/>
      <c r="C80" s="10"/>
      <c r="D80" s="9"/>
      <c r="E80" s="8"/>
      <c r="F80" s="9"/>
      <c r="G80" s="9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</row>
    <row r="81" ht="15.75" customHeight="1">
      <c r="A81" s="10"/>
      <c r="B81" s="10"/>
      <c r="C81" s="10"/>
      <c r="D81" s="9"/>
      <c r="E81" s="8"/>
      <c r="F81" s="9"/>
      <c r="G81" s="9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</row>
    <row r="82" ht="15.75" customHeight="1">
      <c r="A82" s="10"/>
      <c r="B82" s="10"/>
      <c r="C82" s="10"/>
      <c r="D82" s="9"/>
      <c r="E82" s="8"/>
      <c r="F82" s="9"/>
      <c r="G82" s="9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</row>
    <row r="83" ht="15.75" customHeight="1">
      <c r="A83" s="10"/>
      <c r="B83" s="10"/>
      <c r="C83" s="10"/>
      <c r="D83" s="9"/>
      <c r="E83" s="8"/>
      <c r="F83" s="9"/>
      <c r="G83" s="9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</row>
    <row r="84" ht="15.75" customHeight="1">
      <c r="A84" s="10"/>
      <c r="B84" s="10"/>
      <c r="C84" s="10"/>
      <c r="D84" s="9"/>
      <c r="E84" s="8"/>
      <c r="F84" s="9"/>
      <c r="G84" s="9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</row>
    <row r="85" ht="15.75" customHeight="1">
      <c r="A85" s="10"/>
      <c r="B85" s="10"/>
      <c r="C85" s="10"/>
      <c r="D85" s="9"/>
      <c r="E85" s="8"/>
      <c r="F85" s="9"/>
      <c r="G85" s="9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</row>
    <row r="86" ht="15.75" customHeight="1">
      <c r="A86" s="10"/>
      <c r="B86" s="10"/>
      <c r="C86" s="10"/>
      <c r="D86" s="9"/>
      <c r="E86" s="8"/>
      <c r="F86" s="9"/>
      <c r="G86" s="9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</row>
    <row r="87" ht="15.75" customHeight="1">
      <c r="A87" s="10"/>
      <c r="B87" s="10"/>
      <c r="C87" s="10"/>
      <c r="D87" s="9"/>
      <c r="E87" s="8"/>
      <c r="F87" s="9"/>
      <c r="G87" s="9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</row>
    <row r="88" ht="15.75" customHeight="1">
      <c r="A88" s="10"/>
      <c r="B88" s="10"/>
      <c r="C88" s="10"/>
      <c r="D88" s="9"/>
      <c r="E88" s="8"/>
      <c r="F88" s="9"/>
      <c r="G88" s="9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</row>
    <row r="89" ht="15.75" customHeight="1">
      <c r="A89" s="10"/>
      <c r="B89" s="10"/>
      <c r="C89" s="10"/>
      <c r="D89" s="9"/>
      <c r="E89" s="8"/>
      <c r="F89" s="9"/>
      <c r="G89" s="9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</row>
    <row r="90" ht="15.75" customHeight="1">
      <c r="A90" s="10"/>
      <c r="B90" s="10"/>
      <c r="C90" s="10"/>
      <c r="D90" s="9"/>
      <c r="E90" s="8"/>
      <c r="F90" s="9"/>
      <c r="G90" s="9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</row>
    <row r="91" ht="15.75" customHeight="1">
      <c r="A91" s="10"/>
      <c r="B91" s="10"/>
      <c r="C91" s="10"/>
      <c r="D91" s="9"/>
      <c r="E91" s="8"/>
      <c r="F91" s="9"/>
      <c r="G91" s="9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</row>
    <row r="92" ht="15.75" customHeight="1">
      <c r="A92" s="10"/>
      <c r="B92" s="10"/>
      <c r="C92" s="10"/>
      <c r="D92" s="9"/>
      <c r="E92" s="8"/>
      <c r="F92" s="9"/>
      <c r="G92" s="9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</row>
    <row r="93" ht="15.75" customHeight="1">
      <c r="A93" s="10"/>
      <c r="B93" s="10"/>
      <c r="C93" s="10"/>
      <c r="D93" s="9"/>
      <c r="E93" s="8"/>
      <c r="F93" s="9"/>
      <c r="G93" s="9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</row>
    <row r="94" ht="15.75" customHeight="1">
      <c r="A94" s="10"/>
      <c r="B94" s="10"/>
      <c r="C94" s="10"/>
      <c r="D94" s="9"/>
      <c r="E94" s="8"/>
      <c r="F94" s="9"/>
      <c r="G94" s="9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</row>
    <row r="95" ht="15.75" customHeight="1">
      <c r="A95" s="10"/>
      <c r="B95" s="10"/>
      <c r="C95" s="10"/>
      <c r="D95" s="9"/>
      <c r="E95" s="8"/>
      <c r="F95" s="9"/>
      <c r="G95" s="9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</row>
    <row r="96" ht="15.75" customHeight="1">
      <c r="A96" s="10"/>
      <c r="B96" s="10"/>
      <c r="C96" s="10"/>
      <c r="D96" s="9"/>
      <c r="E96" s="8"/>
      <c r="F96" s="9"/>
      <c r="G96" s="9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</row>
    <row r="97" ht="15.75" customHeight="1">
      <c r="A97" s="10"/>
      <c r="B97" s="10"/>
      <c r="C97" s="10"/>
      <c r="D97" s="9"/>
      <c r="E97" s="8"/>
      <c r="F97" s="9"/>
      <c r="G97" s="9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</row>
    <row r="98" ht="15.75" customHeight="1">
      <c r="A98" s="10"/>
      <c r="B98" s="10"/>
      <c r="C98" s="10"/>
      <c r="D98" s="9"/>
      <c r="E98" s="8"/>
      <c r="F98" s="9"/>
      <c r="G98" s="9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</row>
    <row r="99" ht="15.75" customHeight="1">
      <c r="A99" s="10"/>
      <c r="B99" s="10"/>
      <c r="C99" s="10"/>
      <c r="D99" s="9"/>
      <c r="E99" s="8"/>
      <c r="F99" s="9"/>
      <c r="G99" s="9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</row>
    <row r="100" ht="15.75" customHeight="1">
      <c r="A100" s="10"/>
      <c r="B100" s="10"/>
      <c r="C100" s="10"/>
      <c r="D100" s="9"/>
      <c r="E100" s="8"/>
      <c r="F100" s="9"/>
      <c r="G100" s="9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</row>
    <row r="101" ht="15.75" customHeight="1">
      <c r="A101" s="10"/>
      <c r="B101" s="10"/>
      <c r="C101" s="10"/>
      <c r="D101" s="9"/>
      <c r="E101" s="8"/>
      <c r="F101" s="9"/>
      <c r="G101" s="9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</row>
    <row r="102" ht="15.75" customHeight="1">
      <c r="A102" s="10"/>
      <c r="B102" s="10"/>
      <c r="C102" s="10"/>
      <c r="D102" s="9"/>
      <c r="E102" s="8"/>
      <c r="F102" s="9"/>
      <c r="G102" s="9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</row>
    <row r="103" ht="15.75" customHeight="1">
      <c r="A103" s="10"/>
      <c r="B103" s="10"/>
      <c r="C103" s="10"/>
      <c r="D103" s="9"/>
      <c r="E103" s="8"/>
      <c r="F103" s="9"/>
      <c r="G103" s="9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</row>
    <row r="104" ht="15.75" customHeight="1">
      <c r="A104" s="10"/>
      <c r="B104" s="10"/>
      <c r="C104" s="10"/>
      <c r="D104" s="9"/>
      <c r="E104" s="8"/>
      <c r="F104" s="9"/>
      <c r="G104" s="9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</row>
    <row r="105" ht="15.75" customHeight="1">
      <c r="A105" s="10"/>
      <c r="B105" s="10"/>
      <c r="C105" s="10"/>
      <c r="D105" s="9"/>
      <c r="E105" s="8"/>
      <c r="F105" s="9"/>
      <c r="G105" s="9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</row>
    <row r="106" ht="15.75" customHeight="1">
      <c r="A106" s="10"/>
      <c r="B106" s="10"/>
      <c r="C106" s="10"/>
      <c r="D106" s="9"/>
      <c r="E106" s="8"/>
      <c r="F106" s="9"/>
      <c r="G106" s="9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</row>
    <row r="107" ht="15.75" customHeight="1">
      <c r="A107" s="10"/>
      <c r="B107" s="10"/>
      <c r="C107" s="10"/>
      <c r="D107" s="9"/>
      <c r="E107" s="8"/>
      <c r="F107" s="9"/>
      <c r="G107" s="9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</row>
    <row r="108" ht="15.75" customHeight="1">
      <c r="A108" s="10"/>
      <c r="B108" s="10"/>
      <c r="C108" s="10"/>
      <c r="D108" s="9"/>
      <c r="E108" s="8"/>
      <c r="F108" s="9"/>
      <c r="G108" s="9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</row>
    <row r="109" ht="15.75" customHeight="1">
      <c r="A109" s="10"/>
      <c r="B109" s="10"/>
      <c r="C109" s="10"/>
      <c r="D109" s="9"/>
      <c r="E109" s="8"/>
      <c r="F109" s="9"/>
      <c r="G109" s="9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</row>
    <row r="110" ht="15.75" customHeight="1">
      <c r="A110" s="10"/>
      <c r="B110" s="10"/>
      <c r="C110" s="10"/>
      <c r="D110" s="9"/>
      <c r="E110" s="8"/>
      <c r="F110" s="9"/>
      <c r="G110" s="9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</row>
    <row r="111" ht="15.75" customHeight="1">
      <c r="A111" s="10"/>
      <c r="B111" s="10"/>
      <c r="C111" s="10"/>
      <c r="D111" s="9"/>
      <c r="E111" s="8"/>
      <c r="F111" s="9"/>
      <c r="G111" s="9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</row>
    <row r="112" ht="15.75" customHeight="1">
      <c r="A112" s="10"/>
      <c r="B112" s="10"/>
      <c r="C112" s="10"/>
      <c r="D112" s="9"/>
      <c r="E112" s="8"/>
      <c r="F112" s="9"/>
      <c r="G112" s="9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</row>
    <row r="113" ht="15.75" customHeight="1">
      <c r="A113" s="10"/>
      <c r="B113" s="10"/>
      <c r="C113" s="10"/>
      <c r="D113" s="9"/>
      <c r="E113" s="8"/>
      <c r="F113" s="9"/>
      <c r="G113" s="9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</row>
    <row r="114" ht="15.75" customHeight="1">
      <c r="A114" s="10"/>
      <c r="B114" s="10"/>
      <c r="C114" s="10"/>
      <c r="D114" s="9"/>
      <c r="E114" s="8"/>
      <c r="F114" s="9"/>
      <c r="G114" s="9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</row>
    <row r="115" ht="15.75" customHeight="1">
      <c r="A115" s="10"/>
      <c r="B115" s="10"/>
      <c r="C115" s="10"/>
      <c r="D115" s="9"/>
      <c r="E115" s="8"/>
      <c r="F115" s="9"/>
      <c r="G115" s="9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</row>
    <row r="116" ht="15.75" customHeight="1">
      <c r="A116" s="10"/>
      <c r="B116" s="10"/>
      <c r="C116" s="10"/>
      <c r="D116" s="9"/>
      <c r="E116" s="8"/>
      <c r="F116" s="9"/>
      <c r="G116" s="9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</row>
    <row r="117" ht="15.75" customHeight="1">
      <c r="A117" s="10"/>
      <c r="B117" s="10"/>
      <c r="C117" s="10"/>
      <c r="D117" s="9"/>
      <c r="E117" s="8"/>
      <c r="F117" s="9"/>
      <c r="G117" s="9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</row>
    <row r="118" ht="15.75" customHeight="1">
      <c r="A118" s="10"/>
      <c r="B118" s="10"/>
      <c r="C118" s="10"/>
      <c r="D118" s="9"/>
      <c r="E118" s="8"/>
      <c r="F118" s="9"/>
      <c r="G118" s="9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</row>
    <row r="119" ht="15.75" customHeight="1">
      <c r="A119" s="10"/>
      <c r="B119" s="10"/>
      <c r="C119" s="10"/>
      <c r="D119" s="9"/>
      <c r="E119" s="8"/>
      <c r="F119" s="9"/>
      <c r="G119" s="9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</row>
    <row r="120" ht="15.75" customHeight="1">
      <c r="A120" s="10"/>
      <c r="B120" s="10"/>
      <c r="C120" s="10"/>
      <c r="D120" s="9"/>
      <c r="E120" s="8"/>
      <c r="F120" s="9"/>
      <c r="G120" s="9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</row>
    <row r="121" ht="15.75" customHeight="1">
      <c r="A121" s="10"/>
      <c r="B121" s="10"/>
      <c r="C121" s="10"/>
      <c r="D121" s="9"/>
      <c r="E121" s="8"/>
      <c r="F121" s="9"/>
      <c r="G121" s="9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</row>
    <row r="122" ht="15.75" customHeight="1">
      <c r="A122" s="10"/>
      <c r="B122" s="10"/>
      <c r="C122" s="10"/>
      <c r="D122" s="9"/>
      <c r="E122" s="8"/>
      <c r="F122" s="9"/>
      <c r="G122" s="9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</row>
    <row r="123" ht="15.75" customHeight="1">
      <c r="A123" s="10"/>
      <c r="B123" s="10"/>
      <c r="C123" s="10"/>
      <c r="D123" s="9"/>
      <c r="E123" s="8"/>
      <c r="F123" s="9"/>
      <c r="G123" s="9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</row>
    <row r="124" ht="15.75" customHeight="1">
      <c r="A124" s="10"/>
      <c r="B124" s="10"/>
      <c r="C124" s="10"/>
      <c r="D124" s="9"/>
      <c r="E124" s="8"/>
      <c r="F124" s="9"/>
      <c r="G124" s="9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</row>
    <row r="125" ht="15.75" customHeight="1">
      <c r="A125" s="10"/>
      <c r="B125" s="10"/>
      <c r="C125" s="10"/>
      <c r="D125" s="9"/>
      <c r="E125" s="8"/>
      <c r="F125" s="9"/>
      <c r="G125" s="9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</row>
    <row r="126" ht="15.75" customHeight="1">
      <c r="A126" s="10"/>
      <c r="B126" s="10"/>
      <c r="C126" s="10"/>
      <c r="D126" s="9"/>
      <c r="E126" s="8"/>
      <c r="F126" s="9"/>
      <c r="G126" s="9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</row>
    <row r="127" ht="15.75" customHeight="1">
      <c r="A127" s="10"/>
      <c r="B127" s="10"/>
      <c r="C127" s="10"/>
      <c r="D127" s="9"/>
      <c r="E127" s="8"/>
      <c r="F127" s="9"/>
      <c r="G127" s="9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</row>
    <row r="128" ht="15.75" customHeight="1">
      <c r="A128" s="10"/>
      <c r="B128" s="10"/>
      <c r="C128" s="10"/>
      <c r="D128" s="9"/>
      <c r="E128" s="8"/>
      <c r="F128" s="9"/>
      <c r="G128" s="9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</row>
    <row r="129" ht="15.75" customHeight="1">
      <c r="A129" s="10"/>
      <c r="B129" s="10"/>
      <c r="C129" s="10"/>
      <c r="D129" s="9"/>
      <c r="E129" s="8"/>
      <c r="F129" s="9"/>
      <c r="G129" s="9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</row>
    <row r="130" ht="15.75" customHeight="1">
      <c r="A130" s="10"/>
      <c r="B130" s="10"/>
      <c r="C130" s="10"/>
      <c r="D130" s="9"/>
      <c r="E130" s="8"/>
      <c r="F130" s="9"/>
      <c r="G130" s="9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</row>
    <row r="131" ht="15.75" customHeight="1">
      <c r="A131" s="10"/>
      <c r="B131" s="10"/>
      <c r="C131" s="10"/>
      <c r="D131" s="9"/>
      <c r="E131" s="8"/>
      <c r="F131" s="9"/>
      <c r="G131" s="9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</row>
    <row r="132" ht="15.75" customHeight="1">
      <c r="A132" s="10"/>
      <c r="B132" s="10"/>
      <c r="C132" s="10"/>
      <c r="D132" s="9"/>
      <c r="E132" s="8"/>
      <c r="F132" s="9"/>
      <c r="G132" s="9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</row>
    <row r="133" ht="15.75" customHeight="1">
      <c r="A133" s="10"/>
      <c r="B133" s="10"/>
      <c r="C133" s="10"/>
      <c r="D133" s="9"/>
      <c r="E133" s="8"/>
      <c r="F133" s="9"/>
      <c r="G133" s="9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</row>
    <row r="134" ht="15.75" customHeight="1">
      <c r="A134" s="10"/>
      <c r="B134" s="10"/>
      <c r="C134" s="10"/>
      <c r="D134" s="9"/>
      <c r="E134" s="8"/>
      <c r="F134" s="9"/>
      <c r="G134" s="9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</row>
    <row r="135" ht="15.75" customHeight="1">
      <c r="A135" s="10"/>
      <c r="B135" s="10"/>
      <c r="C135" s="10"/>
      <c r="D135" s="9"/>
      <c r="E135" s="8"/>
      <c r="F135" s="9"/>
      <c r="G135" s="9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</row>
    <row r="136" ht="15.75" customHeight="1">
      <c r="A136" s="10"/>
      <c r="B136" s="10"/>
      <c r="C136" s="10"/>
      <c r="D136" s="9"/>
      <c r="E136" s="8"/>
      <c r="F136" s="9"/>
      <c r="G136" s="9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</row>
    <row r="137" ht="15.75" customHeight="1">
      <c r="A137" s="10"/>
      <c r="B137" s="10"/>
      <c r="C137" s="10"/>
      <c r="D137" s="9"/>
      <c r="E137" s="8"/>
      <c r="F137" s="9"/>
      <c r="G137" s="9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</row>
    <row r="138" ht="15.75" customHeight="1">
      <c r="A138" s="10"/>
      <c r="B138" s="10"/>
      <c r="C138" s="10"/>
      <c r="D138" s="9"/>
      <c r="E138" s="8"/>
      <c r="F138" s="9"/>
      <c r="G138" s="9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</row>
    <row r="139" ht="15.75" customHeight="1">
      <c r="A139" s="10"/>
      <c r="B139" s="10"/>
      <c r="C139" s="10"/>
      <c r="D139" s="9"/>
      <c r="E139" s="8"/>
      <c r="F139" s="9"/>
      <c r="G139" s="9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</row>
    <row r="140" ht="15.75" customHeight="1">
      <c r="A140" s="10"/>
      <c r="B140" s="10"/>
      <c r="C140" s="10"/>
      <c r="D140" s="9"/>
      <c r="E140" s="8"/>
      <c r="F140" s="9"/>
      <c r="G140" s="9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</row>
    <row r="141" ht="15.75" customHeight="1">
      <c r="A141" s="10"/>
      <c r="B141" s="10"/>
      <c r="C141" s="10"/>
      <c r="D141" s="9"/>
      <c r="E141" s="8"/>
      <c r="F141" s="9"/>
      <c r="G141" s="9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</row>
    <row r="142" ht="15.75" customHeight="1">
      <c r="A142" s="10"/>
      <c r="B142" s="10"/>
      <c r="C142" s="10"/>
      <c r="D142" s="9"/>
      <c r="E142" s="8"/>
      <c r="F142" s="9"/>
      <c r="G142" s="9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</row>
    <row r="143" ht="15.75" customHeight="1">
      <c r="A143" s="10"/>
      <c r="B143" s="10"/>
      <c r="C143" s="10"/>
      <c r="D143" s="9"/>
      <c r="E143" s="8"/>
      <c r="F143" s="9"/>
      <c r="G143" s="9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</row>
    <row r="144" ht="15.75" customHeight="1">
      <c r="A144" s="10"/>
      <c r="B144" s="10"/>
      <c r="C144" s="10"/>
      <c r="D144" s="9"/>
      <c r="E144" s="8"/>
      <c r="F144" s="9"/>
      <c r="G144" s="9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</row>
    <row r="145" ht="15.75" customHeight="1">
      <c r="A145" s="10"/>
      <c r="B145" s="10"/>
      <c r="C145" s="10"/>
      <c r="D145" s="9"/>
      <c r="E145" s="8"/>
      <c r="F145" s="9"/>
      <c r="G145" s="9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</row>
    <row r="146" ht="15.75" customHeight="1">
      <c r="A146" s="10"/>
      <c r="B146" s="10"/>
      <c r="C146" s="10"/>
      <c r="D146" s="9"/>
      <c r="E146" s="8"/>
      <c r="F146" s="9"/>
      <c r="G146" s="9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</row>
    <row r="147" ht="15.75" customHeight="1">
      <c r="A147" s="10"/>
      <c r="B147" s="10"/>
      <c r="C147" s="10"/>
      <c r="D147" s="9"/>
      <c r="E147" s="8"/>
      <c r="F147" s="9"/>
      <c r="G147" s="9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</row>
    <row r="148" ht="15.75" customHeight="1">
      <c r="A148" s="10"/>
      <c r="B148" s="10"/>
      <c r="C148" s="10"/>
      <c r="D148" s="9"/>
      <c r="E148" s="8"/>
      <c r="F148" s="9"/>
      <c r="G148" s="9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</row>
    <row r="149" ht="15.75" customHeight="1">
      <c r="A149" s="10"/>
      <c r="B149" s="10"/>
      <c r="C149" s="10"/>
      <c r="D149" s="9"/>
      <c r="E149" s="8"/>
      <c r="F149" s="9"/>
      <c r="G149" s="9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</row>
    <row r="150" ht="15.75" customHeight="1">
      <c r="A150" s="10"/>
      <c r="B150" s="10"/>
      <c r="C150" s="10"/>
      <c r="D150" s="9"/>
      <c r="E150" s="8"/>
      <c r="F150" s="9"/>
      <c r="G150" s="9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</row>
    <row r="151" ht="15.75" customHeight="1">
      <c r="A151" s="10"/>
      <c r="B151" s="10"/>
      <c r="C151" s="10"/>
      <c r="D151" s="9"/>
      <c r="E151" s="8"/>
      <c r="F151" s="9"/>
      <c r="G151" s="9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</row>
    <row r="152" ht="15.75" customHeight="1">
      <c r="A152" s="10"/>
      <c r="B152" s="10"/>
      <c r="C152" s="10"/>
      <c r="D152" s="9"/>
      <c r="E152" s="8"/>
      <c r="F152" s="9"/>
      <c r="G152" s="9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</row>
    <row r="153" ht="15.75" customHeight="1">
      <c r="A153" s="10"/>
      <c r="B153" s="10"/>
      <c r="C153" s="10"/>
      <c r="D153" s="9"/>
      <c r="E153" s="8"/>
      <c r="F153" s="9"/>
      <c r="G153" s="9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</row>
    <row r="154" ht="15.75" customHeight="1">
      <c r="A154" s="10"/>
      <c r="B154" s="10"/>
      <c r="C154" s="10"/>
      <c r="D154" s="9"/>
      <c r="E154" s="8"/>
      <c r="F154" s="9"/>
      <c r="G154" s="9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</row>
    <row r="155" ht="15.75" customHeight="1">
      <c r="A155" s="10"/>
      <c r="B155" s="10"/>
      <c r="C155" s="10"/>
      <c r="D155" s="9"/>
      <c r="E155" s="8"/>
      <c r="F155" s="9"/>
      <c r="G155" s="9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</row>
    <row r="156" ht="15.75" customHeight="1">
      <c r="A156" s="10"/>
      <c r="B156" s="10"/>
      <c r="C156" s="10"/>
      <c r="D156" s="9"/>
      <c r="E156" s="8"/>
      <c r="F156" s="9"/>
      <c r="G156" s="9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ht="15.75" customHeight="1">
      <c r="A157" s="10"/>
      <c r="B157" s="10"/>
      <c r="C157" s="10"/>
      <c r="D157" s="9"/>
      <c r="E157" s="8"/>
      <c r="F157" s="9"/>
      <c r="G157" s="9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ht="15.75" customHeight="1">
      <c r="A158" s="10"/>
      <c r="B158" s="10"/>
      <c r="C158" s="10"/>
      <c r="D158" s="9"/>
      <c r="E158" s="8"/>
      <c r="F158" s="9"/>
      <c r="G158" s="9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ht="15.75" customHeight="1">
      <c r="A159" s="10"/>
      <c r="B159" s="10"/>
      <c r="C159" s="10"/>
      <c r="D159" s="9"/>
      <c r="E159" s="8"/>
      <c r="F159" s="9"/>
      <c r="G159" s="9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ht="15.75" customHeight="1">
      <c r="A160" s="10"/>
      <c r="B160" s="10"/>
      <c r="C160" s="10"/>
      <c r="D160" s="9"/>
      <c r="E160" s="8"/>
      <c r="F160" s="9"/>
      <c r="G160" s="9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ht="15.75" customHeight="1">
      <c r="A161" s="10"/>
      <c r="B161" s="10"/>
      <c r="C161" s="10"/>
      <c r="D161" s="9"/>
      <c r="E161" s="8"/>
      <c r="F161" s="9"/>
      <c r="G161" s="9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ht="15.75" customHeight="1">
      <c r="A162" s="10"/>
      <c r="B162" s="10"/>
      <c r="C162" s="10"/>
      <c r="D162" s="9"/>
      <c r="E162" s="8"/>
      <c r="F162" s="9"/>
      <c r="G162" s="9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ht="15.75" customHeight="1">
      <c r="A163" s="10"/>
      <c r="B163" s="10"/>
      <c r="C163" s="10"/>
      <c r="D163" s="9"/>
      <c r="E163" s="8"/>
      <c r="F163" s="9"/>
      <c r="G163" s="9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ht="15.75" customHeight="1">
      <c r="A164" s="10"/>
      <c r="B164" s="10"/>
      <c r="C164" s="10"/>
      <c r="D164" s="9"/>
      <c r="E164" s="8"/>
      <c r="F164" s="9"/>
      <c r="G164" s="9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ht="15.75" customHeight="1">
      <c r="A165" s="10"/>
      <c r="B165" s="10"/>
      <c r="C165" s="10"/>
      <c r="D165" s="9"/>
      <c r="E165" s="8"/>
      <c r="F165" s="9"/>
      <c r="G165" s="9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ht="15.75" customHeight="1">
      <c r="A166" s="10"/>
      <c r="B166" s="10"/>
      <c r="C166" s="10"/>
      <c r="D166" s="9"/>
      <c r="E166" s="8"/>
      <c r="F166" s="9"/>
      <c r="G166" s="9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ht="15.75" customHeight="1">
      <c r="A167" s="10"/>
      <c r="B167" s="10"/>
      <c r="C167" s="10"/>
      <c r="D167" s="9"/>
      <c r="E167" s="8"/>
      <c r="F167" s="9"/>
      <c r="G167" s="9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ht="15.75" customHeight="1">
      <c r="A168" s="10"/>
      <c r="B168" s="10"/>
      <c r="C168" s="10"/>
      <c r="D168" s="9"/>
      <c r="E168" s="8"/>
      <c r="F168" s="9"/>
      <c r="G168" s="9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ht="15.75" customHeight="1">
      <c r="A169" s="10"/>
      <c r="B169" s="10"/>
      <c r="C169" s="10"/>
      <c r="D169" s="9"/>
      <c r="E169" s="8"/>
      <c r="F169" s="9"/>
      <c r="G169" s="9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ht="15.75" customHeight="1">
      <c r="A170" s="10"/>
      <c r="B170" s="10"/>
      <c r="C170" s="10"/>
      <c r="D170" s="9"/>
      <c r="E170" s="8"/>
      <c r="F170" s="9"/>
      <c r="G170" s="9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ht="15.75" customHeight="1">
      <c r="A171" s="10"/>
      <c r="B171" s="10"/>
      <c r="C171" s="10"/>
      <c r="D171" s="9"/>
      <c r="E171" s="8"/>
      <c r="F171" s="9"/>
      <c r="G171" s="9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ht="15.75" customHeight="1">
      <c r="A172" s="10"/>
      <c r="B172" s="10"/>
      <c r="C172" s="10"/>
      <c r="D172" s="9"/>
      <c r="E172" s="8"/>
      <c r="F172" s="9"/>
      <c r="G172" s="9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ht="15.75" customHeight="1">
      <c r="A173" s="10"/>
      <c r="B173" s="10"/>
      <c r="C173" s="10"/>
      <c r="D173" s="9"/>
      <c r="E173" s="8"/>
      <c r="F173" s="9"/>
      <c r="G173" s="9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ht="15.75" customHeight="1">
      <c r="A174" s="10"/>
      <c r="B174" s="10"/>
      <c r="C174" s="10"/>
      <c r="D174" s="9"/>
      <c r="E174" s="8"/>
      <c r="F174" s="9"/>
      <c r="G174" s="9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ht="15.75" customHeight="1">
      <c r="A175" s="10"/>
      <c r="B175" s="10"/>
      <c r="C175" s="10"/>
      <c r="D175" s="9"/>
      <c r="E175" s="8"/>
      <c r="F175" s="9"/>
      <c r="G175" s="9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ht="15.75" customHeight="1">
      <c r="A176" s="10"/>
      <c r="B176" s="10"/>
      <c r="C176" s="10"/>
      <c r="D176" s="9"/>
      <c r="E176" s="8"/>
      <c r="F176" s="9"/>
      <c r="G176" s="9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ht="15.75" customHeight="1">
      <c r="A177" s="10"/>
      <c r="B177" s="10"/>
      <c r="C177" s="10"/>
      <c r="D177" s="9"/>
      <c r="E177" s="8"/>
      <c r="F177" s="9"/>
      <c r="G177" s="9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ht="15.75" customHeight="1">
      <c r="A178" s="10"/>
      <c r="B178" s="10"/>
      <c r="C178" s="10"/>
      <c r="D178" s="9"/>
      <c r="E178" s="8"/>
      <c r="F178" s="9"/>
      <c r="G178" s="9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ht="15.75" customHeight="1">
      <c r="A179" s="10"/>
      <c r="B179" s="10"/>
      <c r="C179" s="10"/>
      <c r="D179" s="9"/>
      <c r="E179" s="8"/>
      <c r="F179" s="9"/>
      <c r="G179" s="9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ht="15.75" customHeight="1">
      <c r="A180" s="10"/>
      <c r="B180" s="10"/>
      <c r="C180" s="10"/>
      <c r="D180" s="9"/>
      <c r="E180" s="8"/>
      <c r="F180" s="9"/>
      <c r="G180" s="9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ht="15.75" customHeight="1">
      <c r="A181" s="10"/>
      <c r="B181" s="10"/>
      <c r="C181" s="10"/>
      <c r="D181" s="9"/>
      <c r="E181" s="8"/>
      <c r="F181" s="9"/>
      <c r="G181" s="9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ht="15.75" customHeight="1">
      <c r="A182" s="10"/>
      <c r="B182" s="10"/>
      <c r="C182" s="10"/>
      <c r="D182" s="9"/>
      <c r="E182" s="8"/>
      <c r="F182" s="9"/>
      <c r="G182" s="9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ht="15.75" customHeight="1">
      <c r="A183" s="10"/>
      <c r="B183" s="10"/>
      <c r="C183" s="10"/>
      <c r="D183" s="9"/>
      <c r="E183" s="8"/>
      <c r="F183" s="9"/>
      <c r="G183" s="9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ht="15.75" customHeight="1">
      <c r="A184" s="10"/>
      <c r="B184" s="10"/>
      <c r="C184" s="10"/>
      <c r="D184" s="9"/>
      <c r="E184" s="8"/>
      <c r="F184" s="9"/>
      <c r="G184" s="9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ht="15.75" customHeight="1">
      <c r="A185" s="10"/>
      <c r="B185" s="10"/>
      <c r="C185" s="10"/>
      <c r="D185" s="9"/>
      <c r="E185" s="8"/>
      <c r="F185" s="9"/>
      <c r="G185" s="9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ht="15.75" customHeight="1">
      <c r="A186" s="10"/>
      <c r="B186" s="10"/>
      <c r="C186" s="10"/>
      <c r="D186" s="9"/>
      <c r="E186" s="8"/>
      <c r="F186" s="9"/>
      <c r="G186" s="9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ht="15.75" customHeight="1">
      <c r="A187" s="10"/>
      <c r="B187" s="10"/>
      <c r="C187" s="10"/>
      <c r="D187" s="9"/>
      <c r="E187" s="8"/>
      <c r="F187" s="9"/>
      <c r="G187" s="9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ht="15.75" customHeight="1">
      <c r="A188" s="10"/>
      <c r="B188" s="10"/>
      <c r="C188" s="10"/>
      <c r="D188" s="9"/>
      <c r="E188" s="8"/>
      <c r="F188" s="9"/>
      <c r="G188" s="9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ht="15.75" customHeight="1">
      <c r="A189" s="10"/>
      <c r="B189" s="10"/>
      <c r="C189" s="10"/>
      <c r="D189" s="9"/>
      <c r="E189" s="8"/>
      <c r="F189" s="9"/>
      <c r="G189" s="9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ht="15.75" customHeight="1">
      <c r="A190" s="10"/>
      <c r="B190" s="10"/>
      <c r="C190" s="10"/>
      <c r="D190" s="9"/>
      <c r="E190" s="8"/>
      <c r="F190" s="9"/>
      <c r="G190" s="9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ht="15.75" customHeight="1">
      <c r="A191" s="10"/>
      <c r="B191" s="10"/>
      <c r="C191" s="10"/>
      <c r="D191" s="9"/>
      <c r="E191" s="8"/>
      <c r="F191" s="9"/>
      <c r="G191" s="9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ht="15.75" customHeight="1">
      <c r="A192" s="10"/>
      <c r="B192" s="10"/>
      <c r="C192" s="10"/>
      <c r="D192" s="9"/>
      <c r="E192" s="8"/>
      <c r="F192" s="9"/>
      <c r="G192" s="9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ht="15.75" customHeight="1">
      <c r="A193" s="10"/>
      <c r="B193" s="10"/>
      <c r="C193" s="10"/>
      <c r="D193" s="9"/>
      <c r="E193" s="8"/>
      <c r="F193" s="9"/>
      <c r="G193" s="9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ht="15.75" customHeight="1">
      <c r="A194" s="10"/>
      <c r="B194" s="10"/>
      <c r="C194" s="10"/>
      <c r="D194" s="9"/>
      <c r="E194" s="8"/>
      <c r="F194" s="9"/>
      <c r="G194" s="9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ht="15.75" customHeight="1">
      <c r="A195" s="10"/>
      <c r="B195" s="10"/>
      <c r="C195" s="10"/>
      <c r="D195" s="9"/>
      <c r="E195" s="8"/>
      <c r="F195" s="9"/>
      <c r="G195" s="9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ht="15.75" customHeight="1">
      <c r="A196" s="10"/>
      <c r="B196" s="10"/>
      <c r="C196" s="10"/>
      <c r="D196" s="9"/>
      <c r="E196" s="8"/>
      <c r="F196" s="9"/>
      <c r="G196" s="9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ht="15.75" customHeight="1">
      <c r="A197" s="10"/>
      <c r="B197" s="10"/>
      <c r="C197" s="10"/>
      <c r="D197" s="9"/>
      <c r="E197" s="8"/>
      <c r="F197" s="9"/>
      <c r="G197" s="9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ht="15.75" customHeight="1">
      <c r="A198" s="10"/>
      <c r="B198" s="10"/>
      <c r="C198" s="10"/>
      <c r="D198" s="9"/>
      <c r="E198" s="8"/>
      <c r="F198" s="9"/>
      <c r="G198" s="9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ht="15.75" customHeight="1">
      <c r="A199" s="10"/>
      <c r="B199" s="10"/>
      <c r="C199" s="10"/>
      <c r="D199" s="9"/>
      <c r="E199" s="8"/>
      <c r="F199" s="9"/>
      <c r="G199" s="9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ht="15.75" customHeight="1">
      <c r="A200" s="10"/>
      <c r="B200" s="10"/>
      <c r="C200" s="10"/>
      <c r="D200" s="9"/>
      <c r="E200" s="8"/>
      <c r="F200" s="9"/>
      <c r="G200" s="9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ht="15.75" customHeight="1">
      <c r="A201" s="10"/>
      <c r="B201" s="10"/>
      <c r="C201" s="10"/>
      <c r="D201" s="9"/>
      <c r="E201" s="8"/>
      <c r="F201" s="9"/>
      <c r="G201" s="9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ht="15.75" customHeight="1">
      <c r="A202" s="10"/>
      <c r="B202" s="10"/>
      <c r="C202" s="10"/>
      <c r="D202" s="9"/>
      <c r="E202" s="8"/>
      <c r="F202" s="9"/>
      <c r="G202" s="9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ht="15.75" customHeight="1">
      <c r="A203" s="10"/>
      <c r="B203" s="10"/>
      <c r="C203" s="10"/>
      <c r="D203" s="9"/>
      <c r="E203" s="8"/>
      <c r="F203" s="9"/>
      <c r="G203" s="9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ht="15.75" customHeight="1">
      <c r="A204" s="10"/>
      <c r="B204" s="10"/>
      <c r="C204" s="10"/>
      <c r="D204" s="9"/>
      <c r="E204" s="8"/>
      <c r="F204" s="9"/>
      <c r="G204" s="9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ht="15.75" customHeight="1">
      <c r="A205" s="10"/>
      <c r="B205" s="10"/>
      <c r="C205" s="10"/>
      <c r="D205" s="9"/>
      <c r="E205" s="8"/>
      <c r="F205" s="9"/>
      <c r="G205" s="9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ht="15.75" customHeight="1">
      <c r="A206" s="10"/>
      <c r="B206" s="10"/>
      <c r="C206" s="10"/>
      <c r="D206" s="9"/>
      <c r="E206" s="8"/>
      <c r="F206" s="9"/>
      <c r="G206" s="9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ht="15.75" customHeight="1">
      <c r="A207" s="10"/>
      <c r="B207" s="10"/>
      <c r="C207" s="10"/>
      <c r="D207" s="9"/>
      <c r="E207" s="8"/>
      <c r="F207" s="9"/>
      <c r="G207" s="9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ht="15.75" customHeight="1">
      <c r="A208" s="10"/>
      <c r="B208" s="10"/>
      <c r="C208" s="10"/>
      <c r="D208" s="9"/>
      <c r="E208" s="8"/>
      <c r="F208" s="9"/>
      <c r="G208" s="9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ht="15.75" customHeight="1">
      <c r="A209" s="10"/>
      <c r="B209" s="10"/>
      <c r="C209" s="10"/>
      <c r="D209" s="9"/>
      <c r="E209" s="8"/>
      <c r="F209" s="9"/>
      <c r="G209" s="9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ht="15.75" customHeight="1">
      <c r="A210" s="10"/>
      <c r="B210" s="10"/>
      <c r="C210" s="10"/>
      <c r="D210" s="9"/>
      <c r="E210" s="8"/>
      <c r="F210" s="9"/>
      <c r="G210" s="9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ht="15.75" customHeight="1">
      <c r="A211" s="10"/>
      <c r="B211" s="10"/>
      <c r="C211" s="10"/>
      <c r="D211" s="9"/>
      <c r="E211" s="8"/>
      <c r="F211" s="9"/>
      <c r="G211" s="9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ht="15.75" customHeight="1">
      <c r="A212" s="10"/>
      <c r="B212" s="10"/>
      <c r="C212" s="10"/>
      <c r="D212" s="9"/>
      <c r="E212" s="8"/>
      <c r="F212" s="9"/>
      <c r="G212" s="9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ht="15.75" customHeight="1">
      <c r="A213" s="10"/>
      <c r="B213" s="10"/>
      <c r="C213" s="10"/>
      <c r="D213" s="9"/>
      <c r="E213" s="8"/>
      <c r="F213" s="9"/>
      <c r="G213" s="9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ht="15.75" customHeight="1">
      <c r="A214" s="10"/>
      <c r="B214" s="10"/>
      <c r="C214" s="10"/>
      <c r="D214" s="9"/>
      <c r="E214" s="8"/>
      <c r="F214" s="9"/>
      <c r="G214" s="9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ht="15.75" customHeight="1">
      <c r="A215" s="10"/>
      <c r="B215" s="10"/>
      <c r="C215" s="10"/>
      <c r="D215" s="9"/>
      <c r="E215" s="8"/>
      <c r="F215" s="9"/>
      <c r="G215" s="9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ht="15.75" customHeight="1">
      <c r="A216" s="10"/>
      <c r="B216" s="10"/>
      <c r="C216" s="10"/>
      <c r="D216" s="9"/>
      <c r="E216" s="8"/>
      <c r="F216" s="9"/>
      <c r="G216" s="9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ht="15.75" customHeight="1">
      <c r="A217" s="10"/>
      <c r="B217" s="10"/>
      <c r="C217" s="10"/>
      <c r="D217" s="9"/>
      <c r="E217" s="8"/>
      <c r="F217" s="9"/>
      <c r="G217" s="9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ht="15.75" customHeight="1">
      <c r="A218" s="10"/>
      <c r="B218" s="10"/>
      <c r="C218" s="10"/>
      <c r="D218" s="9"/>
      <c r="E218" s="8"/>
      <c r="F218" s="9"/>
      <c r="G218" s="9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ht="15.75" customHeight="1">
      <c r="A219" s="10"/>
      <c r="B219" s="10"/>
      <c r="C219" s="10"/>
      <c r="D219" s="9"/>
      <c r="E219" s="8"/>
      <c r="F219" s="9"/>
      <c r="G219" s="9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ht="15.75" customHeight="1">
      <c r="A220" s="10"/>
      <c r="B220" s="10"/>
      <c r="C220" s="10"/>
      <c r="D220" s="9"/>
      <c r="E220" s="8"/>
      <c r="F220" s="9"/>
      <c r="G220" s="9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ht="15.75" customHeight="1">
      <c r="A221" s="10"/>
      <c r="B221" s="10"/>
      <c r="C221" s="10"/>
      <c r="D221" s="9"/>
      <c r="E221" s="8"/>
      <c r="F221" s="9"/>
      <c r="G221" s="9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ht="15.75" customHeight="1">
      <c r="A222" s="10"/>
      <c r="B222" s="10"/>
      <c r="C222" s="10"/>
      <c r="D222" s="9"/>
      <c r="E222" s="8"/>
      <c r="F222" s="9"/>
      <c r="G222" s="9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ht="15.75" customHeight="1">
      <c r="A223" s="10"/>
      <c r="B223" s="10"/>
      <c r="C223" s="10"/>
      <c r="D223" s="9"/>
      <c r="E223" s="8"/>
      <c r="F223" s="9"/>
      <c r="G223" s="9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ht="15.75" customHeight="1">
      <c r="A224" s="10"/>
      <c r="B224" s="10"/>
      <c r="C224" s="10"/>
      <c r="D224" s="9"/>
      <c r="E224" s="8"/>
      <c r="F224" s="9"/>
      <c r="G224" s="9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ht="15.75" customHeight="1">
      <c r="A225" s="10"/>
      <c r="B225" s="10"/>
      <c r="C225" s="10"/>
      <c r="D225" s="9"/>
      <c r="E225" s="8"/>
      <c r="F225" s="9"/>
      <c r="G225" s="9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ht="15.75" customHeight="1">
      <c r="A226" s="10"/>
      <c r="B226" s="10"/>
      <c r="C226" s="10"/>
      <c r="D226" s="9"/>
      <c r="E226" s="8"/>
      <c r="F226" s="9"/>
      <c r="G226" s="9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ht="15.75" customHeight="1">
      <c r="A227" s="10"/>
      <c r="B227" s="10"/>
      <c r="C227" s="10"/>
      <c r="D227" s="9"/>
      <c r="E227" s="8"/>
      <c r="F227" s="9"/>
      <c r="G227" s="9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ht="15.75" customHeight="1">
      <c r="A228" s="10"/>
      <c r="B228" s="10"/>
      <c r="C228" s="10"/>
      <c r="D228" s="9"/>
      <c r="E228" s="8"/>
      <c r="F228" s="9"/>
      <c r="G228" s="9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ht="15.75" customHeight="1">
      <c r="A229" s="10"/>
      <c r="B229" s="10"/>
      <c r="C229" s="10"/>
      <c r="D229" s="9"/>
      <c r="E229" s="8"/>
      <c r="F229" s="9"/>
      <c r="G229" s="9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  <row r="230" ht="15.75" customHeight="1">
      <c r="A230" s="10"/>
      <c r="B230" s="10"/>
      <c r="C230" s="10"/>
      <c r="D230" s="9"/>
      <c r="E230" s="8"/>
      <c r="F230" s="9"/>
      <c r="G230" s="9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</row>
    <row r="231" ht="15.75" customHeight="1">
      <c r="A231" s="10"/>
      <c r="B231" s="10"/>
      <c r="C231" s="10"/>
      <c r="D231" s="9"/>
      <c r="E231" s="8"/>
      <c r="F231" s="9"/>
      <c r="G231" s="9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</row>
    <row r="232" ht="15.75" customHeight="1">
      <c r="A232" s="10"/>
      <c r="B232" s="10"/>
      <c r="C232" s="10"/>
      <c r="D232" s="9"/>
      <c r="E232" s="8"/>
      <c r="F232" s="9"/>
      <c r="G232" s="9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</row>
    <row r="233" ht="15.75" customHeight="1">
      <c r="A233" s="10"/>
      <c r="B233" s="10"/>
      <c r="C233" s="10"/>
      <c r="D233" s="9"/>
      <c r="E233" s="8"/>
      <c r="F233" s="9"/>
      <c r="G233" s="9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</row>
    <row r="234" ht="15.75" customHeight="1">
      <c r="A234" s="10"/>
      <c r="B234" s="10"/>
      <c r="C234" s="10"/>
      <c r="D234" s="9"/>
      <c r="E234" s="8"/>
      <c r="F234" s="9"/>
      <c r="G234" s="9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</row>
    <row r="235" ht="15.75" customHeight="1">
      <c r="A235" s="10"/>
      <c r="B235" s="10"/>
      <c r="C235" s="10"/>
      <c r="D235" s="9"/>
      <c r="E235" s="8"/>
      <c r="F235" s="9"/>
      <c r="G235" s="9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</row>
    <row r="236" ht="15.75" customHeight="1">
      <c r="A236" s="10"/>
      <c r="B236" s="10"/>
      <c r="C236" s="10"/>
      <c r="D236" s="9"/>
      <c r="E236" s="8"/>
      <c r="F236" s="9"/>
      <c r="G236" s="9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</row>
    <row r="237" ht="15.75" customHeight="1">
      <c r="A237" s="10"/>
      <c r="B237" s="10"/>
      <c r="C237" s="10"/>
      <c r="D237" s="9"/>
      <c r="E237" s="8"/>
      <c r="F237" s="9"/>
      <c r="G237" s="9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</row>
    <row r="238" ht="15.75" customHeight="1">
      <c r="A238" s="10"/>
      <c r="B238" s="10"/>
      <c r="C238" s="10"/>
      <c r="D238" s="9"/>
      <c r="E238" s="8"/>
      <c r="F238" s="9"/>
      <c r="G238" s="9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</row>
    <row r="239" ht="15.75" customHeight="1">
      <c r="A239" s="10"/>
      <c r="B239" s="10"/>
      <c r="C239" s="10"/>
      <c r="D239" s="9"/>
      <c r="E239" s="8"/>
      <c r="F239" s="9"/>
      <c r="G239" s="9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</row>
    <row r="240" ht="15.75" customHeight="1">
      <c r="A240" s="10"/>
      <c r="B240" s="10"/>
      <c r="C240" s="10"/>
      <c r="D240" s="9"/>
      <c r="E240" s="8"/>
      <c r="F240" s="9"/>
      <c r="G240" s="9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</row>
    <row r="241" ht="15.75" customHeight="1">
      <c r="A241" s="10"/>
      <c r="B241" s="10"/>
      <c r="C241" s="10"/>
      <c r="D241" s="9"/>
      <c r="E241" s="8"/>
      <c r="F241" s="9"/>
      <c r="G241" s="9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</row>
    <row r="242" ht="15.75" customHeight="1">
      <c r="A242" s="10"/>
      <c r="B242" s="10"/>
      <c r="C242" s="10"/>
      <c r="D242" s="9"/>
      <c r="E242" s="8"/>
      <c r="F242" s="9"/>
      <c r="G242" s="9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</row>
    <row r="243" ht="15.75" customHeight="1">
      <c r="A243" s="10"/>
      <c r="B243" s="10"/>
      <c r="C243" s="10"/>
      <c r="D243" s="9"/>
      <c r="E243" s="8"/>
      <c r="F243" s="9"/>
      <c r="G243" s="9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</row>
    <row r="244" ht="15.75" customHeight="1">
      <c r="A244" s="10"/>
      <c r="B244" s="10"/>
      <c r="C244" s="10"/>
      <c r="D244" s="9"/>
      <c r="E244" s="8"/>
      <c r="F244" s="9"/>
      <c r="G244" s="9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</row>
    <row r="245" ht="15.75" customHeight="1">
      <c r="A245" s="10"/>
      <c r="B245" s="10"/>
      <c r="C245" s="10"/>
      <c r="D245" s="9"/>
      <c r="E245" s="8"/>
      <c r="F245" s="9"/>
      <c r="G245" s="9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</row>
    <row r="246" ht="15.75" customHeight="1">
      <c r="A246" s="10"/>
      <c r="B246" s="10"/>
      <c r="C246" s="10"/>
      <c r="D246" s="9"/>
      <c r="E246" s="8"/>
      <c r="F246" s="9"/>
      <c r="G246" s="9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</row>
    <row r="247" ht="15.75" customHeight="1">
      <c r="A247" s="10"/>
      <c r="B247" s="10"/>
      <c r="C247" s="10"/>
      <c r="D247" s="9"/>
      <c r="E247" s="8"/>
      <c r="F247" s="9"/>
      <c r="G247" s="9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</row>
    <row r="248" ht="15.75" customHeight="1">
      <c r="A248" s="10"/>
      <c r="B248" s="10"/>
      <c r="C248" s="10"/>
      <c r="D248" s="9"/>
      <c r="E248" s="8"/>
      <c r="F248" s="9"/>
      <c r="G248" s="9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</row>
    <row r="249" ht="15.75" customHeight="1">
      <c r="A249" s="10"/>
      <c r="B249" s="10"/>
      <c r="C249" s="10"/>
      <c r="D249" s="9"/>
      <c r="E249" s="8"/>
      <c r="F249" s="9"/>
      <c r="G249" s="9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</row>
    <row r="250" ht="15.75" customHeight="1">
      <c r="A250" s="10"/>
      <c r="B250" s="10"/>
      <c r="C250" s="10"/>
      <c r="D250" s="9"/>
      <c r="E250" s="8"/>
      <c r="F250" s="9"/>
      <c r="G250" s="9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</row>
    <row r="251" ht="15.75" customHeight="1">
      <c r="A251" s="10"/>
      <c r="B251" s="10"/>
      <c r="C251" s="10"/>
      <c r="D251" s="9"/>
      <c r="E251" s="8"/>
      <c r="F251" s="9"/>
      <c r="G251" s="9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</row>
    <row r="252" ht="15.75" customHeight="1">
      <c r="A252" s="10"/>
      <c r="B252" s="10"/>
      <c r="C252" s="10"/>
      <c r="D252" s="9"/>
      <c r="E252" s="8"/>
      <c r="F252" s="9"/>
      <c r="G252" s="9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</row>
    <row r="253" ht="15.75" customHeight="1">
      <c r="A253" s="10"/>
      <c r="B253" s="10"/>
      <c r="C253" s="10"/>
      <c r="D253" s="9"/>
      <c r="E253" s="8"/>
      <c r="F253" s="9"/>
      <c r="G253" s="9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</row>
    <row r="254" ht="15.75" customHeight="1">
      <c r="A254" s="10"/>
      <c r="B254" s="10"/>
      <c r="C254" s="10"/>
      <c r="D254" s="9"/>
      <c r="E254" s="8"/>
      <c r="F254" s="9"/>
      <c r="G254" s="9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</row>
    <row r="255" ht="15.75" customHeight="1">
      <c r="A255" s="10"/>
      <c r="B255" s="10"/>
      <c r="C255" s="10"/>
      <c r="D255" s="9"/>
      <c r="E255" s="8"/>
      <c r="F255" s="9"/>
      <c r="G255" s="9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</row>
    <row r="256" ht="15.75" customHeight="1">
      <c r="A256" s="10"/>
      <c r="B256" s="10"/>
      <c r="C256" s="10"/>
      <c r="D256" s="9"/>
      <c r="E256" s="8"/>
      <c r="F256" s="9"/>
      <c r="G256" s="9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</row>
    <row r="257" ht="15.75" customHeight="1">
      <c r="A257" s="10"/>
      <c r="B257" s="10"/>
      <c r="C257" s="10"/>
      <c r="D257" s="9"/>
      <c r="E257" s="8"/>
      <c r="F257" s="9"/>
      <c r="G257" s="9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</row>
    <row r="258" ht="15.75" customHeight="1">
      <c r="A258" s="10"/>
      <c r="B258" s="10"/>
      <c r="C258" s="10"/>
      <c r="D258" s="9"/>
      <c r="E258" s="8"/>
      <c r="F258" s="9"/>
      <c r="G258" s="9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</row>
    <row r="259" ht="15.75" customHeight="1">
      <c r="A259" s="10"/>
      <c r="B259" s="10"/>
      <c r="C259" s="10"/>
      <c r="D259" s="9"/>
      <c r="E259" s="8"/>
      <c r="F259" s="9"/>
      <c r="G259" s="9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</row>
    <row r="260" ht="15.75" customHeight="1">
      <c r="A260" s="10"/>
      <c r="B260" s="10"/>
      <c r="C260" s="10"/>
      <c r="D260" s="9"/>
      <c r="E260" s="8"/>
      <c r="F260" s="9"/>
      <c r="G260" s="9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</row>
    <row r="261" ht="15.75" customHeight="1">
      <c r="A261" s="10"/>
      <c r="B261" s="10"/>
      <c r="C261" s="10"/>
      <c r="D261" s="9"/>
      <c r="E261" s="8"/>
      <c r="F261" s="9"/>
      <c r="G261" s="9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</row>
    <row r="262" ht="15.75" customHeight="1">
      <c r="A262" s="10"/>
      <c r="B262" s="10"/>
      <c r="C262" s="10"/>
      <c r="D262" s="9"/>
      <c r="E262" s="8"/>
      <c r="F262" s="9"/>
      <c r="G262" s="9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</row>
    <row r="263" ht="15.75" customHeight="1">
      <c r="A263" s="10"/>
      <c r="B263" s="10"/>
      <c r="C263" s="10"/>
      <c r="D263" s="9"/>
      <c r="E263" s="8"/>
      <c r="F263" s="9"/>
      <c r="G263" s="9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</row>
    <row r="264" ht="15.75" customHeight="1">
      <c r="A264" s="10"/>
      <c r="B264" s="10"/>
      <c r="C264" s="10"/>
      <c r="D264" s="9"/>
      <c r="E264" s="8"/>
      <c r="F264" s="9"/>
      <c r="G264" s="9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</row>
    <row r="265" ht="15.75" customHeight="1">
      <c r="A265" s="10"/>
      <c r="B265" s="10"/>
      <c r="C265" s="10"/>
      <c r="D265" s="9"/>
      <c r="E265" s="8"/>
      <c r="F265" s="9"/>
      <c r="G265" s="9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</row>
    <row r="266" ht="15.75" customHeight="1">
      <c r="A266" s="10"/>
      <c r="B266" s="10"/>
      <c r="C266" s="10"/>
      <c r="D266" s="9"/>
      <c r="E266" s="8"/>
      <c r="F266" s="9"/>
      <c r="G266" s="9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</row>
    <row r="267" ht="15.75" customHeight="1">
      <c r="A267" s="10"/>
      <c r="B267" s="10"/>
      <c r="C267" s="10"/>
      <c r="D267" s="9"/>
      <c r="E267" s="8"/>
      <c r="F267" s="9"/>
      <c r="G267" s="9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</row>
    <row r="268" ht="15.75" customHeight="1">
      <c r="A268" s="10"/>
      <c r="B268" s="10"/>
      <c r="C268" s="10"/>
      <c r="D268" s="9"/>
      <c r="E268" s="8"/>
      <c r="F268" s="9"/>
      <c r="G268" s="9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</row>
    <row r="269" ht="15.75" customHeight="1">
      <c r="A269" s="10"/>
      <c r="B269" s="10"/>
      <c r="C269" s="10"/>
      <c r="D269" s="9"/>
      <c r="E269" s="8"/>
      <c r="F269" s="9"/>
      <c r="G269" s="9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</row>
    <row r="270" ht="15.75" customHeight="1">
      <c r="A270" s="10"/>
      <c r="B270" s="10"/>
      <c r="C270" s="10"/>
      <c r="D270" s="9"/>
      <c r="E270" s="8"/>
      <c r="F270" s="9"/>
      <c r="G270" s="9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</row>
    <row r="271" ht="15.75" customHeight="1">
      <c r="A271" s="10"/>
      <c r="B271" s="10"/>
      <c r="C271" s="10"/>
      <c r="D271" s="9"/>
      <c r="E271" s="8"/>
      <c r="F271" s="9"/>
      <c r="G271" s="9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</row>
    <row r="272" ht="15.75" customHeight="1">
      <c r="A272" s="10"/>
      <c r="B272" s="10"/>
      <c r="C272" s="10"/>
      <c r="D272" s="9"/>
      <c r="E272" s="8"/>
      <c r="F272" s="9"/>
      <c r="G272" s="9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</row>
    <row r="273" ht="15.75" customHeight="1">
      <c r="A273" s="10"/>
      <c r="B273" s="10"/>
      <c r="C273" s="10"/>
      <c r="D273" s="9"/>
      <c r="E273" s="8"/>
      <c r="F273" s="9"/>
      <c r="G273" s="9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</row>
    <row r="274" ht="15.75" customHeight="1">
      <c r="A274" s="10"/>
      <c r="B274" s="10"/>
      <c r="C274" s="10"/>
      <c r="D274" s="9"/>
      <c r="E274" s="8"/>
      <c r="F274" s="9"/>
      <c r="G274" s="9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</row>
    <row r="275" ht="15.75" customHeight="1">
      <c r="A275" s="10"/>
      <c r="B275" s="10"/>
      <c r="C275" s="10"/>
      <c r="D275" s="9"/>
      <c r="E275" s="8"/>
      <c r="F275" s="9"/>
      <c r="G275" s="9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</row>
    <row r="276" ht="15.75" customHeight="1">
      <c r="A276" s="10"/>
      <c r="B276" s="10"/>
      <c r="C276" s="10"/>
      <c r="D276" s="9"/>
      <c r="E276" s="8"/>
      <c r="F276" s="9"/>
      <c r="G276" s="9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</row>
    <row r="277" ht="15.75" customHeight="1">
      <c r="A277" s="10"/>
      <c r="B277" s="10"/>
      <c r="C277" s="10"/>
      <c r="D277" s="9"/>
      <c r="E277" s="8"/>
      <c r="F277" s="9"/>
      <c r="G277" s="9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</row>
    <row r="278" ht="15.75" customHeight="1">
      <c r="A278" s="10"/>
      <c r="B278" s="10"/>
      <c r="C278" s="10"/>
      <c r="D278" s="9"/>
      <c r="E278" s="8"/>
      <c r="F278" s="9"/>
      <c r="G278" s="9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</row>
    <row r="279" ht="15.75" customHeight="1">
      <c r="A279" s="10"/>
      <c r="B279" s="10"/>
      <c r="C279" s="10"/>
      <c r="D279" s="9"/>
      <c r="E279" s="8"/>
      <c r="F279" s="9"/>
      <c r="G279" s="9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</row>
    <row r="280" ht="15.75" customHeight="1">
      <c r="A280" s="10"/>
      <c r="B280" s="10"/>
      <c r="C280" s="10"/>
      <c r="D280" s="9"/>
      <c r="E280" s="8"/>
      <c r="F280" s="9"/>
      <c r="G280" s="9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</row>
    <row r="281" ht="15.75" customHeight="1">
      <c r="A281" s="10"/>
      <c r="B281" s="10"/>
      <c r="C281" s="10"/>
      <c r="D281" s="9"/>
      <c r="E281" s="8"/>
      <c r="F281" s="9"/>
      <c r="G281" s="9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</row>
    <row r="282" ht="15.75" customHeight="1">
      <c r="A282" s="10"/>
      <c r="B282" s="10"/>
      <c r="C282" s="10"/>
      <c r="D282" s="9"/>
      <c r="E282" s="8"/>
      <c r="F282" s="9"/>
      <c r="G282" s="9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</row>
    <row r="283" ht="15.75" customHeight="1">
      <c r="A283" s="10"/>
      <c r="B283" s="10"/>
      <c r="C283" s="10"/>
      <c r="D283" s="9"/>
      <c r="E283" s="8"/>
      <c r="F283" s="9"/>
      <c r="G283" s="9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</row>
    <row r="284" ht="15.75" customHeight="1">
      <c r="A284" s="10"/>
      <c r="B284" s="10"/>
      <c r="C284" s="10"/>
      <c r="D284" s="9"/>
      <c r="E284" s="8"/>
      <c r="F284" s="9"/>
      <c r="G284" s="9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</row>
    <row r="285" ht="15.75" customHeight="1">
      <c r="A285" s="10"/>
      <c r="B285" s="10"/>
      <c r="C285" s="10"/>
      <c r="D285" s="9"/>
      <c r="E285" s="8"/>
      <c r="F285" s="9"/>
      <c r="G285" s="9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</row>
    <row r="286" ht="15.75" customHeight="1">
      <c r="A286" s="10"/>
      <c r="B286" s="10"/>
      <c r="C286" s="10"/>
      <c r="D286" s="9"/>
      <c r="E286" s="8"/>
      <c r="F286" s="9"/>
      <c r="G286" s="9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</row>
    <row r="287" ht="15.75" customHeight="1">
      <c r="A287" s="10"/>
      <c r="B287" s="10"/>
      <c r="C287" s="10"/>
      <c r="D287" s="9"/>
      <c r="E287" s="8"/>
      <c r="F287" s="9"/>
      <c r="G287" s="9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</row>
    <row r="288" ht="15.75" customHeight="1">
      <c r="A288" s="10"/>
      <c r="B288" s="10"/>
      <c r="C288" s="10"/>
      <c r="D288" s="9"/>
      <c r="E288" s="8"/>
      <c r="F288" s="9"/>
      <c r="G288" s="9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</row>
    <row r="289" ht="15.75" customHeight="1">
      <c r="A289" s="10"/>
      <c r="B289" s="10"/>
      <c r="C289" s="10"/>
      <c r="D289" s="9"/>
      <c r="E289" s="8"/>
      <c r="F289" s="9"/>
      <c r="G289" s="9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</row>
    <row r="290" ht="15.75" customHeight="1">
      <c r="A290" s="10"/>
      <c r="B290" s="10"/>
      <c r="C290" s="10"/>
      <c r="D290" s="9"/>
      <c r="E290" s="8"/>
      <c r="F290" s="9"/>
      <c r="G290" s="9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</row>
    <row r="291" ht="15.75" customHeight="1">
      <c r="A291" s="10"/>
      <c r="B291" s="10"/>
      <c r="C291" s="10"/>
      <c r="D291" s="9"/>
      <c r="E291" s="8"/>
      <c r="F291" s="9"/>
      <c r="G291" s="9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</row>
    <row r="292" ht="15.75" customHeight="1">
      <c r="A292" s="10"/>
      <c r="B292" s="10"/>
      <c r="C292" s="10"/>
      <c r="D292" s="9"/>
      <c r="E292" s="8"/>
      <c r="F292" s="9"/>
      <c r="G292" s="9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</row>
    <row r="293" ht="15.75" customHeight="1">
      <c r="A293" s="10"/>
      <c r="B293" s="10"/>
      <c r="C293" s="10"/>
      <c r="D293" s="9"/>
      <c r="E293" s="8"/>
      <c r="F293" s="9"/>
      <c r="G293" s="9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</row>
    <row r="294" ht="15.75" customHeight="1">
      <c r="A294" s="10"/>
      <c r="B294" s="10"/>
      <c r="C294" s="10"/>
      <c r="D294" s="9"/>
      <c r="E294" s="8"/>
      <c r="F294" s="9"/>
      <c r="G294" s="9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</row>
    <row r="295" ht="15.75" customHeight="1">
      <c r="A295" s="10"/>
      <c r="B295" s="10"/>
      <c r="C295" s="10"/>
      <c r="D295" s="9"/>
      <c r="E295" s="8"/>
      <c r="F295" s="9"/>
      <c r="G295" s="9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</row>
    <row r="296" ht="15.75" customHeight="1">
      <c r="A296" s="10"/>
      <c r="B296" s="10"/>
      <c r="C296" s="10"/>
      <c r="D296" s="9"/>
      <c r="E296" s="8"/>
      <c r="F296" s="9"/>
      <c r="G296" s="9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</row>
    <row r="297" ht="15.75" customHeight="1">
      <c r="A297" s="10"/>
      <c r="B297" s="10"/>
      <c r="C297" s="10"/>
      <c r="D297" s="9"/>
      <c r="E297" s="8"/>
      <c r="F297" s="9"/>
      <c r="G297" s="9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</row>
    <row r="298" ht="15.75" customHeight="1">
      <c r="A298" s="10"/>
      <c r="B298" s="10"/>
      <c r="C298" s="10"/>
      <c r="D298" s="9"/>
      <c r="E298" s="8"/>
      <c r="F298" s="9"/>
      <c r="G298" s="9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</row>
    <row r="299" ht="15.75" customHeight="1">
      <c r="A299" s="10"/>
      <c r="B299" s="10"/>
      <c r="C299" s="10"/>
      <c r="D299" s="9"/>
      <c r="E299" s="8"/>
      <c r="F299" s="9"/>
      <c r="G299" s="9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</row>
    <row r="300" ht="15.75" customHeight="1">
      <c r="A300" s="10"/>
      <c r="B300" s="10"/>
      <c r="C300" s="10"/>
      <c r="D300" s="9"/>
      <c r="E300" s="8"/>
      <c r="F300" s="9"/>
      <c r="G300" s="9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</row>
    <row r="301" ht="15.75" customHeight="1">
      <c r="A301" s="10"/>
      <c r="B301" s="10"/>
      <c r="C301" s="10"/>
      <c r="D301" s="9"/>
      <c r="E301" s="8"/>
      <c r="F301" s="9"/>
      <c r="G301" s="9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</row>
    <row r="302" ht="15.75" customHeight="1">
      <c r="A302" s="10"/>
      <c r="B302" s="10"/>
      <c r="C302" s="10"/>
      <c r="D302" s="9"/>
      <c r="E302" s="8"/>
      <c r="F302" s="9"/>
      <c r="G302" s="9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</row>
    <row r="303" ht="15.75" customHeight="1">
      <c r="A303" s="10"/>
      <c r="B303" s="10"/>
      <c r="C303" s="10"/>
      <c r="D303" s="9"/>
      <c r="E303" s="8"/>
      <c r="F303" s="9"/>
      <c r="G303" s="9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</row>
    <row r="304" ht="15.75" customHeight="1">
      <c r="A304" s="10"/>
      <c r="B304" s="10"/>
      <c r="C304" s="10"/>
      <c r="D304" s="9"/>
      <c r="E304" s="8"/>
      <c r="F304" s="9"/>
      <c r="G304" s="9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</row>
    <row r="305" ht="15.75" customHeight="1">
      <c r="A305" s="10"/>
      <c r="B305" s="10"/>
      <c r="C305" s="10"/>
      <c r="D305" s="9"/>
      <c r="E305" s="8"/>
      <c r="F305" s="9"/>
      <c r="G305" s="9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</row>
    <row r="306" ht="15.75" customHeight="1">
      <c r="A306" s="10"/>
      <c r="B306" s="10"/>
      <c r="C306" s="10"/>
      <c r="D306" s="9"/>
      <c r="E306" s="8"/>
      <c r="F306" s="9"/>
      <c r="G306" s="9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</row>
    <row r="307" ht="15.75" customHeight="1">
      <c r="A307" s="10"/>
      <c r="B307" s="10"/>
      <c r="C307" s="10"/>
      <c r="D307" s="9"/>
      <c r="E307" s="8"/>
      <c r="F307" s="9"/>
      <c r="G307" s="9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</row>
    <row r="308" ht="15.75" customHeight="1">
      <c r="A308" s="10"/>
      <c r="B308" s="10"/>
      <c r="C308" s="10"/>
      <c r="D308" s="9"/>
      <c r="E308" s="8"/>
      <c r="F308" s="9"/>
      <c r="G308" s="9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</row>
    <row r="309" ht="15.75" customHeight="1">
      <c r="A309" s="10"/>
      <c r="B309" s="10"/>
      <c r="C309" s="10"/>
      <c r="D309" s="9"/>
      <c r="E309" s="8"/>
      <c r="F309" s="9"/>
      <c r="G309" s="9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</row>
    <row r="310" ht="15.75" customHeight="1">
      <c r="A310" s="10"/>
      <c r="B310" s="10"/>
      <c r="C310" s="10"/>
      <c r="D310" s="9"/>
      <c r="E310" s="8"/>
      <c r="F310" s="9"/>
      <c r="G310" s="9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</row>
    <row r="311" ht="15.75" customHeight="1">
      <c r="A311" s="10"/>
      <c r="B311" s="10"/>
      <c r="C311" s="10"/>
      <c r="D311" s="9"/>
      <c r="E311" s="8"/>
      <c r="F311" s="9"/>
      <c r="G311" s="9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</row>
    <row r="312" ht="15.75" customHeight="1">
      <c r="A312" s="10"/>
      <c r="B312" s="10"/>
      <c r="C312" s="10"/>
      <c r="D312" s="9"/>
      <c r="E312" s="8"/>
      <c r="F312" s="9"/>
      <c r="G312" s="9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</row>
    <row r="313" ht="15.75" customHeight="1">
      <c r="A313" s="10"/>
      <c r="B313" s="10"/>
      <c r="C313" s="10"/>
      <c r="D313" s="9"/>
      <c r="E313" s="8"/>
      <c r="F313" s="9"/>
      <c r="G313" s="9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</row>
    <row r="314" ht="15.75" customHeight="1">
      <c r="A314" s="10"/>
      <c r="B314" s="10"/>
      <c r="C314" s="10"/>
      <c r="D314" s="9"/>
      <c r="E314" s="8"/>
      <c r="F314" s="9"/>
      <c r="G314" s="9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</row>
    <row r="315" ht="15.75" customHeight="1">
      <c r="A315" s="10"/>
      <c r="B315" s="10"/>
      <c r="C315" s="10"/>
      <c r="D315" s="9"/>
      <c r="E315" s="8"/>
      <c r="F315" s="9"/>
      <c r="G315" s="9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</row>
    <row r="316" ht="15.75" customHeight="1">
      <c r="A316" s="10"/>
      <c r="B316" s="10"/>
      <c r="C316" s="10"/>
      <c r="D316" s="9"/>
      <c r="E316" s="8"/>
      <c r="F316" s="9"/>
      <c r="G316" s="9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</row>
    <row r="317" ht="15.75" customHeight="1">
      <c r="A317" s="10"/>
      <c r="B317" s="10"/>
      <c r="C317" s="10"/>
      <c r="D317" s="9"/>
      <c r="E317" s="8"/>
      <c r="F317" s="9"/>
      <c r="G317" s="9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</row>
    <row r="318" ht="15.75" customHeight="1">
      <c r="A318" s="10"/>
      <c r="B318" s="10"/>
      <c r="C318" s="10"/>
      <c r="D318" s="9"/>
      <c r="E318" s="8"/>
      <c r="F318" s="9"/>
      <c r="G318" s="9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</row>
    <row r="319" ht="15.75" customHeight="1">
      <c r="A319" s="10"/>
      <c r="B319" s="10"/>
      <c r="C319" s="10"/>
      <c r="D319" s="9"/>
      <c r="E319" s="8"/>
      <c r="F319" s="9"/>
      <c r="G319" s="9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</row>
    <row r="320" ht="15.75" customHeight="1">
      <c r="A320" s="10"/>
      <c r="B320" s="10"/>
      <c r="C320" s="10"/>
      <c r="D320" s="9"/>
      <c r="E320" s="8"/>
      <c r="F320" s="9"/>
      <c r="G320" s="9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</row>
    <row r="321" ht="15.75" customHeight="1">
      <c r="A321" s="10"/>
      <c r="B321" s="10"/>
      <c r="C321" s="10"/>
      <c r="D321" s="9"/>
      <c r="E321" s="8"/>
      <c r="F321" s="9"/>
      <c r="G321" s="9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</row>
    <row r="322" ht="15.75" customHeight="1">
      <c r="A322" s="10"/>
      <c r="B322" s="10"/>
      <c r="C322" s="10"/>
      <c r="D322" s="9"/>
      <c r="E322" s="8"/>
      <c r="F322" s="9"/>
      <c r="G322" s="9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</row>
    <row r="323" ht="15.75" customHeight="1">
      <c r="A323" s="10"/>
      <c r="B323" s="10"/>
      <c r="C323" s="10"/>
      <c r="D323" s="9"/>
      <c r="E323" s="8"/>
      <c r="F323" s="9"/>
      <c r="G323" s="9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</row>
    <row r="324" ht="15.75" customHeight="1">
      <c r="A324" s="10"/>
      <c r="B324" s="10"/>
      <c r="C324" s="10"/>
      <c r="D324" s="9"/>
      <c r="E324" s="8"/>
      <c r="F324" s="9"/>
      <c r="G324" s="9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</row>
    <row r="325" ht="15.75" customHeight="1">
      <c r="A325" s="10"/>
      <c r="B325" s="10"/>
      <c r="C325" s="10"/>
      <c r="D325" s="9"/>
      <c r="E325" s="8"/>
      <c r="F325" s="9"/>
      <c r="G325" s="9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</row>
    <row r="326" ht="15.75" customHeight="1">
      <c r="A326" s="10"/>
      <c r="B326" s="10"/>
      <c r="C326" s="10"/>
      <c r="D326" s="9"/>
      <c r="E326" s="8"/>
      <c r="F326" s="9"/>
      <c r="G326" s="9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</row>
    <row r="327" ht="15.75" customHeight="1">
      <c r="A327" s="10"/>
      <c r="B327" s="10"/>
      <c r="C327" s="10"/>
      <c r="D327" s="9"/>
      <c r="E327" s="8"/>
      <c r="F327" s="9"/>
      <c r="G327" s="9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</row>
    <row r="328" ht="15.75" customHeight="1">
      <c r="A328" s="10"/>
      <c r="B328" s="10"/>
      <c r="C328" s="10"/>
      <c r="D328" s="9"/>
      <c r="E328" s="8"/>
      <c r="F328" s="9"/>
      <c r="G328" s="9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</row>
    <row r="329" ht="15.75" customHeight="1">
      <c r="A329" s="10"/>
      <c r="B329" s="10"/>
      <c r="C329" s="10"/>
      <c r="D329" s="9"/>
      <c r="E329" s="8"/>
      <c r="F329" s="9"/>
      <c r="G329" s="9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</row>
    <row r="330" ht="15.75" customHeight="1">
      <c r="A330" s="10"/>
      <c r="B330" s="10"/>
      <c r="C330" s="10"/>
      <c r="D330" s="9"/>
      <c r="E330" s="8"/>
      <c r="F330" s="9"/>
      <c r="G330" s="9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</row>
    <row r="331" ht="15.75" customHeight="1">
      <c r="A331" s="10"/>
      <c r="B331" s="10"/>
      <c r="C331" s="10"/>
      <c r="D331" s="9"/>
      <c r="E331" s="8"/>
      <c r="F331" s="9"/>
      <c r="G331" s="9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</row>
    <row r="332" ht="15.75" customHeight="1">
      <c r="A332" s="10"/>
      <c r="B332" s="10"/>
      <c r="C332" s="10"/>
      <c r="D332" s="9"/>
      <c r="E332" s="8"/>
      <c r="F332" s="9"/>
      <c r="G332" s="9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</row>
    <row r="333" ht="15.75" customHeight="1">
      <c r="A333" s="10"/>
      <c r="B333" s="10"/>
      <c r="C333" s="10"/>
      <c r="D333" s="9"/>
      <c r="E333" s="8"/>
      <c r="F333" s="9"/>
      <c r="G333" s="9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</row>
    <row r="334" ht="15.75" customHeight="1">
      <c r="A334" s="10"/>
      <c r="B334" s="10"/>
      <c r="C334" s="10"/>
      <c r="D334" s="9"/>
      <c r="E334" s="8"/>
      <c r="F334" s="9"/>
      <c r="G334" s="9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</row>
    <row r="335" ht="15.75" customHeight="1">
      <c r="A335" s="10"/>
      <c r="B335" s="10"/>
      <c r="C335" s="10"/>
      <c r="D335" s="9"/>
      <c r="E335" s="8"/>
      <c r="F335" s="9"/>
      <c r="G335" s="9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</row>
    <row r="336" ht="15.75" customHeight="1">
      <c r="A336" s="10"/>
      <c r="B336" s="10"/>
      <c r="C336" s="10"/>
      <c r="D336" s="9"/>
      <c r="E336" s="8"/>
      <c r="F336" s="9"/>
      <c r="G336" s="9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</row>
    <row r="337" ht="15.75" customHeight="1">
      <c r="A337" s="10"/>
      <c r="B337" s="10"/>
      <c r="C337" s="10"/>
      <c r="D337" s="9"/>
      <c r="E337" s="8"/>
      <c r="F337" s="9"/>
      <c r="G337" s="9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</row>
    <row r="338" ht="15.75" customHeight="1">
      <c r="A338" s="10"/>
      <c r="B338" s="10"/>
      <c r="C338" s="10"/>
      <c r="D338" s="9"/>
      <c r="E338" s="8"/>
      <c r="F338" s="9"/>
      <c r="G338" s="9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</row>
    <row r="339" ht="15.75" customHeight="1">
      <c r="A339" s="10"/>
      <c r="B339" s="10"/>
      <c r="C339" s="10"/>
      <c r="D339" s="9"/>
      <c r="E339" s="8"/>
      <c r="F339" s="9"/>
      <c r="G339" s="9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</row>
    <row r="340" ht="15.75" customHeight="1">
      <c r="A340" s="10"/>
      <c r="B340" s="10"/>
      <c r="C340" s="10"/>
      <c r="D340" s="9"/>
      <c r="E340" s="8"/>
      <c r="F340" s="9"/>
      <c r="G340" s="9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</row>
    <row r="341" ht="15.75" customHeight="1">
      <c r="A341" s="10"/>
      <c r="B341" s="10"/>
      <c r="C341" s="10"/>
      <c r="D341" s="9"/>
      <c r="E341" s="8"/>
      <c r="F341" s="9"/>
      <c r="G341" s="9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</row>
    <row r="342" ht="15.75" customHeight="1">
      <c r="A342" s="10"/>
      <c r="B342" s="10"/>
      <c r="C342" s="10"/>
      <c r="D342" s="9"/>
      <c r="E342" s="8"/>
      <c r="F342" s="9"/>
      <c r="G342" s="9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</row>
    <row r="343" ht="15.75" customHeight="1">
      <c r="A343" s="10"/>
      <c r="B343" s="10"/>
      <c r="C343" s="10"/>
      <c r="D343" s="9"/>
      <c r="E343" s="8"/>
      <c r="F343" s="9"/>
      <c r="G343" s="9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</row>
    <row r="344" ht="15.75" customHeight="1">
      <c r="A344" s="10"/>
      <c r="B344" s="10"/>
      <c r="C344" s="10"/>
      <c r="D344" s="9"/>
      <c r="E344" s="8"/>
      <c r="F344" s="9"/>
      <c r="G344" s="9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</row>
    <row r="345" ht="15.75" customHeight="1">
      <c r="A345" s="10"/>
      <c r="B345" s="10"/>
      <c r="C345" s="10"/>
      <c r="D345" s="9"/>
      <c r="E345" s="8"/>
      <c r="F345" s="9"/>
      <c r="G345" s="9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</row>
    <row r="346" ht="15.75" customHeight="1">
      <c r="A346" s="10"/>
      <c r="B346" s="10"/>
      <c r="C346" s="10"/>
      <c r="D346" s="9"/>
      <c r="E346" s="8"/>
      <c r="F346" s="9"/>
      <c r="G346" s="9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</row>
    <row r="347" ht="15.75" customHeight="1">
      <c r="A347" s="10"/>
      <c r="B347" s="10"/>
      <c r="C347" s="10"/>
      <c r="D347" s="9"/>
      <c r="E347" s="8"/>
      <c r="F347" s="9"/>
      <c r="G347" s="9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</row>
    <row r="348" ht="15.75" customHeight="1">
      <c r="A348" s="10"/>
      <c r="B348" s="10"/>
      <c r="C348" s="10"/>
      <c r="D348" s="9"/>
      <c r="E348" s="8"/>
      <c r="F348" s="9"/>
      <c r="G348" s="9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</row>
    <row r="349" ht="15.75" customHeight="1">
      <c r="A349" s="10"/>
      <c r="B349" s="10"/>
      <c r="C349" s="10"/>
      <c r="D349" s="9"/>
      <c r="E349" s="8"/>
      <c r="F349" s="9"/>
      <c r="G349" s="9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</row>
    <row r="350" ht="15.75" customHeight="1">
      <c r="A350" s="10"/>
      <c r="B350" s="10"/>
      <c r="C350" s="10"/>
      <c r="D350" s="9"/>
      <c r="E350" s="8"/>
      <c r="F350" s="9"/>
      <c r="G350" s="9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</row>
    <row r="351" ht="15.75" customHeight="1">
      <c r="A351" s="10"/>
      <c r="B351" s="10"/>
      <c r="C351" s="10"/>
      <c r="D351" s="9"/>
      <c r="E351" s="8"/>
      <c r="F351" s="9"/>
      <c r="G351" s="9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</row>
    <row r="352" ht="15.75" customHeight="1">
      <c r="A352" s="10"/>
      <c r="B352" s="10"/>
      <c r="C352" s="10"/>
      <c r="D352" s="9"/>
      <c r="E352" s="8"/>
      <c r="F352" s="9"/>
      <c r="G352" s="9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</row>
    <row r="353" ht="15.75" customHeight="1">
      <c r="A353" s="10"/>
      <c r="B353" s="10"/>
      <c r="C353" s="10"/>
      <c r="D353" s="9"/>
      <c r="E353" s="8"/>
      <c r="F353" s="9"/>
      <c r="G353" s="9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</row>
    <row r="354" ht="15.75" customHeight="1">
      <c r="A354" s="10"/>
      <c r="B354" s="10"/>
      <c r="C354" s="10"/>
      <c r="D354" s="9"/>
      <c r="E354" s="8"/>
      <c r="F354" s="9"/>
      <c r="G354" s="9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</row>
    <row r="355" ht="15.75" customHeight="1">
      <c r="A355" s="10"/>
      <c r="B355" s="10"/>
      <c r="C355" s="10"/>
      <c r="D355" s="9"/>
      <c r="E355" s="8"/>
      <c r="F355" s="9"/>
      <c r="G355" s="9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</row>
    <row r="356" ht="15.75" customHeight="1">
      <c r="A356" s="10"/>
      <c r="B356" s="10"/>
      <c r="C356" s="10"/>
      <c r="D356" s="9"/>
      <c r="E356" s="8"/>
      <c r="F356" s="9"/>
      <c r="G356" s="9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</row>
    <row r="357" ht="15.75" customHeight="1">
      <c r="A357" s="10"/>
      <c r="B357" s="10"/>
      <c r="C357" s="10"/>
      <c r="D357" s="9"/>
      <c r="E357" s="8"/>
      <c r="F357" s="9"/>
      <c r="G357" s="9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</row>
    <row r="358" ht="15.75" customHeight="1">
      <c r="A358" s="10"/>
      <c r="B358" s="10"/>
      <c r="C358" s="10"/>
      <c r="D358" s="9"/>
      <c r="E358" s="8"/>
      <c r="F358" s="9"/>
      <c r="G358" s="9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</row>
    <row r="359" ht="15.75" customHeight="1">
      <c r="A359" s="10"/>
      <c r="B359" s="10"/>
      <c r="C359" s="10"/>
      <c r="D359" s="9"/>
      <c r="E359" s="8"/>
      <c r="F359" s="9"/>
      <c r="G359" s="9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</row>
    <row r="360" ht="15.75" customHeight="1">
      <c r="A360" s="10"/>
      <c r="B360" s="10"/>
      <c r="C360" s="10"/>
      <c r="D360" s="9"/>
      <c r="E360" s="8"/>
      <c r="F360" s="9"/>
      <c r="G360" s="9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</row>
    <row r="361" ht="15.75" customHeight="1">
      <c r="A361" s="10"/>
      <c r="B361" s="10"/>
      <c r="C361" s="10"/>
      <c r="D361" s="9"/>
      <c r="E361" s="8"/>
      <c r="F361" s="9"/>
      <c r="G361" s="9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</row>
    <row r="362" ht="15.75" customHeight="1">
      <c r="A362" s="10"/>
      <c r="B362" s="10"/>
      <c r="C362" s="10"/>
      <c r="D362" s="9"/>
      <c r="E362" s="8"/>
      <c r="F362" s="9"/>
      <c r="G362" s="9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</row>
    <row r="363" ht="15.75" customHeight="1">
      <c r="A363" s="10"/>
      <c r="B363" s="10"/>
      <c r="C363" s="10"/>
      <c r="D363" s="9"/>
      <c r="E363" s="8"/>
      <c r="F363" s="9"/>
      <c r="G363" s="9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</row>
    <row r="364" ht="15.75" customHeight="1">
      <c r="A364" s="10"/>
      <c r="B364" s="10"/>
      <c r="C364" s="10"/>
      <c r="D364" s="9"/>
      <c r="E364" s="8"/>
      <c r="F364" s="9"/>
      <c r="G364" s="9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</row>
    <row r="365" ht="15.75" customHeight="1">
      <c r="A365" s="10"/>
      <c r="B365" s="10"/>
      <c r="C365" s="10"/>
      <c r="D365" s="9"/>
      <c r="E365" s="8"/>
      <c r="F365" s="9"/>
      <c r="G365" s="9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</row>
    <row r="366" ht="15.75" customHeight="1">
      <c r="A366" s="10"/>
      <c r="B366" s="10"/>
      <c r="C366" s="10"/>
      <c r="D366" s="9"/>
      <c r="E366" s="8"/>
      <c r="F366" s="9"/>
      <c r="G366" s="9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</row>
    <row r="367" ht="15.75" customHeight="1">
      <c r="A367" s="10"/>
      <c r="B367" s="10"/>
      <c r="C367" s="10"/>
      <c r="D367" s="9"/>
      <c r="E367" s="8"/>
      <c r="F367" s="9"/>
      <c r="G367" s="9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</row>
    <row r="368" ht="15.75" customHeight="1">
      <c r="A368" s="10"/>
      <c r="B368" s="10"/>
      <c r="C368" s="10"/>
      <c r="D368" s="9"/>
      <c r="E368" s="8"/>
      <c r="F368" s="9"/>
      <c r="G368" s="9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</row>
    <row r="369" ht="15.75" customHeight="1">
      <c r="A369" s="10"/>
      <c r="B369" s="10"/>
      <c r="C369" s="10"/>
      <c r="D369" s="9"/>
      <c r="E369" s="8"/>
      <c r="F369" s="9"/>
      <c r="G369" s="9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</row>
    <row r="370" ht="15.75" customHeight="1">
      <c r="A370" s="10"/>
      <c r="B370" s="10"/>
      <c r="C370" s="10"/>
      <c r="D370" s="9"/>
      <c r="E370" s="8"/>
      <c r="F370" s="9"/>
      <c r="G370" s="9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</row>
    <row r="371" ht="15.75" customHeight="1">
      <c r="A371" s="10"/>
      <c r="B371" s="10"/>
      <c r="C371" s="10"/>
      <c r="D371" s="9"/>
      <c r="E371" s="8"/>
      <c r="F371" s="9"/>
      <c r="G371" s="9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</row>
    <row r="372" ht="15.75" customHeight="1">
      <c r="A372" s="10"/>
      <c r="B372" s="10"/>
      <c r="C372" s="10"/>
      <c r="D372" s="9"/>
      <c r="E372" s="8"/>
      <c r="F372" s="9"/>
      <c r="G372" s="9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</row>
    <row r="373" ht="15.75" customHeight="1">
      <c r="A373" s="10"/>
      <c r="B373" s="10"/>
      <c r="C373" s="10"/>
      <c r="D373" s="9"/>
      <c r="E373" s="8"/>
      <c r="F373" s="9"/>
      <c r="G373" s="9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</row>
    <row r="374" ht="15.75" customHeight="1">
      <c r="A374" s="10"/>
      <c r="B374" s="10"/>
      <c r="C374" s="10"/>
      <c r="D374" s="9"/>
      <c r="E374" s="8"/>
      <c r="F374" s="9"/>
      <c r="G374" s="9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</row>
    <row r="375" ht="15.75" customHeight="1">
      <c r="A375" s="10"/>
      <c r="B375" s="10"/>
      <c r="C375" s="10"/>
      <c r="D375" s="9"/>
      <c r="E375" s="8"/>
      <c r="F375" s="9"/>
      <c r="G375" s="9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</row>
    <row r="376" ht="15.75" customHeight="1">
      <c r="A376" s="10"/>
      <c r="B376" s="10"/>
      <c r="C376" s="10"/>
      <c r="D376" s="9"/>
      <c r="E376" s="8"/>
      <c r="F376" s="9"/>
      <c r="G376" s="9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</row>
    <row r="377" ht="15.75" customHeight="1">
      <c r="A377" s="10"/>
      <c r="B377" s="10"/>
      <c r="C377" s="10"/>
      <c r="D377" s="9"/>
      <c r="E377" s="8"/>
      <c r="F377" s="9"/>
      <c r="G377" s="9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</row>
    <row r="378" ht="15.75" customHeight="1">
      <c r="A378" s="10"/>
      <c r="B378" s="10"/>
      <c r="C378" s="10"/>
      <c r="D378" s="9"/>
      <c r="E378" s="8"/>
      <c r="F378" s="9"/>
      <c r="G378" s="9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</row>
    <row r="379" ht="15.75" customHeight="1">
      <c r="A379" s="10"/>
      <c r="B379" s="10"/>
      <c r="C379" s="10"/>
      <c r="D379" s="9"/>
      <c r="E379" s="8"/>
      <c r="F379" s="9"/>
      <c r="G379" s="9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</row>
    <row r="380" ht="15.75" customHeight="1">
      <c r="A380" s="10"/>
      <c r="B380" s="10"/>
      <c r="C380" s="10"/>
      <c r="D380" s="9"/>
      <c r="E380" s="8"/>
      <c r="F380" s="9"/>
      <c r="G380" s="9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</row>
    <row r="381" ht="15.75" customHeight="1">
      <c r="A381" s="10"/>
      <c r="B381" s="10"/>
      <c r="C381" s="10"/>
      <c r="D381" s="9"/>
      <c r="E381" s="8"/>
      <c r="F381" s="9"/>
      <c r="G381" s="9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</row>
    <row r="382" ht="15.75" customHeight="1">
      <c r="A382" s="10"/>
      <c r="B382" s="10"/>
      <c r="C382" s="10"/>
      <c r="D382" s="9"/>
      <c r="E382" s="8"/>
      <c r="F382" s="9"/>
      <c r="G382" s="9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</row>
    <row r="383" ht="15.75" customHeight="1">
      <c r="A383" s="10"/>
      <c r="B383" s="10"/>
      <c r="C383" s="10"/>
      <c r="D383" s="9"/>
      <c r="E383" s="8"/>
      <c r="F383" s="9"/>
      <c r="G383" s="9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</row>
    <row r="384" ht="15.75" customHeight="1">
      <c r="A384" s="10"/>
      <c r="B384" s="10"/>
      <c r="C384" s="10"/>
      <c r="D384" s="9"/>
      <c r="E384" s="8"/>
      <c r="F384" s="9"/>
      <c r="G384" s="9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</row>
    <row r="385" ht="15.75" customHeight="1">
      <c r="A385" s="10"/>
      <c r="B385" s="10"/>
      <c r="C385" s="10"/>
      <c r="D385" s="9"/>
      <c r="E385" s="8"/>
      <c r="F385" s="9"/>
      <c r="G385" s="9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</row>
    <row r="386" ht="15.75" customHeight="1">
      <c r="A386" s="10"/>
      <c r="B386" s="10"/>
      <c r="C386" s="10"/>
      <c r="D386" s="9"/>
      <c r="E386" s="8"/>
      <c r="F386" s="9"/>
      <c r="G386" s="9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</row>
    <row r="387" ht="15.75" customHeight="1">
      <c r="A387" s="10"/>
      <c r="B387" s="10"/>
      <c r="C387" s="10"/>
      <c r="D387" s="9"/>
      <c r="E387" s="8"/>
      <c r="F387" s="9"/>
      <c r="G387" s="9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</row>
    <row r="388" ht="15.75" customHeight="1">
      <c r="A388" s="10"/>
      <c r="B388" s="10"/>
      <c r="C388" s="10"/>
      <c r="D388" s="9"/>
      <c r="E388" s="8"/>
      <c r="F388" s="9"/>
      <c r="G388" s="9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</row>
    <row r="389" ht="15.75" customHeight="1">
      <c r="A389" s="10"/>
      <c r="B389" s="10"/>
      <c r="C389" s="10"/>
      <c r="D389" s="9"/>
      <c r="E389" s="8"/>
      <c r="F389" s="9"/>
      <c r="G389" s="9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</row>
    <row r="390" ht="15.75" customHeight="1">
      <c r="A390" s="10"/>
      <c r="B390" s="10"/>
      <c r="C390" s="10"/>
      <c r="D390" s="9"/>
      <c r="E390" s="8"/>
      <c r="F390" s="9"/>
      <c r="G390" s="9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</row>
    <row r="391" ht="15.75" customHeight="1">
      <c r="A391" s="10"/>
      <c r="B391" s="10"/>
      <c r="C391" s="10"/>
      <c r="D391" s="9"/>
      <c r="E391" s="8"/>
      <c r="F391" s="9"/>
      <c r="G391" s="9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</row>
    <row r="392" ht="15.75" customHeight="1">
      <c r="A392" s="10"/>
      <c r="B392" s="10"/>
      <c r="C392" s="10"/>
      <c r="D392" s="9"/>
      <c r="E392" s="8"/>
      <c r="F392" s="9"/>
      <c r="G392" s="9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</row>
    <row r="393" ht="15.75" customHeight="1">
      <c r="A393" s="10"/>
      <c r="B393" s="10"/>
      <c r="C393" s="10"/>
      <c r="D393" s="9"/>
      <c r="E393" s="8"/>
      <c r="F393" s="9"/>
      <c r="G393" s="9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</row>
    <row r="394" ht="15.75" customHeight="1">
      <c r="A394" s="10"/>
      <c r="B394" s="10"/>
      <c r="C394" s="10"/>
      <c r="D394" s="9"/>
      <c r="E394" s="8"/>
      <c r="F394" s="9"/>
      <c r="G394" s="9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</row>
    <row r="395" ht="15.75" customHeight="1">
      <c r="A395" s="10"/>
      <c r="B395" s="10"/>
      <c r="C395" s="10"/>
      <c r="D395" s="9"/>
      <c r="E395" s="8"/>
      <c r="F395" s="9"/>
      <c r="G395" s="9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</row>
    <row r="396" ht="15.75" customHeight="1">
      <c r="A396" s="10"/>
      <c r="B396" s="10"/>
      <c r="C396" s="10"/>
      <c r="D396" s="9"/>
      <c r="E396" s="8"/>
      <c r="F396" s="9"/>
      <c r="G396" s="9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</row>
    <row r="397" ht="15.75" customHeight="1">
      <c r="A397" s="10"/>
      <c r="B397" s="10"/>
      <c r="C397" s="10"/>
      <c r="D397" s="9"/>
      <c r="E397" s="8"/>
      <c r="F397" s="9"/>
      <c r="G397" s="9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</row>
    <row r="398" ht="15.75" customHeight="1">
      <c r="A398" s="10"/>
      <c r="B398" s="10"/>
      <c r="C398" s="10"/>
      <c r="D398" s="9"/>
      <c r="E398" s="8"/>
      <c r="F398" s="9"/>
      <c r="G398" s="9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</row>
    <row r="399" ht="15.75" customHeight="1">
      <c r="A399" s="10"/>
      <c r="B399" s="10"/>
      <c r="C399" s="10"/>
      <c r="D399" s="9"/>
      <c r="E399" s="8"/>
      <c r="F399" s="9"/>
      <c r="G399" s="9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</row>
    <row r="400" ht="15.75" customHeight="1">
      <c r="A400" s="10"/>
      <c r="B400" s="10"/>
      <c r="C400" s="10"/>
      <c r="D400" s="9"/>
      <c r="E400" s="8"/>
      <c r="F400" s="9"/>
      <c r="G400" s="9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</row>
    <row r="401" ht="15.75" customHeight="1">
      <c r="A401" s="10"/>
      <c r="B401" s="10"/>
      <c r="C401" s="10"/>
      <c r="D401" s="9"/>
      <c r="E401" s="8"/>
      <c r="F401" s="9"/>
      <c r="G401" s="9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</row>
    <row r="402" ht="15.75" customHeight="1">
      <c r="A402" s="10"/>
      <c r="B402" s="10"/>
      <c r="C402" s="10"/>
      <c r="D402" s="9"/>
      <c r="E402" s="8"/>
      <c r="F402" s="9"/>
      <c r="G402" s="9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</row>
    <row r="403" ht="15.75" customHeight="1">
      <c r="A403" s="10"/>
      <c r="B403" s="10"/>
      <c r="C403" s="10"/>
      <c r="D403" s="9"/>
      <c r="E403" s="8"/>
      <c r="F403" s="9"/>
      <c r="G403" s="9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</row>
    <row r="404" ht="15.75" customHeight="1">
      <c r="A404" s="10"/>
      <c r="B404" s="10"/>
      <c r="C404" s="10"/>
      <c r="D404" s="9"/>
      <c r="E404" s="8"/>
      <c r="F404" s="9"/>
      <c r="G404" s="9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</row>
    <row r="405" ht="15.75" customHeight="1">
      <c r="A405" s="10"/>
      <c r="B405" s="10"/>
      <c r="C405" s="10"/>
      <c r="D405" s="9"/>
      <c r="E405" s="8"/>
      <c r="F405" s="9"/>
      <c r="G405" s="9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</row>
    <row r="406" ht="15.75" customHeight="1">
      <c r="A406" s="10"/>
      <c r="B406" s="10"/>
      <c r="C406" s="10"/>
      <c r="D406" s="9"/>
      <c r="E406" s="8"/>
      <c r="F406" s="9"/>
      <c r="G406" s="9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</row>
    <row r="407" ht="15.75" customHeight="1">
      <c r="A407" s="10"/>
      <c r="B407" s="10"/>
      <c r="C407" s="10"/>
      <c r="D407" s="9"/>
      <c r="E407" s="8"/>
      <c r="F407" s="9"/>
      <c r="G407" s="9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</row>
    <row r="408" ht="15.75" customHeight="1">
      <c r="A408" s="10"/>
      <c r="B408" s="10"/>
      <c r="C408" s="10"/>
      <c r="D408" s="9"/>
      <c r="E408" s="8"/>
      <c r="F408" s="9"/>
      <c r="G408" s="9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</row>
    <row r="409" ht="15.75" customHeight="1">
      <c r="A409" s="10"/>
      <c r="B409" s="10"/>
      <c r="C409" s="10"/>
      <c r="D409" s="9"/>
      <c r="E409" s="8"/>
      <c r="F409" s="9"/>
      <c r="G409" s="9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</row>
    <row r="410" ht="15.75" customHeight="1">
      <c r="A410" s="10"/>
      <c r="B410" s="10"/>
      <c r="C410" s="10"/>
      <c r="D410" s="9"/>
      <c r="E410" s="8"/>
      <c r="F410" s="9"/>
      <c r="G410" s="9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</row>
    <row r="411" ht="15.75" customHeight="1">
      <c r="A411" s="10"/>
      <c r="B411" s="10"/>
      <c r="C411" s="10"/>
      <c r="D411" s="9"/>
      <c r="E411" s="8"/>
      <c r="F411" s="9"/>
      <c r="G411" s="9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</row>
    <row r="412" ht="15.75" customHeight="1">
      <c r="A412" s="10"/>
      <c r="B412" s="10"/>
      <c r="C412" s="10"/>
      <c r="D412" s="9"/>
      <c r="E412" s="8"/>
      <c r="F412" s="9"/>
      <c r="G412" s="9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</row>
    <row r="413" ht="15.75" customHeight="1">
      <c r="A413" s="10"/>
      <c r="B413" s="10"/>
      <c r="C413" s="10"/>
      <c r="D413" s="9"/>
      <c r="E413" s="8"/>
      <c r="F413" s="9"/>
      <c r="G413" s="9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</row>
    <row r="414" ht="15.75" customHeight="1">
      <c r="A414" s="10"/>
      <c r="B414" s="10"/>
      <c r="C414" s="10"/>
      <c r="D414" s="9"/>
      <c r="E414" s="8"/>
      <c r="F414" s="9"/>
      <c r="G414" s="9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</row>
    <row r="415" ht="15.75" customHeight="1">
      <c r="A415" s="10"/>
      <c r="B415" s="10"/>
      <c r="C415" s="10"/>
      <c r="D415" s="9"/>
      <c r="E415" s="8"/>
      <c r="F415" s="9"/>
      <c r="G415" s="9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</row>
    <row r="416" ht="15.75" customHeight="1">
      <c r="A416" s="10"/>
      <c r="B416" s="10"/>
      <c r="C416" s="10"/>
      <c r="D416" s="9"/>
      <c r="E416" s="8"/>
      <c r="F416" s="9"/>
      <c r="G416" s="9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</row>
    <row r="417" ht="15.75" customHeight="1">
      <c r="A417" s="10"/>
      <c r="B417" s="10"/>
      <c r="C417" s="10"/>
      <c r="D417" s="9"/>
      <c r="E417" s="8"/>
      <c r="F417" s="9"/>
      <c r="G417" s="9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</row>
    <row r="418" ht="15.75" customHeight="1">
      <c r="A418" s="10"/>
      <c r="B418" s="10"/>
      <c r="C418" s="10"/>
      <c r="D418" s="9"/>
      <c r="E418" s="8"/>
      <c r="F418" s="9"/>
      <c r="G418" s="9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</row>
    <row r="419" ht="15.75" customHeight="1">
      <c r="A419" s="10"/>
      <c r="B419" s="10"/>
      <c r="C419" s="10"/>
      <c r="D419" s="9"/>
      <c r="E419" s="8"/>
      <c r="F419" s="9"/>
      <c r="G419" s="9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</row>
    <row r="420" ht="15.75" customHeight="1">
      <c r="A420" s="10"/>
      <c r="B420" s="10"/>
      <c r="C420" s="10"/>
      <c r="D420" s="9"/>
      <c r="E420" s="8"/>
      <c r="F420" s="9"/>
      <c r="G420" s="9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</row>
    <row r="421" ht="15.75" customHeight="1">
      <c r="A421" s="10"/>
      <c r="B421" s="10"/>
      <c r="C421" s="10"/>
      <c r="D421" s="9"/>
      <c r="E421" s="8"/>
      <c r="F421" s="9"/>
      <c r="G421" s="9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</row>
    <row r="422" ht="15.75" customHeight="1">
      <c r="A422" s="10"/>
      <c r="B422" s="10"/>
      <c r="C422" s="10"/>
      <c r="D422" s="9"/>
      <c r="E422" s="8"/>
      <c r="F422" s="9"/>
      <c r="G422" s="9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</row>
    <row r="423" ht="15.75" customHeight="1">
      <c r="A423" s="10"/>
      <c r="B423" s="10"/>
      <c r="C423" s="10"/>
      <c r="D423" s="9"/>
      <c r="E423" s="8"/>
      <c r="F423" s="9"/>
      <c r="G423" s="9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</row>
    <row r="424" ht="15.75" customHeight="1">
      <c r="A424" s="10"/>
      <c r="B424" s="10"/>
      <c r="C424" s="10"/>
      <c r="D424" s="9"/>
      <c r="E424" s="8"/>
      <c r="F424" s="9"/>
      <c r="G424" s="9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</row>
    <row r="425" ht="15.75" customHeight="1">
      <c r="A425" s="10"/>
      <c r="B425" s="10"/>
      <c r="C425" s="10"/>
      <c r="D425" s="9"/>
      <c r="E425" s="8"/>
      <c r="F425" s="9"/>
      <c r="G425" s="9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</row>
    <row r="426" ht="15.75" customHeight="1">
      <c r="A426" s="10"/>
      <c r="B426" s="10"/>
      <c r="C426" s="10"/>
      <c r="D426" s="9"/>
      <c r="E426" s="8"/>
      <c r="F426" s="9"/>
      <c r="G426" s="9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</row>
    <row r="427" ht="15.75" customHeight="1">
      <c r="A427" s="10"/>
      <c r="B427" s="10"/>
      <c r="C427" s="10"/>
      <c r="D427" s="9"/>
      <c r="E427" s="8"/>
      <c r="F427" s="9"/>
      <c r="G427" s="9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</row>
    <row r="428" ht="15.75" customHeight="1">
      <c r="A428" s="10"/>
      <c r="B428" s="10"/>
      <c r="C428" s="10"/>
      <c r="D428" s="9"/>
      <c r="E428" s="8"/>
      <c r="F428" s="9"/>
      <c r="G428" s="9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</row>
    <row r="429" ht="15.75" customHeight="1">
      <c r="A429" s="10"/>
      <c r="B429" s="10"/>
      <c r="C429" s="10"/>
      <c r="D429" s="9"/>
      <c r="E429" s="8"/>
      <c r="F429" s="9"/>
      <c r="G429" s="9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</row>
    <row r="430" ht="15.75" customHeight="1">
      <c r="A430" s="10"/>
      <c r="B430" s="10"/>
      <c r="C430" s="10"/>
      <c r="D430" s="9"/>
      <c r="E430" s="8"/>
      <c r="F430" s="9"/>
      <c r="G430" s="9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</row>
    <row r="431" ht="15.75" customHeight="1">
      <c r="A431" s="10"/>
      <c r="B431" s="10"/>
      <c r="C431" s="10"/>
      <c r="D431" s="9"/>
      <c r="E431" s="8"/>
      <c r="F431" s="9"/>
      <c r="G431" s="9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</row>
    <row r="432" ht="15.75" customHeight="1">
      <c r="A432" s="10"/>
      <c r="B432" s="10"/>
      <c r="C432" s="10"/>
      <c r="D432" s="9"/>
      <c r="E432" s="8"/>
      <c r="F432" s="9"/>
      <c r="G432" s="9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</row>
    <row r="433" ht="15.75" customHeight="1">
      <c r="A433" s="10"/>
      <c r="B433" s="10"/>
      <c r="C433" s="10"/>
      <c r="D433" s="9"/>
      <c r="E433" s="8"/>
      <c r="F433" s="9"/>
      <c r="G433" s="9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</row>
    <row r="434" ht="15.75" customHeight="1">
      <c r="A434" s="10"/>
      <c r="B434" s="10"/>
      <c r="C434" s="10"/>
      <c r="D434" s="9"/>
      <c r="E434" s="8"/>
      <c r="F434" s="9"/>
      <c r="G434" s="9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</row>
    <row r="435" ht="15.75" customHeight="1">
      <c r="A435" s="10"/>
      <c r="B435" s="10"/>
      <c r="C435" s="10"/>
      <c r="D435" s="9"/>
      <c r="E435" s="8"/>
      <c r="F435" s="9"/>
      <c r="G435" s="9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</row>
    <row r="436" ht="15.75" customHeight="1">
      <c r="A436" s="10"/>
      <c r="B436" s="10"/>
      <c r="C436" s="10"/>
      <c r="D436" s="9"/>
      <c r="E436" s="8"/>
      <c r="F436" s="9"/>
      <c r="G436" s="9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</row>
    <row r="437" ht="15.75" customHeight="1">
      <c r="A437" s="10"/>
      <c r="B437" s="10"/>
      <c r="C437" s="10"/>
      <c r="D437" s="9"/>
      <c r="E437" s="8"/>
      <c r="F437" s="9"/>
      <c r="G437" s="9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</row>
    <row r="438" ht="15.75" customHeight="1">
      <c r="A438" s="10"/>
      <c r="B438" s="10"/>
      <c r="C438" s="10"/>
      <c r="D438" s="9"/>
      <c r="E438" s="8"/>
      <c r="F438" s="9"/>
      <c r="G438" s="9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</row>
    <row r="439" ht="15.75" customHeight="1">
      <c r="A439" s="10"/>
      <c r="B439" s="10"/>
      <c r="C439" s="10"/>
      <c r="D439" s="9"/>
      <c r="E439" s="8"/>
      <c r="F439" s="9"/>
      <c r="G439" s="9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</row>
    <row r="440" ht="15.75" customHeight="1">
      <c r="A440" s="10"/>
      <c r="B440" s="10"/>
      <c r="C440" s="10"/>
      <c r="D440" s="9"/>
      <c r="E440" s="8"/>
      <c r="F440" s="9"/>
      <c r="G440" s="9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</row>
    <row r="441" ht="15.75" customHeight="1">
      <c r="A441" s="10"/>
      <c r="B441" s="10"/>
      <c r="C441" s="10"/>
      <c r="D441" s="9"/>
      <c r="E441" s="8"/>
      <c r="F441" s="9"/>
      <c r="G441" s="9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</row>
    <row r="442" ht="15.75" customHeight="1">
      <c r="A442" s="10"/>
      <c r="B442" s="10"/>
      <c r="C442" s="10"/>
      <c r="D442" s="9"/>
      <c r="E442" s="8"/>
      <c r="F442" s="9"/>
      <c r="G442" s="9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</row>
    <row r="443" ht="15.75" customHeight="1">
      <c r="A443" s="10"/>
      <c r="B443" s="10"/>
      <c r="C443" s="10"/>
      <c r="D443" s="9"/>
      <c r="E443" s="8"/>
      <c r="F443" s="9"/>
      <c r="G443" s="9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</row>
    <row r="444" ht="15.75" customHeight="1">
      <c r="A444" s="10"/>
      <c r="B444" s="10"/>
      <c r="C444" s="10"/>
      <c r="D444" s="9"/>
      <c r="E444" s="8"/>
      <c r="F444" s="9"/>
      <c r="G444" s="9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</row>
    <row r="445" ht="15.75" customHeight="1">
      <c r="A445" s="10"/>
      <c r="B445" s="10"/>
      <c r="C445" s="10"/>
      <c r="D445" s="9"/>
      <c r="E445" s="8"/>
      <c r="F445" s="9"/>
      <c r="G445" s="9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</row>
    <row r="446" ht="15.75" customHeight="1">
      <c r="A446" s="10"/>
      <c r="B446" s="10"/>
      <c r="C446" s="10"/>
      <c r="D446" s="9"/>
      <c r="E446" s="8"/>
      <c r="F446" s="9"/>
      <c r="G446" s="9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</row>
    <row r="447" ht="15.75" customHeight="1">
      <c r="A447" s="10"/>
      <c r="B447" s="10"/>
      <c r="C447" s="10"/>
      <c r="D447" s="9"/>
      <c r="E447" s="8"/>
      <c r="F447" s="9"/>
      <c r="G447" s="9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</row>
    <row r="448" ht="15.75" customHeight="1">
      <c r="A448" s="10"/>
      <c r="B448" s="10"/>
      <c r="C448" s="10"/>
      <c r="D448" s="9"/>
      <c r="E448" s="8"/>
      <c r="F448" s="9"/>
      <c r="G448" s="9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</row>
    <row r="449" ht="15.75" customHeight="1">
      <c r="A449" s="10"/>
      <c r="B449" s="10"/>
      <c r="C449" s="10"/>
      <c r="D449" s="9"/>
      <c r="E449" s="8"/>
      <c r="F449" s="9"/>
      <c r="G449" s="9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</row>
    <row r="450" ht="15.75" customHeight="1">
      <c r="A450" s="10"/>
      <c r="B450" s="10"/>
      <c r="C450" s="10"/>
      <c r="D450" s="9"/>
      <c r="E450" s="8"/>
      <c r="F450" s="9"/>
      <c r="G450" s="9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</row>
    <row r="451" ht="15.75" customHeight="1">
      <c r="A451" s="10"/>
      <c r="B451" s="10"/>
      <c r="C451" s="10"/>
      <c r="D451" s="9"/>
      <c r="E451" s="8"/>
      <c r="F451" s="9"/>
      <c r="G451" s="9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</row>
    <row r="452" ht="15.75" customHeight="1">
      <c r="A452" s="10"/>
      <c r="B452" s="10"/>
      <c r="C452" s="10"/>
      <c r="D452" s="9"/>
      <c r="E452" s="8"/>
      <c r="F452" s="9"/>
      <c r="G452" s="9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</row>
    <row r="453" ht="15.75" customHeight="1">
      <c r="A453" s="10"/>
      <c r="B453" s="10"/>
      <c r="C453" s="10"/>
      <c r="D453" s="9"/>
      <c r="E453" s="8"/>
      <c r="F453" s="9"/>
      <c r="G453" s="9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</row>
    <row r="454" ht="15.75" customHeight="1">
      <c r="A454" s="10"/>
      <c r="B454" s="10"/>
      <c r="C454" s="10"/>
      <c r="D454" s="9"/>
      <c r="E454" s="8"/>
      <c r="F454" s="9"/>
      <c r="G454" s="9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</row>
    <row r="455" ht="15.75" customHeight="1">
      <c r="A455" s="10"/>
      <c r="B455" s="10"/>
      <c r="C455" s="10"/>
      <c r="D455" s="9"/>
      <c r="E455" s="8"/>
      <c r="F455" s="9"/>
      <c r="G455" s="9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</row>
    <row r="456" ht="15.75" customHeight="1">
      <c r="A456" s="10"/>
      <c r="B456" s="10"/>
      <c r="C456" s="10"/>
      <c r="D456" s="9"/>
      <c r="E456" s="8"/>
      <c r="F456" s="9"/>
      <c r="G456" s="9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</row>
    <row r="457" ht="15.75" customHeight="1">
      <c r="A457" s="10"/>
      <c r="B457" s="10"/>
      <c r="C457" s="10"/>
      <c r="D457" s="9"/>
      <c r="E457" s="8"/>
      <c r="F457" s="9"/>
      <c r="G457" s="9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</row>
    <row r="458" ht="15.75" customHeight="1">
      <c r="A458" s="10"/>
      <c r="B458" s="10"/>
      <c r="C458" s="10"/>
      <c r="D458" s="9"/>
      <c r="E458" s="8"/>
      <c r="F458" s="9"/>
      <c r="G458" s="9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</row>
    <row r="459" ht="15.75" customHeight="1">
      <c r="A459" s="10"/>
      <c r="B459" s="10"/>
      <c r="C459" s="10"/>
      <c r="D459" s="9"/>
      <c r="E459" s="8"/>
      <c r="F459" s="9"/>
      <c r="G459" s="9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</row>
    <row r="460" ht="15.75" customHeight="1">
      <c r="A460" s="10"/>
      <c r="B460" s="10"/>
      <c r="C460" s="10"/>
      <c r="D460" s="9"/>
      <c r="E460" s="8"/>
      <c r="F460" s="9"/>
      <c r="G460" s="9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</row>
    <row r="461" ht="15.75" customHeight="1">
      <c r="A461" s="10"/>
      <c r="B461" s="10"/>
      <c r="C461" s="10"/>
      <c r="D461" s="9"/>
      <c r="E461" s="8"/>
      <c r="F461" s="9"/>
      <c r="G461" s="9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</row>
    <row r="462" ht="15.75" customHeight="1">
      <c r="A462" s="10"/>
      <c r="B462" s="10"/>
      <c r="C462" s="10"/>
      <c r="D462" s="9"/>
      <c r="E462" s="8"/>
      <c r="F462" s="9"/>
      <c r="G462" s="9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</row>
    <row r="463" ht="15.75" customHeight="1">
      <c r="A463" s="10"/>
      <c r="B463" s="10"/>
      <c r="C463" s="10"/>
      <c r="D463" s="9"/>
      <c r="E463" s="8"/>
      <c r="F463" s="9"/>
      <c r="G463" s="9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</row>
    <row r="464" ht="15.75" customHeight="1">
      <c r="A464" s="10"/>
      <c r="B464" s="10"/>
      <c r="C464" s="10"/>
      <c r="D464" s="9"/>
      <c r="E464" s="8"/>
      <c r="F464" s="9"/>
      <c r="G464" s="9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</row>
    <row r="465" ht="15.75" customHeight="1">
      <c r="A465" s="10"/>
      <c r="B465" s="10"/>
      <c r="C465" s="10"/>
      <c r="D465" s="9"/>
      <c r="E465" s="8"/>
      <c r="F465" s="9"/>
      <c r="G465" s="9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</row>
    <row r="466" ht="15.75" customHeight="1">
      <c r="A466" s="10"/>
      <c r="B466" s="10"/>
      <c r="C466" s="10"/>
      <c r="D466" s="9"/>
      <c r="E466" s="8"/>
      <c r="F466" s="9"/>
      <c r="G466" s="9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</row>
    <row r="467" ht="15.75" customHeight="1">
      <c r="A467" s="10"/>
      <c r="B467" s="10"/>
      <c r="C467" s="10"/>
      <c r="D467" s="9"/>
      <c r="E467" s="8"/>
      <c r="F467" s="9"/>
      <c r="G467" s="9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</row>
    <row r="468" ht="15.75" customHeight="1">
      <c r="A468" s="10"/>
      <c r="B468" s="10"/>
      <c r="C468" s="10"/>
      <c r="D468" s="9"/>
      <c r="E468" s="8"/>
      <c r="F468" s="9"/>
      <c r="G468" s="9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</row>
    <row r="469" ht="15.75" customHeight="1">
      <c r="A469" s="10"/>
      <c r="B469" s="10"/>
      <c r="C469" s="10"/>
      <c r="D469" s="9"/>
      <c r="E469" s="8"/>
      <c r="F469" s="9"/>
      <c r="G469" s="9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</row>
    <row r="470" ht="15.75" customHeight="1">
      <c r="A470" s="10"/>
      <c r="B470" s="10"/>
      <c r="C470" s="10"/>
      <c r="D470" s="9"/>
      <c r="E470" s="8"/>
      <c r="F470" s="9"/>
      <c r="G470" s="9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</row>
    <row r="471" ht="15.75" customHeight="1">
      <c r="A471" s="10"/>
      <c r="B471" s="10"/>
      <c r="C471" s="10"/>
      <c r="D471" s="9"/>
      <c r="E471" s="8"/>
      <c r="F471" s="9"/>
      <c r="G471" s="9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</row>
    <row r="472" ht="15.75" customHeight="1">
      <c r="A472" s="10"/>
      <c r="B472" s="10"/>
      <c r="C472" s="10"/>
      <c r="D472" s="9"/>
      <c r="E472" s="8"/>
      <c r="F472" s="9"/>
      <c r="G472" s="9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</row>
    <row r="473" ht="15.75" customHeight="1">
      <c r="A473" s="10"/>
      <c r="B473" s="10"/>
      <c r="C473" s="10"/>
      <c r="D473" s="9"/>
      <c r="E473" s="8"/>
      <c r="F473" s="9"/>
      <c r="G473" s="9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</row>
    <row r="474" ht="15.75" customHeight="1">
      <c r="A474" s="10"/>
      <c r="B474" s="10"/>
      <c r="C474" s="10"/>
      <c r="D474" s="9"/>
      <c r="E474" s="8"/>
      <c r="F474" s="9"/>
      <c r="G474" s="9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</row>
    <row r="475" ht="15.75" customHeight="1">
      <c r="A475" s="10"/>
      <c r="B475" s="10"/>
      <c r="C475" s="10"/>
      <c r="D475" s="9"/>
      <c r="E475" s="8"/>
      <c r="F475" s="9"/>
      <c r="G475" s="9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</row>
    <row r="476" ht="15.75" customHeight="1">
      <c r="A476" s="10"/>
      <c r="B476" s="10"/>
      <c r="C476" s="10"/>
      <c r="D476" s="9"/>
      <c r="E476" s="8"/>
      <c r="F476" s="9"/>
      <c r="G476" s="9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</row>
    <row r="477" ht="15.75" customHeight="1">
      <c r="A477" s="10"/>
      <c r="B477" s="10"/>
      <c r="C477" s="10"/>
      <c r="D477" s="9"/>
      <c r="E477" s="8"/>
      <c r="F477" s="9"/>
      <c r="G477" s="9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</row>
    <row r="478" ht="15.75" customHeight="1">
      <c r="A478" s="10"/>
      <c r="B478" s="10"/>
      <c r="C478" s="10"/>
      <c r="D478" s="9"/>
      <c r="E478" s="8"/>
      <c r="F478" s="9"/>
      <c r="G478" s="9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</row>
    <row r="479" ht="15.75" customHeight="1">
      <c r="A479" s="10"/>
      <c r="B479" s="10"/>
      <c r="C479" s="10"/>
      <c r="D479" s="9"/>
      <c r="E479" s="8"/>
      <c r="F479" s="9"/>
      <c r="G479" s="9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</row>
    <row r="480" ht="15.75" customHeight="1">
      <c r="A480" s="10"/>
      <c r="B480" s="10"/>
      <c r="C480" s="10"/>
      <c r="D480" s="9"/>
      <c r="E480" s="8"/>
      <c r="F480" s="9"/>
      <c r="G480" s="9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</row>
    <row r="481" ht="15.75" customHeight="1">
      <c r="A481" s="10"/>
      <c r="B481" s="10"/>
      <c r="C481" s="10"/>
      <c r="D481" s="9"/>
      <c r="E481" s="8"/>
      <c r="F481" s="9"/>
      <c r="G481" s="9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</row>
    <row r="482" ht="15.75" customHeight="1">
      <c r="A482" s="10"/>
      <c r="B482" s="10"/>
      <c r="C482" s="10"/>
      <c r="D482" s="9"/>
      <c r="E482" s="8"/>
      <c r="F482" s="9"/>
      <c r="G482" s="9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</row>
    <row r="483" ht="15.75" customHeight="1">
      <c r="A483" s="10"/>
      <c r="B483" s="10"/>
      <c r="C483" s="10"/>
      <c r="D483" s="9"/>
      <c r="E483" s="8"/>
      <c r="F483" s="9"/>
      <c r="G483" s="9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</row>
    <row r="484" ht="15.75" customHeight="1">
      <c r="A484" s="10"/>
      <c r="B484" s="10"/>
      <c r="C484" s="10"/>
      <c r="D484" s="9"/>
      <c r="E484" s="8"/>
      <c r="F484" s="9"/>
      <c r="G484" s="9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</row>
    <row r="485" ht="15.75" customHeight="1">
      <c r="A485" s="10"/>
      <c r="B485" s="10"/>
      <c r="C485" s="10"/>
      <c r="D485" s="9"/>
      <c r="E485" s="8"/>
      <c r="F485" s="9"/>
      <c r="G485" s="9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</row>
    <row r="486" ht="15.75" customHeight="1">
      <c r="A486" s="10"/>
      <c r="B486" s="10"/>
      <c r="C486" s="10"/>
      <c r="D486" s="9"/>
      <c r="E486" s="8"/>
      <c r="F486" s="9"/>
      <c r="G486" s="9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</row>
    <row r="487" ht="15.75" customHeight="1">
      <c r="A487" s="10"/>
      <c r="B487" s="10"/>
      <c r="C487" s="10"/>
      <c r="D487" s="9"/>
      <c r="E487" s="8"/>
      <c r="F487" s="9"/>
      <c r="G487" s="9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</row>
    <row r="488" ht="15.75" customHeight="1">
      <c r="A488" s="10"/>
      <c r="B488" s="10"/>
      <c r="C488" s="10"/>
      <c r="D488" s="9"/>
      <c r="E488" s="8"/>
      <c r="F488" s="9"/>
      <c r="G488" s="9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</row>
    <row r="489" ht="15.75" customHeight="1">
      <c r="A489" s="10"/>
      <c r="B489" s="10"/>
      <c r="C489" s="10"/>
      <c r="D489" s="9"/>
      <c r="E489" s="8"/>
      <c r="F489" s="9"/>
      <c r="G489" s="9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</row>
    <row r="490" ht="15.75" customHeight="1">
      <c r="A490" s="10"/>
      <c r="B490" s="10"/>
      <c r="C490" s="10"/>
      <c r="D490" s="9"/>
      <c r="E490" s="8"/>
      <c r="F490" s="9"/>
      <c r="G490" s="9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</row>
    <row r="491" ht="15.75" customHeight="1">
      <c r="A491" s="10"/>
      <c r="B491" s="10"/>
      <c r="C491" s="10"/>
      <c r="D491" s="9"/>
      <c r="E491" s="8"/>
      <c r="F491" s="9"/>
      <c r="G491" s="9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</row>
    <row r="492" ht="15.75" customHeight="1">
      <c r="A492" s="10"/>
      <c r="B492" s="10"/>
      <c r="C492" s="10"/>
      <c r="D492" s="9"/>
      <c r="E492" s="8"/>
      <c r="F492" s="9"/>
      <c r="G492" s="9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</row>
    <row r="493" ht="15.75" customHeight="1">
      <c r="A493" s="10"/>
      <c r="B493" s="10"/>
      <c r="C493" s="10"/>
      <c r="D493" s="9"/>
      <c r="E493" s="8"/>
      <c r="F493" s="9"/>
      <c r="G493" s="9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</row>
    <row r="494" ht="15.75" customHeight="1">
      <c r="A494" s="10"/>
      <c r="B494" s="10"/>
      <c r="C494" s="10"/>
      <c r="D494" s="9"/>
      <c r="E494" s="8"/>
      <c r="F494" s="9"/>
      <c r="G494" s="9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</row>
    <row r="495" ht="15.75" customHeight="1">
      <c r="A495" s="10"/>
      <c r="B495" s="10"/>
      <c r="C495" s="10"/>
      <c r="D495" s="9"/>
      <c r="E495" s="8"/>
      <c r="F495" s="9"/>
      <c r="G495" s="9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</row>
    <row r="496" ht="15.75" customHeight="1">
      <c r="A496" s="10"/>
      <c r="B496" s="10"/>
      <c r="C496" s="10"/>
      <c r="D496" s="9"/>
      <c r="E496" s="8"/>
      <c r="F496" s="9"/>
      <c r="G496" s="9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</row>
    <row r="497" ht="15.75" customHeight="1">
      <c r="A497" s="10"/>
      <c r="B497" s="10"/>
      <c r="C497" s="10"/>
      <c r="D497" s="9"/>
      <c r="E497" s="8"/>
      <c r="F497" s="9"/>
      <c r="G497" s="9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</row>
    <row r="498" ht="15.75" customHeight="1">
      <c r="A498" s="10"/>
      <c r="B498" s="10"/>
      <c r="C498" s="10"/>
      <c r="D498" s="9"/>
      <c r="E498" s="8"/>
      <c r="F498" s="9"/>
      <c r="G498" s="9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</row>
    <row r="499" ht="15.75" customHeight="1">
      <c r="A499" s="10"/>
      <c r="B499" s="10"/>
      <c r="C499" s="10"/>
      <c r="D499" s="9"/>
      <c r="E499" s="8"/>
      <c r="F499" s="9"/>
      <c r="G499" s="9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</row>
    <row r="500" ht="15.75" customHeight="1">
      <c r="A500" s="10"/>
      <c r="B500" s="10"/>
      <c r="C500" s="10"/>
      <c r="D500" s="9"/>
      <c r="E500" s="8"/>
      <c r="F500" s="9"/>
      <c r="G500" s="9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</row>
    <row r="501" ht="15.75" customHeight="1">
      <c r="A501" s="10"/>
      <c r="B501" s="10"/>
      <c r="C501" s="10"/>
      <c r="D501" s="9"/>
      <c r="E501" s="8"/>
      <c r="F501" s="9"/>
      <c r="G501" s="9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</row>
    <row r="502" ht="15.75" customHeight="1">
      <c r="A502" s="10"/>
      <c r="B502" s="10"/>
      <c r="C502" s="10"/>
      <c r="D502" s="9"/>
      <c r="E502" s="8"/>
      <c r="F502" s="9"/>
      <c r="G502" s="9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</row>
    <row r="503" ht="15.75" customHeight="1">
      <c r="A503" s="10"/>
      <c r="B503" s="10"/>
      <c r="C503" s="10"/>
      <c r="D503" s="9"/>
      <c r="E503" s="8"/>
      <c r="F503" s="9"/>
      <c r="G503" s="9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</row>
    <row r="504" ht="15.75" customHeight="1">
      <c r="A504" s="10"/>
      <c r="B504" s="10"/>
      <c r="C504" s="10"/>
      <c r="D504" s="9"/>
      <c r="E504" s="8"/>
      <c r="F504" s="9"/>
      <c r="G504" s="9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</row>
    <row r="505" ht="15.75" customHeight="1">
      <c r="A505" s="10"/>
      <c r="B505" s="10"/>
      <c r="C505" s="10"/>
      <c r="D505" s="9"/>
      <c r="E505" s="8"/>
      <c r="F505" s="9"/>
      <c r="G505" s="9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</row>
    <row r="506" ht="15.75" customHeight="1">
      <c r="A506" s="10"/>
      <c r="B506" s="10"/>
      <c r="C506" s="10"/>
      <c r="D506" s="9"/>
      <c r="E506" s="8"/>
      <c r="F506" s="9"/>
      <c r="G506" s="9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</row>
    <row r="507" ht="15.75" customHeight="1">
      <c r="A507" s="10"/>
      <c r="B507" s="10"/>
      <c r="C507" s="10"/>
      <c r="D507" s="9"/>
      <c r="E507" s="8"/>
      <c r="F507" s="9"/>
      <c r="G507" s="9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</row>
    <row r="508" ht="15.75" customHeight="1">
      <c r="A508" s="10"/>
      <c r="B508" s="10"/>
      <c r="C508" s="10"/>
      <c r="D508" s="9"/>
      <c r="E508" s="8"/>
      <c r="F508" s="9"/>
      <c r="G508" s="9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</row>
    <row r="509" ht="15.75" customHeight="1">
      <c r="A509" s="10"/>
      <c r="B509" s="10"/>
      <c r="C509" s="10"/>
      <c r="D509" s="9"/>
      <c r="E509" s="8"/>
      <c r="F509" s="9"/>
      <c r="G509" s="9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</row>
    <row r="510" ht="15.75" customHeight="1">
      <c r="A510" s="10"/>
      <c r="B510" s="10"/>
      <c r="C510" s="10"/>
      <c r="D510" s="9"/>
      <c r="E510" s="8"/>
      <c r="F510" s="9"/>
      <c r="G510" s="9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</row>
    <row r="511" ht="15.75" customHeight="1">
      <c r="A511" s="10"/>
      <c r="B511" s="10"/>
      <c r="C511" s="10"/>
      <c r="D511" s="9"/>
      <c r="E511" s="8"/>
      <c r="F511" s="9"/>
      <c r="G511" s="9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</row>
    <row r="512" ht="15.75" customHeight="1">
      <c r="A512" s="10"/>
      <c r="B512" s="10"/>
      <c r="C512" s="10"/>
      <c r="D512" s="9"/>
      <c r="E512" s="8"/>
      <c r="F512" s="9"/>
      <c r="G512" s="9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</row>
    <row r="513" ht="15.75" customHeight="1">
      <c r="A513" s="10"/>
      <c r="B513" s="10"/>
      <c r="C513" s="10"/>
      <c r="D513" s="9"/>
      <c r="E513" s="8"/>
      <c r="F513" s="9"/>
      <c r="G513" s="9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</row>
    <row r="514" ht="15.75" customHeight="1">
      <c r="A514" s="10"/>
      <c r="B514" s="10"/>
      <c r="C514" s="10"/>
      <c r="D514" s="9"/>
      <c r="E514" s="8"/>
      <c r="F514" s="9"/>
      <c r="G514" s="9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</row>
    <row r="515" ht="15.75" customHeight="1">
      <c r="A515" s="10"/>
      <c r="B515" s="10"/>
      <c r="C515" s="10"/>
      <c r="D515" s="9"/>
      <c r="E515" s="8"/>
      <c r="F515" s="9"/>
      <c r="G515" s="9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</row>
    <row r="516" ht="15.75" customHeight="1">
      <c r="A516" s="10"/>
      <c r="B516" s="10"/>
      <c r="C516" s="10"/>
      <c r="D516" s="9"/>
      <c r="E516" s="8"/>
      <c r="F516" s="9"/>
      <c r="G516" s="9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</row>
    <row r="517" ht="15.75" customHeight="1">
      <c r="A517" s="10"/>
      <c r="B517" s="10"/>
      <c r="C517" s="10"/>
      <c r="D517" s="9"/>
      <c r="E517" s="8"/>
      <c r="F517" s="9"/>
      <c r="G517" s="9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</row>
    <row r="518" ht="15.75" customHeight="1">
      <c r="A518" s="10"/>
      <c r="B518" s="10"/>
      <c r="C518" s="10"/>
      <c r="D518" s="9"/>
      <c r="E518" s="8"/>
      <c r="F518" s="9"/>
      <c r="G518" s="9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</row>
    <row r="519" ht="15.75" customHeight="1">
      <c r="A519" s="10"/>
      <c r="B519" s="10"/>
      <c r="C519" s="10"/>
      <c r="D519" s="9"/>
      <c r="E519" s="8"/>
      <c r="F519" s="9"/>
      <c r="G519" s="9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</row>
    <row r="520" ht="15.75" customHeight="1">
      <c r="A520" s="10"/>
      <c r="B520" s="10"/>
      <c r="C520" s="10"/>
      <c r="D520" s="9"/>
      <c r="E520" s="8"/>
      <c r="F520" s="9"/>
      <c r="G520" s="9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</row>
    <row r="521" ht="15.75" customHeight="1">
      <c r="A521" s="10"/>
      <c r="B521" s="10"/>
      <c r="C521" s="10"/>
      <c r="D521" s="9"/>
      <c r="E521" s="8"/>
      <c r="F521" s="9"/>
      <c r="G521" s="9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</row>
    <row r="522" ht="15.75" customHeight="1">
      <c r="A522" s="10"/>
      <c r="B522" s="10"/>
      <c r="C522" s="10"/>
      <c r="D522" s="9"/>
      <c r="E522" s="8"/>
      <c r="F522" s="9"/>
      <c r="G522" s="9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</row>
    <row r="523" ht="15.75" customHeight="1">
      <c r="A523" s="10"/>
      <c r="B523" s="10"/>
      <c r="C523" s="10"/>
      <c r="D523" s="9"/>
      <c r="E523" s="8"/>
      <c r="F523" s="9"/>
      <c r="G523" s="9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</row>
    <row r="524" ht="15.75" customHeight="1">
      <c r="A524" s="10"/>
      <c r="B524" s="10"/>
      <c r="C524" s="10"/>
      <c r="D524" s="9"/>
      <c r="E524" s="8"/>
      <c r="F524" s="9"/>
      <c r="G524" s="9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</row>
    <row r="525" ht="15.75" customHeight="1">
      <c r="A525" s="10"/>
      <c r="B525" s="10"/>
      <c r="C525" s="10"/>
      <c r="D525" s="9"/>
      <c r="E525" s="8"/>
      <c r="F525" s="9"/>
      <c r="G525" s="9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</row>
    <row r="526" ht="15.75" customHeight="1">
      <c r="A526" s="10"/>
      <c r="B526" s="10"/>
      <c r="C526" s="10"/>
      <c r="D526" s="9"/>
      <c r="E526" s="8"/>
      <c r="F526" s="9"/>
      <c r="G526" s="9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</row>
    <row r="527" ht="15.75" customHeight="1">
      <c r="A527" s="10"/>
      <c r="B527" s="10"/>
      <c r="C527" s="10"/>
      <c r="D527" s="9"/>
      <c r="E527" s="8"/>
      <c r="F527" s="9"/>
      <c r="G527" s="9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</row>
    <row r="528" ht="15.75" customHeight="1">
      <c r="A528" s="10"/>
      <c r="B528" s="10"/>
      <c r="C528" s="10"/>
      <c r="D528" s="9"/>
      <c r="E528" s="8"/>
      <c r="F528" s="9"/>
      <c r="G528" s="9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</row>
    <row r="529" ht="15.75" customHeight="1">
      <c r="A529" s="10"/>
      <c r="B529" s="10"/>
      <c r="C529" s="10"/>
      <c r="D529" s="9"/>
      <c r="E529" s="8"/>
      <c r="F529" s="9"/>
      <c r="G529" s="9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</row>
    <row r="530" ht="15.75" customHeight="1">
      <c r="A530" s="10"/>
      <c r="B530" s="10"/>
      <c r="C530" s="10"/>
      <c r="D530" s="9"/>
      <c r="E530" s="8"/>
      <c r="F530" s="9"/>
      <c r="G530" s="9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</row>
    <row r="531" ht="15.75" customHeight="1">
      <c r="A531" s="10"/>
      <c r="B531" s="10"/>
      <c r="C531" s="10"/>
      <c r="D531" s="9"/>
      <c r="E531" s="8"/>
      <c r="F531" s="9"/>
      <c r="G531" s="9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</row>
    <row r="532" ht="15.75" customHeight="1">
      <c r="A532" s="10"/>
      <c r="B532" s="10"/>
      <c r="C532" s="10"/>
      <c r="D532" s="9"/>
      <c r="E532" s="8"/>
      <c r="F532" s="9"/>
      <c r="G532" s="9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</row>
    <row r="533" ht="15.75" customHeight="1">
      <c r="A533" s="10"/>
      <c r="B533" s="10"/>
      <c r="C533" s="10"/>
      <c r="D533" s="9"/>
      <c r="E533" s="8"/>
      <c r="F533" s="9"/>
      <c r="G533" s="9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</row>
    <row r="534" ht="15.75" customHeight="1">
      <c r="A534" s="10"/>
      <c r="B534" s="10"/>
      <c r="C534" s="10"/>
      <c r="D534" s="9"/>
      <c r="E534" s="8"/>
      <c r="F534" s="9"/>
      <c r="G534" s="9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</row>
    <row r="535" ht="15.75" customHeight="1">
      <c r="A535" s="10"/>
      <c r="B535" s="10"/>
      <c r="C535" s="10"/>
      <c r="D535" s="9"/>
      <c r="E535" s="8"/>
      <c r="F535" s="9"/>
      <c r="G535" s="9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</row>
    <row r="536" ht="15.75" customHeight="1">
      <c r="A536" s="10"/>
      <c r="B536" s="10"/>
      <c r="C536" s="10"/>
      <c r="D536" s="9"/>
      <c r="E536" s="8"/>
      <c r="F536" s="9"/>
      <c r="G536" s="9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</row>
    <row r="537" ht="15.75" customHeight="1">
      <c r="A537" s="10"/>
      <c r="B537" s="10"/>
      <c r="C537" s="10"/>
      <c r="D537" s="9"/>
      <c r="E537" s="8"/>
      <c r="F537" s="9"/>
      <c r="G537" s="9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</row>
    <row r="538" ht="15.75" customHeight="1">
      <c r="A538" s="10"/>
      <c r="B538" s="10"/>
      <c r="C538" s="10"/>
      <c r="D538" s="9"/>
      <c r="E538" s="8"/>
      <c r="F538" s="9"/>
      <c r="G538" s="9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</row>
    <row r="539" ht="15.75" customHeight="1">
      <c r="A539" s="10"/>
      <c r="B539" s="10"/>
      <c r="C539" s="10"/>
      <c r="D539" s="9"/>
      <c r="E539" s="8"/>
      <c r="F539" s="9"/>
      <c r="G539" s="9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</row>
    <row r="540" ht="15.75" customHeight="1">
      <c r="A540" s="10"/>
      <c r="B540" s="10"/>
      <c r="C540" s="10"/>
      <c r="D540" s="9"/>
      <c r="E540" s="8"/>
      <c r="F540" s="9"/>
      <c r="G540" s="9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</row>
    <row r="541" ht="15.75" customHeight="1">
      <c r="A541" s="10"/>
      <c r="B541" s="10"/>
      <c r="C541" s="10"/>
      <c r="D541" s="9"/>
      <c r="E541" s="8"/>
      <c r="F541" s="9"/>
      <c r="G541" s="9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</row>
    <row r="542" ht="15.75" customHeight="1">
      <c r="A542" s="10"/>
      <c r="B542" s="10"/>
      <c r="C542" s="10"/>
      <c r="D542" s="9"/>
      <c r="E542" s="8"/>
      <c r="F542" s="9"/>
      <c r="G542" s="9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</row>
    <row r="543" ht="15.75" customHeight="1">
      <c r="A543" s="10"/>
      <c r="B543" s="10"/>
      <c r="C543" s="10"/>
      <c r="D543" s="9"/>
      <c r="E543" s="8"/>
      <c r="F543" s="9"/>
      <c r="G543" s="9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</row>
    <row r="544" ht="15.75" customHeight="1">
      <c r="A544" s="10"/>
      <c r="B544" s="10"/>
      <c r="C544" s="10"/>
      <c r="D544" s="9"/>
      <c r="E544" s="8"/>
      <c r="F544" s="9"/>
      <c r="G544" s="9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</row>
    <row r="545" ht="15.75" customHeight="1">
      <c r="A545" s="10"/>
      <c r="B545" s="10"/>
      <c r="C545" s="10"/>
      <c r="D545" s="9"/>
      <c r="E545" s="8"/>
      <c r="F545" s="9"/>
      <c r="G545" s="9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</row>
    <row r="546" ht="15.75" customHeight="1">
      <c r="A546" s="10"/>
      <c r="B546" s="10"/>
      <c r="C546" s="10"/>
      <c r="D546" s="9"/>
      <c r="E546" s="8"/>
      <c r="F546" s="9"/>
      <c r="G546" s="9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</row>
    <row r="547" ht="15.75" customHeight="1">
      <c r="A547" s="10"/>
      <c r="B547" s="10"/>
      <c r="C547" s="10"/>
      <c r="D547" s="9"/>
      <c r="E547" s="8"/>
      <c r="F547" s="9"/>
      <c r="G547" s="9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</row>
    <row r="548" ht="15.75" customHeight="1">
      <c r="A548" s="10"/>
      <c r="B548" s="10"/>
      <c r="C548" s="10"/>
      <c r="D548" s="9"/>
      <c r="E548" s="8"/>
      <c r="F548" s="9"/>
      <c r="G548" s="9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</row>
    <row r="549" ht="15.75" customHeight="1">
      <c r="A549" s="10"/>
      <c r="B549" s="10"/>
      <c r="C549" s="10"/>
      <c r="D549" s="9"/>
      <c r="E549" s="8"/>
      <c r="F549" s="9"/>
      <c r="G549" s="9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</row>
    <row r="550" ht="15.75" customHeight="1">
      <c r="A550" s="10"/>
      <c r="B550" s="10"/>
      <c r="C550" s="10"/>
      <c r="D550" s="9"/>
      <c r="E550" s="8"/>
      <c r="F550" s="9"/>
      <c r="G550" s="9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</row>
    <row r="551" ht="15.75" customHeight="1">
      <c r="A551" s="10"/>
      <c r="B551" s="10"/>
      <c r="C551" s="10"/>
      <c r="D551" s="9"/>
      <c r="E551" s="8"/>
      <c r="F551" s="9"/>
      <c r="G551" s="9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</row>
    <row r="552" ht="15.75" customHeight="1">
      <c r="A552" s="10"/>
      <c r="B552" s="10"/>
      <c r="C552" s="10"/>
      <c r="D552" s="9"/>
      <c r="E552" s="8"/>
      <c r="F552" s="9"/>
      <c r="G552" s="9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</row>
    <row r="553" ht="15.75" customHeight="1">
      <c r="A553" s="10"/>
      <c r="B553" s="10"/>
      <c r="C553" s="10"/>
      <c r="D553" s="9"/>
      <c r="E553" s="8"/>
      <c r="F553" s="9"/>
      <c r="G553" s="9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</row>
    <row r="554" ht="15.75" customHeight="1">
      <c r="A554" s="10"/>
      <c r="B554" s="10"/>
      <c r="C554" s="10"/>
      <c r="D554" s="9"/>
      <c r="E554" s="8"/>
      <c r="F554" s="9"/>
      <c r="G554" s="9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</row>
    <row r="555" ht="15.75" customHeight="1">
      <c r="A555" s="10"/>
      <c r="B555" s="10"/>
      <c r="C555" s="10"/>
      <c r="D555" s="9"/>
      <c r="E555" s="8"/>
      <c r="F555" s="9"/>
      <c r="G555" s="9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</row>
    <row r="556" ht="15.75" customHeight="1">
      <c r="A556" s="10"/>
      <c r="B556" s="10"/>
      <c r="C556" s="10"/>
      <c r="D556" s="9"/>
      <c r="E556" s="8"/>
      <c r="F556" s="9"/>
      <c r="G556" s="9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</row>
    <row r="557" ht="15.75" customHeight="1">
      <c r="A557" s="10"/>
      <c r="B557" s="10"/>
      <c r="C557" s="10"/>
      <c r="D557" s="9"/>
      <c r="E557" s="8"/>
      <c r="F557" s="9"/>
      <c r="G557" s="9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</row>
    <row r="558" ht="15.75" customHeight="1">
      <c r="A558" s="10"/>
      <c r="B558" s="10"/>
      <c r="C558" s="10"/>
      <c r="D558" s="9"/>
      <c r="E558" s="8"/>
      <c r="F558" s="9"/>
      <c r="G558" s="9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</row>
    <row r="559" ht="15.75" customHeight="1">
      <c r="A559" s="10"/>
      <c r="B559" s="10"/>
      <c r="C559" s="10"/>
      <c r="D559" s="9"/>
      <c r="E559" s="8"/>
      <c r="F559" s="9"/>
      <c r="G559" s="9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</row>
    <row r="560" ht="15.75" customHeight="1">
      <c r="A560" s="10"/>
      <c r="B560" s="10"/>
      <c r="C560" s="10"/>
      <c r="D560" s="9"/>
      <c r="E560" s="8"/>
      <c r="F560" s="9"/>
      <c r="G560" s="9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</row>
    <row r="561" ht="15.75" customHeight="1">
      <c r="A561" s="10"/>
      <c r="B561" s="10"/>
      <c r="C561" s="10"/>
      <c r="D561" s="9"/>
      <c r="E561" s="8"/>
      <c r="F561" s="9"/>
      <c r="G561" s="9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</row>
    <row r="562" ht="15.75" customHeight="1">
      <c r="A562" s="10"/>
      <c r="B562" s="10"/>
      <c r="C562" s="10"/>
      <c r="D562" s="9"/>
      <c r="E562" s="8"/>
      <c r="F562" s="9"/>
      <c r="G562" s="9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</row>
    <row r="563" ht="15.75" customHeight="1">
      <c r="A563" s="10"/>
      <c r="B563" s="10"/>
      <c r="C563" s="10"/>
      <c r="D563" s="9"/>
      <c r="E563" s="8"/>
      <c r="F563" s="9"/>
      <c r="G563" s="9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</row>
    <row r="564" ht="15.75" customHeight="1">
      <c r="A564" s="10"/>
      <c r="B564" s="10"/>
      <c r="C564" s="10"/>
      <c r="D564" s="9"/>
      <c r="E564" s="8"/>
      <c r="F564" s="9"/>
      <c r="G564" s="9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</row>
    <row r="565" ht="15.75" customHeight="1">
      <c r="A565" s="10"/>
      <c r="B565" s="10"/>
      <c r="C565" s="10"/>
      <c r="D565" s="9"/>
      <c r="E565" s="8"/>
      <c r="F565" s="9"/>
      <c r="G565" s="9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</row>
    <row r="566" ht="15.75" customHeight="1">
      <c r="A566" s="10"/>
      <c r="B566" s="10"/>
      <c r="C566" s="10"/>
      <c r="D566" s="9"/>
      <c r="E566" s="8"/>
      <c r="F566" s="9"/>
      <c r="G566" s="9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</row>
    <row r="567" ht="15.75" customHeight="1">
      <c r="A567" s="10"/>
      <c r="B567" s="10"/>
      <c r="C567" s="10"/>
      <c r="D567" s="9"/>
      <c r="E567" s="8"/>
      <c r="F567" s="9"/>
      <c r="G567" s="9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</row>
    <row r="568" ht="15.75" customHeight="1">
      <c r="A568" s="10"/>
      <c r="B568" s="10"/>
      <c r="C568" s="10"/>
      <c r="D568" s="9"/>
      <c r="E568" s="8"/>
      <c r="F568" s="9"/>
      <c r="G568" s="9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</row>
    <row r="569" ht="15.75" customHeight="1">
      <c r="A569" s="10"/>
      <c r="B569" s="10"/>
      <c r="C569" s="10"/>
      <c r="D569" s="9"/>
      <c r="E569" s="8"/>
      <c r="F569" s="9"/>
      <c r="G569" s="9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</row>
    <row r="570" ht="15.75" customHeight="1">
      <c r="A570" s="10"/>
      <c r="B570" s="10"/>
      <c r="C570" s="10"/>
      <c r="D570" s="9"/>
      <c r="E570" s="8"/>
      <c r="F570" s="9"/>
      <c r="G570" s="9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</row>
    <row r="571" ht="15.75" customHeight="1">
      <c r="A571" s="10"/>
      <c r="B571" s="10"/>
      <c r="C571" s="10"/>
      <c r="D571" s="9"/>
      <c r="E571" s="8"/>
      <c r="F571" s="9"/>
      <c r="G571" s="9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</row>
    <row r="572" ht="15.75" customHeight="1">
      <c r="A572" s="10"/>
      <c r="B572" s="10"/>
      <c r="C572" s="10"/>
      <c r="D572" s="9"/>
      <c r="E572" s="8"/>
      <c r="F572" s="9"/>
      <c r="G572" s="9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</row>
    <row r="573" ht="15.75" customHeight="1">
      <c r="A573" s="10"/>
      <c r="B573" s="10"/>
      <c r="C573" s="10"/>
      <c r="D573" s="9"/>
      <c r="E573" s="8"/>
      <c r="F573" s="9"/>
      <c r="G573" s="9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</row>
    <row r="574" ht="15.75" customHeight="1">
      <c r="A574" s="10"/>
      <c r="B574" s="10"/>
      <c r="C574" s="10"/>
      <c r="D574" s="9"/>
      <c r="E574" s="8"/>
      <c r="F574" s="9"/>
      <c r="G574" s="9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</row>
    <row r="575" ht="15.75" customHeight="1">
      <c r="A575" s="10"/>
      <c r="B575" s="10"/>
      <c r="C575" s="10"/>
      <c r="D575" s="9"/>
      <c r="E575" s="8"/>
      <c r="F575" s="9"/>
      <c r="G575" s="9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</row>
    <row r="576" ht="15.75" customHeight="1">
      <c r="A576" s="10"/>
      <c r="B576" s="10"/>
      <c r="C576" s="10"/>
      <c r="D576" s="9"/>
      <c r="E576" s="8"/>
      <c r="F576" s="9"/>
      <c r="G576" s="9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</row>
    <row r="577" ht="15.75" customHeight="1">
      <c r="A577" s="10"/>
      <c r="B577" s="10"/>
      <c r="C577" s="10"/>
      <c r="D577" s="9"/>
      <c r="E577" s="8"/>
      <c r="F577" s="9"/>
      <c r="G577" s="9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</row>
    <row r="578" ht="15.75" customHeight="1">
      <c r="A578" s="10"/>
      <c r="B578" s="10"/>
      <c r="C578" s="10"/>
      <c r="D578" s="9"/>
      <c r="E578" s="8"/>
      <c r="F578" s="9"/>
      <c r="G578" s="9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</row>
    <row r="579" ht="15.75" customHeight="1">
      <c r="A579" s="10"/>
      <c r="B579" s="10"/>
      <c r="C579" s="10"/>
      <c r="D579" s="9"/>
      <c r="E579" s="8"/>
      <c r="F579" s="9"/>
      <c r="G579" s="9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</row>
    <row r="580" ht="15.75" customHeight="1">
      <c r="A580" s="10"/>
      <c r="B580" s="10"/>
      <c r="C580" s="10"/>
      <c r="D580" s="9"/>
      <c r="E580" s="8"/>
      <c r="F580" s="9"/>
      <c r="G580" s="9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</row>
    <row r="581" ht="15.75" customHeight="1">
      <c r="A581" s="10"/>
      <c r="B581" s="10"/>
      <c r="C581" s="10"/>
      <c r="D581" s="9"/>
      <c r="E581" s="8"/>
      <c r="F581" s="9"/>
      <c r="G581" s="9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</row>
    <row r="582" ht="15.75" customHeight="1">
      <c r="A582" s="10"/>
      <c r="B582" s="10"/>
      <c r="C582" s="10"/>
      <c r="D582" s="9"/>
      <c r="E582" s="8"/>
      <c r="F582" s="9"/>
      <c r="G582" s="9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</row>
    <row r="583" ht="15.75" customHeight="1">
      <c r="A583" s="10"/>
      <c r="B583" s="10"/>
      <c r="C583" s="10"/>
      <c r="D583" s="9"/>
      <c r="E583" s="8"/>
      <c r="F583" s="9"/>
      <c r="G583" s="9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</row>
    <row r="584" ht="15.75" customHeight="1">
      <c r="A584" s="10"/>
      <c r="B584" s="10"/>
      <c r="C584" s="10"/>
      <c r="D584" s="9"/>
      <c r="E584" s="8"/>
      <c r="F584" s="9"/>
      <c r="G584" s="9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</row>
    <row r="585" ht="15.75" customHeight="1">
      <c r="A585" s="10"/>
      <c r="B585" s="10"/>
      <c r="C585" s="10"/>
      <c r="D585" s="9"/>
      <c r="E585" s="8"/>
      <c r="F585" s="9"/>
      <c r="G585" s="9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</row>
    <row r="586" ht="15.75" customHeight="1">
      <c r="A586" s="10"/>
      <c r="B586" s="10"/>
      <c r="C586" s="10"/>
      <c r="D586" s="9"/>
      <c r="E586" s="8"/>
      <c r="F586" s="9"/>
      <c r="G586" s="9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</row>
    <row r="587" ht="15.75" customHeight="1">
      <c r="A587" s="10"/>
      <c r="B587" s="10"/>
      <c r="C587" s="10"/>
      <c r="D587" s="9"/>
      <c r="E587" s="8"/>
      <c r="F587" s="9"/>
      <c r="G587" s="9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</row>
    <row r="588" ht="15.75" customHeight="1">
      <c r="A588" s="10"/>
      <c r="B588" s="10"/>
      <c r="C588" s="10"/>
      <c r="D588" s="9"/>
      <c r="E588" s="8"/>
      <c r="F588" s="9"/>
      <c r="G588" s="9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</row>
    <row r="589" ht="15.75" customHeight="1">
      <c r="A589" s="10"/>
      <c r="B589" s="10"/>
      <c r="C589" s="10"/>
      <c r="D589" s="9"/>
      <c r="E589" s="8"/>
      <c r="F589" s="9"/>
      <c r="G589" s="9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</row>
    <row r="590" ht="15.75" customHeight="1">
      <c r="A590" s="10"/>
      <c r="B590" s="10"/>
      <c r="C590" s="10"/>
      <c r="D590" s="9"/>
      <c r="E590" s="8"/>
      <c r="F590" s="9"/>
      <c r="G590" s="9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</row>
    <row r="591" ht="15.75" customHeight="1">
      <c r="A591" s="10"/>
      <c r="B591" s="10"/>
      <c r="C591" s="10"/>
      <c r="D591" s="9"/>
      <c r="E591" s="8"/>
      <c r="F591" s="9"/>
      <c r="G591" s="9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</row>
    <row r="592" ht="15.75" customHeight="1">
      <c r="A592" s="10"/>
      <c r="B592" s="10"/>
      <c r="C592" s="10"/>
      <c r="D592" s="9"/>
      <c r="E592" s="8"/>
      <c r="F592" s="9"/>
      <c r="G592" s="9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</row>
    <row r="593" ht="15.75" customHeight="1">
      <c r="A593" s="10"/>
      <c r="B593" s="10"/>
      <c r="C593" s="10"/>
      <c r="D593" s="9"/>
      <c r="E593" s="8"/>
      <c r="F593" s="9"/>
      <c r="G593" s="9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</row>
    <row r="594" ht="15.75" customHeight="1">
      <c r="A594" s="10"/>
      <c r="B594" s="10"/>
      <c r="C594" s="10"/>
      <c r="D594" s="9"/>
      <c r="E594" s="8"/>
      <c r="F594" s="9"/>
      <c r="G594" s="9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</row>
    <row r="595" ht="15.75" customHeight="1">
      <c r="A595" s="10"/>
      <c r="B595" s="10"/>
      <c r="C595" s="10"/>
      <c r="D595" s="9"/>
      <c r="E595" s="8"/>
      <c r="F595" s="9"/>
      <c r="G595" s="9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</row>
    <row r="596" ht="15.75" customHeight="1">
      <c r="A596" s="10"/>
      <c r="B596" s="10"/>
      <c r="C596" s="10"/>
      <c r="D596" s="9"/>
      <c r="E596" s="8"/>
      <c r="F596" s="9"/>
      <c r="G596" s="9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</row>
    <row r="597" ht="15.75" customHeight="1">
      <c r="A597" s="10"/>
      <c r="B597" s="10"/>
      <c r="C597" s="10"/>
      <c r="D597" s="9"/>
      <c r="E597" s="8"/>
      <c r="F597" s="9"/>
      <c r="G597" s="9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</row>
    <row r="598" ht="15.75" customHeight="1">
      <c r="A598" s="10"/>
      <c r="B598" s="10"/>
      <c r="C598" s="10"/>
      <c r="D598" s="9"/>
      <c r="E598" s="8"/>
      <c r="F598" s="9"/>
      <c r="G598" s="9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</row>
    <row r="599" ht="15.75" customHeight="1">
      <c r="A599" s="10"/>
      <c r="B599" s="10"/>
      <c r="C599" s="10"/>
      <c r="D599" s="9"/>
      <c r="E599" s="8"/>
      <c r="F599" s="9"/>
      <c r="G599" s="9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</row>
    <row r="600" ht="15.75" customHeight="1">
      <c r="A600" s="10"/>
      <c r="B600" s="10"/>
      <c r="C600" s="10"/>
      <c r="D600" s="9"/>
      <c r="E600" s="8"/>
      <c r="F600" s="9"/>
      <c r="G600" s="9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</row>
    <row r="601" ht="15.75" customHeight="1">
      <c r="A601" s="10"/>
      <c r="B601" s="10"/>
      <c r="C601" s="10"/>
      <c r="D601" s="9"/>
      <c r="E601" s="8"/>
      <c r="F601" s="9"/>
      <c r="G601" s="9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</row>
    <row r="602" ht="15.75" customHeight="1">
      <c r="A602" s="10"/>
      <c r="B602" s="10"/>
      <c r="C602" s="10"/>
      <c r="D602" s="9"/>
      <c r="E602" s="8"/>
      <c r="F602" s="9"/>
      <c r="G602" s="9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</row>
    <row r="603" ht="15.75" customHeight="1">
      <c r="A603" s="10"/>
      <c r="B603" s="10"/>
      <c r="C603" s="10"/>
      <c r="D603" s="9"/>
      <c r="E603" s="8"/>
      <c r="F603" s="9"/>
      <c r="G603" s="9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</row>
    <row r="604" ht="15.75" customHeight="1">
      <c r="A604" s="10"/>
      <c r="B604" s="10"/>
      <c r="C604" s="10"/>
      <c r="D604" s="9"/>
      <c r="E604" s="8"/>
      <c r="F604" s="9"/>
      <c r="G604" s="9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</row>
    <row r="605" ht="15.75" customHeight="1">
      <c r="A605" s="10"/>
      <c r="B605" s="10"/>
      <c r="C605" s="10"/>
      <c r="D605" s="9"/>
      <c r="E605" s="8"/>
      <c r="F605" s="9"/>
      <c r="G605" s="9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</row>
    <row r="606" ht="15.75" customHeight="1">
      <c r="A606" s="10"/>
      <c r="B606" s="10"/>
      <c r="C606" s="10"/>
      <c r="D606" s="9"/>
      <c r="E606" s="8"/>
      <c r="F606" s="9"/>
      <c r="G606" s="9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</row>
    <row r="607" ht="15.75" customHeight="1">
      <c r="A607" s="10"/>
      <c r="B607" s="10"/>
      <c r="C607" s="10"/>
      <c r="D607" s="9"/>
      <c r="E607" s="8"/>
      <c r="F607" s="9"/>
      <c r="G607" s="9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</row>
    <row r="608" ht="15.75" customHeight="1">
      <c r="A608" s="10"/>
      <c r="B608" s="10"/>
      <c r="C608" s="10"/>
      <c r="D608" s="9"/>
      <c r="E608" s="8"/>
      <c r="F608" s="9"/>
      <c r="G608" s="9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</row>
    <row r="609" ht="15.75" customHeight="1">
      <c r="A609" s="10"/>
      <c r="B609" s="10"/>
      <c r="C609" s="10"/>
      <c r="D609" s="9"/>
      <c r="E609" s="8"/>
      <c r="F609" s="9"/>
      <c r="G609" s="9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</row>
    <row r="610" ht="15.75" customHeight="1">
      <c r="A610" s="10"/>
      <c r="B610" s="10"/>
      <c r="C610" s="10"/>
      <c r="D610" s="9"/>
      <c r="E610" s="8"/>
      <c r="F610" s="9"/>
      <c r="G610" s="9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</row>
    <row r="611" ht="15.75" customHeight="1">
      <c r="A611" s="10"/>
      <c r="B611" s="10"/>
      <c r="C611" s="10"/>
      <c r="D611" s="9"/>
      <c r="E611" s="8"/>
      <c r="F611" s="9"/>
      <c r="G611" s="9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</row>
    <row r="612" ht="15.75" customHeight="1">
      <c r="A612" s="10"/>
      <c r="B612" s="10"/>
      <c r="C612" s="10"/>
      <c r="D612" s="9"/>
      <c r="E612" s="8"/>
      <c r="F612" s="9"/>
      <c r="G612" s="9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</row>
    <row r="613" ht="15.75" customHeight="1">
      <c r="A613" s="10"/>
      <c r="B613" s="10"/>
      <c r="C613" s="10"/>
      <c r="D613" s="9"/>
      <c r="E613" s="8"/>
      <c r="F613" s="9"/>
      <c r="G613" s="9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</row>
    <row r="614" ht="15.75" customHeight="1">
      <c r="A614" s="10"/>
      <c r="B614" s="10"/>
      <c r="C614" s="10"/>
      <c r="D614" s="9"/>
      <c r="E614" s="8"/>
      <c r="F614" s="9"/>
      <c r="G614" s="9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</row>
    <row r="615" ht="15.75" customHeight="1">
      <c r="A615" s="10"/>
      <c r="B615" s="10"/>
      <c r="C615" s="10"/>
      <c r="D615" s="9"/>
      <c r="E615" s="8"/>
      <c r="F615" s="9"/>
      <c r="G615" s="9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</row>
    <row r="616" ht="15.75" customHeight="1">
      <c r="A616" s="10"/>
      <c r="B616" s="10"/>
      <c r="C616" s="10"/>
      <c r="D616" s="9"/>
      <c r="E616" s="8"/>
      <c r="F616" s="9"/>
      <c r="G616" s="9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</row>
    <row r="617" ht="15.75" customHeight="1">
      <c r="A617" s="10"/>
      <c r="B617" s="10"/>
      <c r="C617" s="10"/>
      <c r="D617" s="9"/>
      <c r="E617" s="8"/>
      <c r="F617" s="9"/>
      <c r="G617" s="9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</row>
    <row r="618" ht="15.75" customHeight="1">
      <c r="A618" s="10"/>
      <c r="B618" s="10"/>
      <c r="C618" s="10"/>
      <c r="D618" s="9"/>
      <c r="E618" s="8"/>
      <c r="F618" s="9"/>
      <c r="G618" s="9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</row>
    <row r="619" ht="15.75" customHeight="1">
      <c r="A619" s="10"/>
      <c r="B619" s="10"/>
      <c r="C619" s="10"/>
      <c r="D619" s="9"/>
      <c r="E619" s="8"/>
      <c r="F619" s="9"/>
      <c r="G619" s="9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</row>
    <row r="620" ht="15.75" customHeight="1">
      <c r="A620" s="10"/>
      <c r="B620" s="10"/>
      <c r="C620" s="10"/>
      <c r="D620" s="9"/>
      <c r="E620" s="8"/>
      <c r="F620" s="9"/>
      <c r="G620" s="9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</row>
    <row r="621" ht="15.75" customHeight="1">
      <c r="A621" s="10"/>
      <c r="B621" s="10"/>
      <c r="C621" s="10"/>
      <c r="D621" s="9"/>
      <c r="E621" s="8"/>
      <c r="F621" s="9"/>
      <c r="G621" s="9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</row>
    <row r="622" ht="15.75" customHeight="1">
      <c r="A622" s="10"/>
      <c r="B622" s="10"/>
      <c r="C622" s="10"/>
      <c r="D622" s="9"/>
      <c r="E622" s="8"/>
      <c r="F622" s="9"/>
      <c r="G622" s="9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</row>
    <row r="623" ht="15.75" customHeight="1">
      <c r="A623" s="10"/>
      <c r="B623" s="10"/>
      <c r="C623" s="10"/>
      <c r="D623" s="9"/>
      <c r="E623" s="8"/>
      <c r="F623" s="9"/>
      <c r="G623" s="9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</row>
    <row r="624" ht="15.75" customHeight="1">
      <c r="A624" s="10"/>
      <c r="B624" s="10"/>
      <c r="C624" s="10"/>
      <c r="D624" s="9"/>
      <c r="E624" s="8"/>
      <c r="F624" s="9"/>
      <c r="G624" s="9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</row>
    <row r="625" ht="15.75" customHeight="1">
      <c r="A625" s="10"/>
      <c r="B625" s="10"/>
      <c r="C625" s="10"/>
      <c r="D625" s="9"/>
      <c r="E625" s="8"/>
      <c r="F625" s="9"/>
      <c r="G625" s="9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</row>
    <row r="626" ht="15.75" customHeight="1">
      <c r="A626" s="10"/>
      <c r="B626" s="10"/>
      <c r="C626" s="10"/>
      <c r="D626" s="9"/>
      <c r="E626" s="8"/>
      <c r="F626" s="9"/>
      <c r="G626" s="9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</row>
    <row r="627" ht="15.75" customHeight="1">
      <c r="A627" s="10"/>
      <c r="B627" s="10"/>
      <c r="C627" s="10"/>
      <c r="D627" s="9"/>
      <c r="E627" s="8"/>
      <c r="F627" s="9"/>
      <c r="G627" s="9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</row>
    <row r="628" ht="15.75" customHeight="1">
      <c r="A628" s="10"/>
      <c r="B628" s="10"/>
      <c r="C628" s="10"/>
      <c r="D628" s="9"/>
      <c r="E628" s="8"/>
      <c r="F628" s="9"/>
      <c r="G628" s="9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</row>
    <row r="629" ht="15.75" customHeight="1">
      <c r="A629" s="10"/>
      <c r="B629" s="10"/>
      <c r="C629" s="10"/>
      <c r="D629" s="9"/>
      <c r="E629" s="8"/>
      <c r="F629" s="9"/>
      <c r="G629" s="9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</row>
    <row r="630" ht="15.75" customHeight="1">
      <c r="A630" s="10"/>
      <c r="B630" s="10"/>
      <c r="C630" s="10"/>
      <c r="D630" s="9"/>
      <c r="E630" s="8"/>
      <c r="F630" s="9"/>
      <c r="G630" s="9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</row>
    <row r="631" ht="15.75" customHeight="1">
      <c r="A631" s="10"/>
      <c r="B631" s="10"/>
      <c r="C631" s="10"/>
      <c r="D631" s="9"/>
      <c r="E631" s="8"/>
      <c r="F631" s="9"/>
      <c r="G631" s="9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</row>
    <row r="632" ht="15.75" customHeight="1">
      <c r="A632" s="10"/>
      <c r="B632" s="10"/>
      <c r="C632" s="10"/>
      <c r="D632" s="9"/>
      <c r="E632" s="8"/>
      <c r="F632" s="9"/>
      <c r="G632" s="9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</row>
    <row r="633" ht="15.75" customHeight="1">
      <c r="A633" s="10"/>
      <c r="B633" s="10"/>
      <c r="C633" s="10"/>
      <c r="D633" s="9"/>
      <c r="E633" s="8"/>
      <c r="F633" s="9"/>
      <c r="G633" s="9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</row>
    <row r="634" ht="15.75" customHeight="1">
      <c r="A634" s="10"/>
      <c r="B634" s="10"/>
      <c r="C634" s="10"/>
      <c r="D634" s="9"/>
      <c r="E634" s="8"/>
      <c r="F634" s="9"/>
      <c r="G634" s="9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</row>
    <row r="635" ht="15.75" customHeight="1">
      <c r="A635" s="10"/>
      <c r="B635" s="10"/>
      <c r="C635" s="10"/>
      <c r="D635" s="9"/>
      <c r="E635" s="8"/>
      <c r="F635" s="9"/>
      <c r="G635" s="9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</row>
    <row r="636" ht="15.75" customHeight="1">
      <c r="A636" s="10"/>
      <c r="B636" s="10"/>
      <c r="C636" s="10"/>
      <c r="D636" s="9"/>
      <c r="E636" s="8"/>
      <c r="F636" s="9"/>
      <c r="G636" s="9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</row>
    <row r="637" ht="15.75" customHeight="1">
      <c r="A637" s="10"/>
      <c r="B637" s="10"/>
      <c r="C637" s="10"/>
      <c r="D637" s="9"/>
      <c r="E637" s="8"/>
      <c r="F637" s="9"/>
      <c r="G637" s="9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</row>
    <row r="638" ht="15.75" customHeight="1">
      <c r="A638" s="10"/>
      <c r="B638" s="10"/>
      <c r="C638" s="10"/>
      <c r="D638" s="9"/>
      <c r="E638" s="8"/>
      <c r="F638" s="9"/>
      <c r="G638" s="9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</row>
    <row r="639" ht="15.75" customHeight="1">
      <c r="A639" s="10"/>
      <c r="B639" s="10"/>
      <c r="C639" s="10"/>
      <c r="D639" s="9"/>
      <c r="E639" s="8"/>
      <c r="F639" s="9"/>
      <c r="G639" s="9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</row>
    <row r="640" ht="15.75" customHeight="1">
      <c r="A640" s="10"/>
      <c r="B640" s="10"/>
      <c r="C640" s="10"/>
      <c r="D640" s="9"/>
      <c r="E640" s="8"/>
      <c r="F640" s="9"/>
      <c r="G640" s="9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</row>
    <row r="641" ht="15.75" customHeight="1">
      <c r="A641" s="10"/>
      <c r="B641" s="10"/>
      <c r="C641" s="10"/>
      <c r="D641" s="9"/>
      <c r="E641" s="8"/>
      <c r="F641" s="9"/>
      <c r="G641" s="9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</row>
    <row r="642" ht="15.75" customHeight="1">
      <c r="A642" s="10"/>
      <c r="B642" s="10"/>
      <c r="C642" s="10"/>
      <c r="D642" s="9"/>
      <c r="E642" s="8"/>
      <c r="F642" s="9"/>
      <c r="G642" s="9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</row>
    <row r="643" ht="15.75" customHeight="1">
      <c r="A643" s="10"/>
      <c r="B643" s="10"/>
      <c r="C643" s="10"/>
      <c r="D643" s="9"/>
      <c r="E643" s="8"/>
      <c r="F643" s="9"/>
      <c r="G643" s="9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</row>
    <row r="644" ht="15.75" customHeight="1">
      <c r="A644" s="10"/>
      <c r="B644" s="10"/>
      <c r="C644" s="10"/>
      <c r="D644" s="9"/>
      <c r="E644" s="8"/>
      <c r="F644" s="9"/>
      <c r="G644" s="9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</row>
    <row r="645" ht="15.75" customHeight="1">
      <c r="A645" s="10"/>
      <c r="B645" s="10"/>
      <c r="C645" s="10"/>
      <c r="D645" s="9"/>
      <c r="E645" s="8"/>
      <c r="F645" s="9"/>
      <c r="G645" s="9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</row>
    <row r="646" ht="15.75" customHeight="1">
      <c r="A646" s="10"/>
      <c r="B646" s="10"/>
      <c r="C646" s="10"/>
      <c r="D646" s="9"/>
      <c r="E646" s="8"/>
      <c r="F646" s="9"/>
      <c r="G646" s="9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</row>
    <row r="647" ht="15.75" customHeight="1">
      <c r="A647" s="10"/>
      <c r="B647" s="10"/>
      <c r="C647" s="10"/>
      <c r="D647" s="9"/>
      <c r="E647" s="8"/>
      <c r="F647" s="9"/>
      <c r="G647" s="9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</row>
    <row r="648" ht="15.75" customHeight="1">
      <c r="A648" s="10"/>
      <c r="B648" s="10"/>
      <c r="C648" s="10"/>
      <c r="D648" s="9"/>
      <c r="E648" s="8"/>
      <c r="F648" s="9"/>
      <c r="G648" s="9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</row>
    <row r="649" ht="15.75" customHeight="1">
      <c r="A649" s="10"/>
      <c r="B649" s="10"/>
      <c r="C649" s="10"/>
      <c r="D649" s="9"/>
      <c r="E649" s="8"/>
      <c r="F649" s="9"/>
      <c r="G649" s="9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</row>
    <row r="650" ht="15.75" customHeight="1">
      <c r="A650" s="10"/>
      <c r="B650" s="10"/>
      <c r="C650" s="10"/>
      <c r="D650" s="9"/>
      <c r="E650" s="8"/>
      <c r="F650" s="9"/>
      <c r="G650" s="9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</row>
    <row r="651" ht="15.75" customHeight="1">
      <c r="A651" s="10"/>
      <c r="B651" s="10"/>
      <c r="C651" s="10"/>
      <c r="D651" s="9"/>
      <c r="E651" s="8"/>
      <c r="F651" s="9"/>
      <c r="G651" s="9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</row>
    <row r="652" ht="15.75" customHeight="1">
      <c r="A652" s="10"/>
      <c r="B652" s="10"/>
      <c r="C652" s="10"/>
      <c r="D652" s="9"/>
      <c r="E652" s="8"/>
      <c r="F652" s="9"/>
      <c r="G652" s="9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</row>
    <row r="653" ht="15.75" customHeight="1">
      <c r="A653" s="10"/>
      <c r="B653" s="10"/>
      <c r="C653" s="10"/>
      <c r="D653" s="9"/>
      <c r="E653" s="8"/>
      <c r="F653" s="9"/>
      <c r="G653" s="9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</row>
    <row r="654" ht="15.75" customHeight="1">
      <c r="A654" s="10"/>
      <c r="B654" s="10"/>
      <c r="C654" s="10"/>
      <c r="D654" s="9"/>
      <c r="E654" s="8"/>
      <c r="F654" s="9"/>
      <c r="G654" s="9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</row>
    <row r="655" ht="15.75" customHeight="1">
      <c r="A655" s="10"/>
      <c r="B655" s="10"/>
      <c r="C655" s="10"/>
      <c r="D655" s="9"/>
      <c r="E655" s="8"/>
      <c r="F655" s="9"/>
      <c r="G655" s="9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</row>
    <row r="656" ht="15.75" customHeight="1">
      <c r="A656" s="10"/>
      <c r="B656" s="10"/>
      <c r="C656" s="10"/>
      <c r="D656" s="9"/>
      <c r="E656" s="8"/>
      <c r="F656" s="9"/>
      <c r="G656" s="9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</row>
    <row r="657" ht="15.75" customHeight="1">
      <c r="A657" s="10"/>
      <c r="B657" s="10"/>
      <c r="C657" s="10"/>
      <c r="D657" s="9"/>
      <c r="E657" s="8"/>
      <c r="F657" s="9"/>
      <c r="G657" s="9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</row>
    <row r="658" ht="15.75" customHeight="1">
      <c r="A658" s="10"/>
      <c r="B658" s="10"/>
      <c r="C658" s="10"/>
      <c r="D658" s="9"/>
      <c r="E658" s="8"/>
      <c r="F658" s="9"/>
      <c r="G658" s="9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</row>
    <row r="659" ht="15.75" customHeight="1">
      <c r="A659" s="10"/>
      <c r="B659" s="10"/>
      <c r="C659" s="10"/>
      <c r="D659" s="9"/>
      <c r="E659" s="8"/>
      <c r="F659" s="9"/>
      <c r="G659" s="9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</row>
    <row r="660" ht="15.75" customHeight="1">
      <c r="A660" s="10"/>
      <c r="B660" s="10"/>
      <c r="C660" s="10"/>
      <c r="D660" s="9"/>
      <c r="E660" s="8"/>
      <c r="F660" s="9"/>
      <c r="G660" s="9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</row>
    <row r="661" ht="15.75" customHeight="1">
      <c r="A661" s="10"/>
      <c r="B661" s="10"/>
      <c r="C661" s="10"/>
      <c r="D661" s="9"/>
      <c r="E661" s="8"/>
      <c r="F661" s="9"/>
      <c r="G661" s="9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</row>
    <row r="662" ht="15.75" customHeight="1">
      <c r="A662" s="10"/>
      <c r="B662" s="10"/>
      <c r="C662" s="10"/>
      <c r="D662" s="9"/>
      <c r="E662" s="8"/>
      <c r="F662" s="9"/>
      <c r="G662" s="9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</row>
    <row r="663" ht="15.75" customHeight="1">
      <c r="A663" s="10"/>
      <c r="B663" s="10"/>
      <c r="C663" s="10"/>
      <c r="D663" s="9"/>
      <c r="E663" s="8"/>
      <c r="F663" s="9"/>
      <c r="G663" s="9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</row>
    <row r="664" ht="15.75" customHeight="1">
      <c r="A664" s="10"/>
      <c r="B664" s="10"/>
      <c r="C664" s="10"/>
      <c r="D664" s="9"/>
      <c r="E664" s="8"/>
      <c r="F664" s="9"/>
      <c r="G664" s="9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</row>
    <row r="665" ht="15.75" customHeight="1">
      <c r="A665" s="10"/>
      <c r="B665" s="10"/>
      <c r="C665" s="10"/>
      <c r="D665" s="9"/>
      <c r="E665" s="8"/>
      <c r="F665" s="9"/>
      <c r="G665" s="9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</row>
    <row r="666" ht="15.75" customHeight="1">
      <c r="A666" s="10"/>
      <c r="B666" s="10"/>
      <c r="C666" s="10"/>
      <c r="D666" s="9"/>
      <c r="E666" s="8"/>
      <c r="F666" s="9"/>
      <c r="G666" s="9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</row>
    <row r="667" ht="15.75" customHeight="1">
      <c r="A667" s="10"/>
      <c r="B667" s="10"/>
      <c r="C667" s="10"/>
      <c r="D667" s="9"/>
      <c r="E667" s="8"/>
      <c r="F667" s="9"/>
      <c r="G667" s="9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</row>
    <row r="668" ht="15.75" customHeight="1">
      <c r="A668" s="10"/>
      <c r="B668" s="10"/>
      <c r="C668" s="10"/>
      <c r="D668" s="9"/>
      <c r="E668" s="8"/>
      <c r="F668" s="9"/>
      <c r="G668" s="9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</row>
    <row r="669" ht="15.75" customHeight="1">
      <c r="A669" s="10"/>
      <c r="B669" s="10"/>
      <c r="C669" s="10"/>
      <c r="D669" s="9"/>
      <c r="E669" s="8"/>
      <c r="F669" s="9"/>
      <c r="G669" s="9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</row>
    <row r="670" ht="15.75" customHeight="1">
      <c r="A670" s="10"/>
      <c r="B670" s="10"/>
      <c r="C670" s="10"/>
      <c r="D670" s="9"/>
      <c r="E670" s="8"/>
      <c r="F670" s="9"/>
      <c r="G670" s="9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</row>
    <row r="671" ht="15.75" customHeight="1">
      <c r="A671" s="10"/>
      <c r="B671" s="10"/>
      <c r="C671" s="10"/>
      <c r="D671" s="9"/>
      <c r="E671" s="8"/>
      <c r="F671" s="9"/>
      <c r="G671" s="9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</row>
    <row r="672" ht="15.75" customHeight="1">
      <c r="A672" s="10"/>
      <c r="B672" s="10"/>
      <c r="C672" s="10"/>
      <c r="D672" s="9"/>
      <c r="E672" s="8"/>
      <c r="F672" s="9"/>
      <c r="G672" s="9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</row>
    <row r="673" ht="15.75" customHeight="1">
      <c r="A673" s="10"/>
      <c r="B673" s="10"/>
      <c r="C673" s="10"/>
      <c r="D673" s="9"/>
      <c r="E673" s="8"/>
      <c r="F673" s="9"/>
      <c r="G673" s="9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</row>
    <row r="674" ht="15.75" customHeight="1">
      <c r="A674" s="10"/>
      <c r="B674" s="10"/>
      <c r="C674" s="10"/>
      <c r="D674" s="9"/>
      <c r="E674" s="8"/>
      <c r="F674" s="9"/>
      <c r="G674" s="9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</row>
    <row r="675" ht="15.75" customHeight="1">
      <c r="A675" s="10"/>
      <c r="B675" s="10"/>
      <c r="C675" s="10"/>
      <c r="D675" s="9"/>
      <c r="E675" s="8"/>
      <c r="F675" s="9"/>
      <c r="G675" s="9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</row>
    <row r="676" ht="15.75" customHeight="1">
      <c r="A676" s="10"/>
      <c r="B676" s="10"/>
      <c r="C676" s="10"/>
      <c r="D676" s="9"/>
      <c r="E676" s="8"/>
      <c r="F676" s="9"/>
      <c r="G676" s="9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</row>
    <row r="677" ht="15.75" customHeight="1">
      <c r="A677" s="10"/>
      <c r="B677" s="10"/>
      <c r="C677" s="10"/>
      <c r="D677" s="9"/>
      <c r="E677" s="8"/>
      <c r="F677" s="9"/>
      <c r="G677" s="9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</row>
    <row r="678" ht="15.75" customHeight="1">
      <c r="A678" s="10"/>
      <c r="B678" s="10"/>
      <c r="C678" s="10"/>
      <c r="D678" s="9"/>
      <c r="E678" s="8"/>
      <c r="F678" s="9"/>
      <c r="G678" s="9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</row>
    <row r="679" ht="15.75" customHeight="1">
      <c r="A679" s="10"/>
      <c r="B679" s="10"/>
      <c r="C679" s="10"/>
      <c r="D679" s="9"/>
      <c r="E679" s="8"/>
      <c r="F679" s="9"/>
      <c r="G679" s="9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</row>
    <row r="680" ht="15.75" customHeight="1">
      <c r="A680" s="10"/>
      <c r="B680" s="10"/>
      <c r="C680" s="10"/>
      <c r="D680" s="9"/>
      <c r="E680" s="8"/>
      <c r="F680" s="9"/>
      <c r="G680" s="9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</row>
    <row r="681" ht="15.75" customHeight="1">
      <c r="A681" s="10"/>
      <c r="B681" s="10"/>
      <c r="C681" s="10"/>
      <c r="D681" s="9"/>
      <c r="E681" s="8"/>
      <c r="F681" s="9"/>
      <c r="G681" s="9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</row>
    <row r="682" ht="15.75" customHeight="1">
      <c r="A682" s="10"/>
      <c r="B682" s="10"/>
      <c r="C682" s="10"/>
      <c r="D682" s="9"/>
      <c r="E682" s="8"/>
      <c r="F682" s="9"/>
      <c r="G682" s="9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</row>
    <row r="683" ht="15.75" customHeight="1">
      <c r="A683" s="10"/>
      <c r="B683" s="10"/>
      <c r="C683" s="10"/>
      <c r="D683" s="9"/>
      <c r="E683" s="8"/>
      <c r="F683" s="9"/>
      <c r="G683" s="9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</row>
    <row r="684" ht="15.75" customHeight="1">
      <c r="A684" s="10"/>
      <c r="B684" s="10"/>
      <c r="C684" s="10"/>
      <c r="D684" s="9"/>
      <c r="E684" s="8"/>
      <c r="F684" s="9"/>
      <c r="G684" s="9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</row>
    <row r="685" ht="15.75" customHeight="1">
      <c r="A685" s="10"/>
      <c r="B685" s="10"/>
      <c r="C685" s="10"/>
      <c r="D685" s="9"/>
      <c r="E685" s="8"/>
      <c r="F685" s="9"/>
      <c r="G685" s="9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</row>
    <row r="686" ht="15.75" customHeight="1">
      <c r="A686" s="10"/>
      <c r="B686" s="10"/>
      <c r="C686" s="10"/>
      <c r="D686" s="9"/>
      <c r="E686" s="8"/>
      <c r="F686" s="9"/>
      <c r="G686" s="9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</row>
    <row r="687" ht="15.75" customHeight="1">
      <c r="A687" s="10"/>
      <c r="B687" s="10"/>
      <c r="C687" s="10"/>
      <c r="D687" s="9"/>
      <c r="E687" s="8"/>
      <c r="F687" s="9"/>
      <c r="G687" s="9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</row>
    <row r="688" ht="15.75" customHeight="1">
      <c r="A688" s="10"/>
      <c r="B688" s="10"/>
      <c r="C688" s="10"/>
      <c r="D688" s="9"/>
      <c r="E688" s="8"/>
      <c r="F688" s="9"/>
      <c r="G688" s="9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</row>
    <row r="689" ht="15.75" customHeight="1">
      <c r="A689" s="10"/>
      <c r="B689" s="10"/>
      <c r="C689" s="10"/>
      <c r="D689" s="9"/>
      <c r="E689" s="8"/>
      <c r="F689" s="9"/>
      <c r="G689" s="9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</row>
    <row r="690" ht="15.75" customHeight="1">
      <c r="A690" s="10"/>
      <c r="B690" s="10"/>
      <c r="C690" s="10"/>
      <c r="D690" s="9"/>
      <c r="E690" s="8"/>
      <c r="F690" s="9"/>
      <c r="G690" s="9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</row>
    <row r="691" ht="15.75" customHeight="1">
      <c r="A691" s="10"/>
      <c r="B691" s="10"/>
      <c r="C691" s="10"/>
      <c r="D691" s="9"/>
      <c r="E691" s="8"/>
      <c r="F691" s="9"/>
      <c r="G691" s="9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</row>
    <row r="692" ht="15.75" customHeight="1">
      <c r="A692" s="10"/>
      <c r="B692" s="10"/>
      <c r="C692" s="10"/>
      <c r="D692" s="9"/>
      <c r="E692" s="8"/>
      <c r="F692" s="9"/>
      <c r="G692" s="9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</row>
    <row r="693" ht="15.75" customHeight="1">
      <c r="A693" s="10"/>
      <c r="B693" s="10"/>
      <c r="C693" s="10"/>
      <c r="D693" s="9"/>
      <c r="E693" s="8"/>
      <c r="F693" s="9"/>
      <c r="G693" s="9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</row>
    <row r="694" ht="15.75" customHeight="1">
      <c r="A694" s="10"/>
      <c r="B694" s="10"/>
      <c r="C694" s="10"/>
      <c r="D694" s="9"/>
      <c r="E694" s="8"/>
      <c r="F694" s="9"/>
      <c r="G694" s="9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</row>
    <row r="695" ht="15.75" customHeight="1">
      <c r="A695" s="10"/>
      <c r="B695" s="10"/>
      <c r="C695" s="10"/>
      <c r="D695" s="9"/>
      <c r="E695" s="8"/>
      <c r="F695" s="9"/>
      <c r="G695" s="9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</row>
    <row r="696" ht="15.75" customHeight="1">
      <c r="A696" s="10"/>
      <c r="B696" s="10"/>
      <c r="C696" s="10"/>
      <c r="D696" s="9"/>
      <c r="E696" s="8"/>
      <c r="F696" s="9"/>
      <c r="G696" s="9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</row>
    <row r="697" ht="15.75" customHeight="1">
      <c r="A697" s="10"/>
      <c r="B697" s="10"/>
      <c r="C697" s="10"/>
      <c r="D697" s="9"/>
      <c r="E697" s="8"/>
      <c r="F697" s="9"/>
      <c r="G697" s="9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</row>
    <row r="698" ht="15.75" customHeight="1">
      <c r="A698" s="10"/>
      <c r="B698" s="10"/>
      <c r="C698" s="10"/>
      <c r="D698" s="9"/>
      <c r="E698" s="8"/>
      <c r="F698" s="9"/>
      <c r="G698" s="9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</row>
    <row r="699" ht="15.75" customHeight="1">
      <c r="A699" s="10"/>
      <c r="B699" s="10"/>
      <c r="C699" s="10"/>
      <c r="D699" s="9"/>
      <c r="E699" s="8"/>
      <c r="F699" s="9"/>
      <c r="G699" s="9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</row>
    <row r="700" ht="15.75" customHeight="1">
      <c r="A700" s="10"/>
      <c r="B700" s="10"/>
      <c r="C700" s="10"/>
      <c r="D700" s="9"/>
      <c r="E700" s="8"/>
      <c r="F700" s="9"/>
      <c r="G700" s="9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</row>
    <row r="701" ht="15.75" customHeight="1">
      <c r="A701" s="10"/>
      <c r="B701" s="10"/>
      <c r="C701" s="10"/>
      <c r="D701" s="9"/>
      <c r="E701" s="8"/>
      <c r="F701" s="9"/>
      <c r="G701" s="9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</row>
    <row r="702" ht="15.75" customHeight="1">
      <c r="A702" s="10"/>
      <c r="B702" s="10"/>
      <c r="C702" s="10"/>
      <c r="D702" s="9"/>
      <c r="E702" s="8"/>
      <c r="F702" s="9"/>
      <c r="G702" s="9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</row>
    <row r="703" ht="15.75" customHeight="1">
      <c r="A703" s="10"/>
      <c r="B703" s="10"/>
      <c r="C703" s="10"/>
      <c r="D703" s="9"/>
      <c r="E703" s="8"/>
      <c r="F703" s="9"/>
      <c r="G703" s="9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</row>
    <row r="704" ht="15.75" customHeight="1">
      <c r="A704" s="10"/>
      <c r="B704" s="10"/>
      <c r="C704" s="10"/>
      <c r="D704" s="9"/>
      <c r="E704" s="8"/>
      <c r="F704" s="9"/>
      <c r="G704" s="9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</row>
    <row r="705" ht="15.75" customHeight="1">
      <c r="A705" s="10"/>
      <c r="B705" s="10"/>
      <c r="C705" s="10"/>
      <c r="D705" s="9"/>
      <c r="E705" s="8"/>
      <c r="F705" s="9"/>
      <c r="G705" s="9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</row>
    <row r="706" ht="15.75" customHeight="1">
      <c r="A706" s="10"/>
      <c r="B706" s="10"/>
      <c r="C706" s="10"/>
      <c r="D706" s="9"/>
      <c r="E706" s="8"/>
      <c r="F706" s="9"/>
      <c r="G706" s="9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</row>
    <row r="707" ht="15.75" customHeight="1">
      <c r="A707" s="10"/>
      <c r="B707" s="10"/>
      <c r="C707" s="10"/>
      <c r="D707" s="9"/>
      <c r="E707" s="8"/>
      <c r="F707" s="9"/>
      <c r="G707" s="9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</row>
    <row r="708" ht="15.75" customHeight="1">
      <c r="A708" s="10"/>
      <c r="B708" s="10"/>
      <c r="C708" s="10"/>
      <c r="D708" s="9"/>
      <c r="E708" s="8"/>
      <c r="F708" s="9"/>
      <c r="G708" s="9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</row>
    <row r="709" ht="15.75" customHeight="1">
      <c r="A709" s="10"/>
      <c r="B709" s="10"/>
      <c r="C709" s="10"/>
      <c r="D709" s="9"/>
      <c r="E709" s="8"/>
      <c r="F709" s="9"/>
      <c r="G709" s="9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</row>
    <row r="710" ht="15.75" customHeight="1">
      <c r="A710" s="10"/>
      <c r="B710" s="10"/>
      <c r="C710" s="10"/>
      <c r="D710" s="9"/>
      <c r="E710" s="8"/>
      <c r="F710" s="9"/>
      <c r="G710" s="9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</row>
    <row r="711" ht="15.75" customHeight="1">
      <c r="A711" s="10"/>
      <c r="B711" s="10"/>
      <c r="C711" s="10"/>
      <c r="D711" s="9"/>
      <c r="E711" s="8"/>
      <c r="F711" s="9"/>
      <c r="G711" s="9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</row>
    <row r="712" ht="15.75" customHeight="1">
      <c r="A712" s="10"/>
      <c r="B712" s="10"/>
      <c r="C712" s="10"/>
      <c r="D712" s="9"/>
      <c r="E712" s="8"/>
      <c r="F712" s="9"/>
      <c r="G712" s="9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</row>
    <row r="713" ht="15.75" customHeight="1">
      <c r="A713" s="10"/>
      <c r="B713" s="10"/>
      <c r="C713" s="10"/>
      <c r="D713" s="9"/>
      <c r="E713" s="8"/>
      <c r="F713" s="9"/>
      <c r="G713" s="9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</row>
    <row r="714" ht="15.75" customHeight="1">
      <c r="A714" s="10"/>
      <c r="B714" s="10"/>
      <c r="C714" s="10"/>
      <c r="D714" s="9"/>
      <c r="E714" s="8"/>
      <c r="F714" s="9"/>
      <c r="G714" s="9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</row>
    <row r="715" ht="15.75" customHeight="1">
      <c r="A715" s="10"/>
      <c r="B715" s="10"/>
      <c r="C715" s="10"/>
      <c r="D715" s="9"/>
      <c r="E715" s="8"/>
      <c r="F715" s="9"/>
      <c r="G715" s="9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</row>
    <row r="716" ht="15.75" customHeight="1">
      <c r="A716" s="10"/>
      <c r="B716" s="10"/>
      <c r="C716" s="10"/>
      <c r="D716" s="9"/>
      <c r="E716" s="8"/>
      <c r="F716" s="9"/>
      <c r="G716" s="9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</row>
    <row r="717" ht="15.75" customHeight="1">
      <c r="A717" s="10"/>
      <c r="B717" s="10"/>
      <c r="C717" s="10"/>
      <c r="D717" s="9"/>
      <c r="E717" s="8"/>
      <c r="F717" s="9"/>
      <c r="G717" s="9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</row>
    <row r="718" ht="15.75" customHeight="1">
      <c r="A718" s="10"/>
      <c r="B718" s="10"/>
      <c r="C718" s="10"/>
      <c r="D718" s="9"/>
      <c r="E718" s="8"/>
      <c r="F718" s="9"/>
      <c r="G718" s="9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</row>
    <row r="719" ht="15.75" customHeight="1">
      <c r="A719" s="10"/>
      <c r="B719" s="10"/>
      <c r="C719" s="10"/>
      <c r="D719" s="9"/>
      <c r="E719" s="8"/>
      <c r="F719" s="9"/>
      <c r="G719" s="9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</row>
    <row r="720" ht="15.75" customHeight="1">
      <c r="A720" s="10"/>
      <c r="B720" s="10"/>
      <c r="C720" s="10"/>
      <c r="D720" s="9"/>
      <c r="E720" s="8"/>
      <c r="F720" s="9"/>
      <c r="G720" s="9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</row>
    <row r="721" ht="15.75" customHeight="1">
      <c r="A721" s="10"/>
      <c r="B721" s="10"/>
      <c r="C721" s="10"/>
      <c r="D721" s="9"/>
      <c r="E721" s="8"/>
      <c r="F721" s="9"/>
      <c r="G721" s="9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</row>
    <row r="722" ht="15.75" customHeight="1">
      <c r="A722" s="10"/>
      <c r="B722" s="10"/>
      <c r="C722" s="10"/>
      <c r="D722" s="9"/>
      <c r="E722" s="8"/>
      <c r="F722" s="9"/>
      <c r="G722" s="9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</row>
    <row r="723" ht="15.75" customHeight="1">
      <c r="A723" s="10"/>
      <c r="B723" s="10"/>
      <c r="C723" s="10"/>
      <c r="D723" s="9"/>
      <c r="E723" s="8"/>
      <c r="F723" s="9"/>
      <c r="G723" s="9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</row>
    <row r="724" ht="15.75" customHeight="1">
      <c r="A724" s="10"/>
      <c r="B724" s="10"/>
      <c r="C724" s="10"/>
      <c r="D724" s="9"/>
      <c r="E724" s="8"/>
      <c r="F724" s="9"/>
      <c r="G724" s="9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</row>
    <row r="725" ht="15.75" customHeight="1">
      <c r="A725" s="10"/>
      <c r="B725" s="10"/>
      <c r="C725" s="10"/>
      <c r="D725" s="9"/>
      <c r="E725" s="8"/>
      <c r="F725" s="9"/>
      <c r="G725" s="9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</row>
    <row r="726" ht="15.75" customHeight="1">
      <c r="A726" s="10"/>
      <c r="B726" s="10"/>
      <c r="C726" s="10"/>
      <c r="D726" s="9"/>
      <c r="E726" s="8"/>
      <c r="F726" s="9"/>
      <c r="G726" s="9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</row>
    <row r="727" ht="15.75" customHeight="1">
      <c r="A727" s="10"/>
      <c r="B727" s="10"/>
      <c r="C727" s="10"/>
      <c r="D727" s="9"/>
      <c r="E727" s="8"/>
      <c r="F727" s="9"/>
      <c r="G727" s="9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</row>
    <row r="728" ht="15.75" customHeight="1">
      <c r="A728" s="10"/>
      <c r="B728" s="10"/>
      <c r="C728" s="10"/>
      <c r="D728" s="9"/>
      <c r="E728" s="8"/>
      <c r="F728" s="9"/>
      <c r="G728" s="9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</row>
    <row r="729" ht="15.75" customHeight="1">
      <c r="A729" s="10"/>
      <c r="B729" s="10"/>
      <c r="C729" s="10"/>
      <c r="D729" s="9"/>
      <c r="E729" s="8"/>
      <c r="F729" s="9"/>
      <c r="G729" s="9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</row>
    <row r="730" ht="15.75" customHeight="1">
      <c r="A730" s="10"/>
      <c r="B730" s="10"/>
      <c r="C730" s="10"/>
      <c r="D730" s="9"/>
      <c r="E730" s="8"/>
      <c r="F730" s="9"/>
      <c r="G730" s="9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</row>
    <row r="731" ht="15.75" customHeight="1">
      <c r="A731" s="10"/>
      <c r="B731" s="10"/>
      <c r="C731" s="10"/>
      <c r="D731" s="9"/>
      <c r="E731" s="8"/>
      <c r="F731" s="9"/>
      <c r="G731" s="9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</row>
    <row r="732" ht="15.75" customHeight="1">
      <c r="A732" s="10"/>
      <c r="B732" s="10"/>
      <c r="C732" s="10"/>
      <c r="D732" s="9"/>
      <c r="E732" s="8"/>
      <c r="F732" s="9"/>
      <c r="G732" s="9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</row>
    <row r="733" ht="15.75" customHeight="1">
      <c r="A733" s="10"/>
      <c r="B733" s="10"/>
      <c r="C733" s="10"/>
      <c r="D733" s="9"/>
      <c r="E733" s="8"/>
      <c r="F733" s="9"/>
      <c r="G733" s="9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</row>
    <row r="734" ht="15.75" customHeight="1">
      <c r="A734" s="10"/>
      <c r="B734" s="10"/>
      <c r="C734" s="10"/>
      <c r="D734" s="9"/>
      <c r="E734" s="8"/>
      <c r="F734" s="9"/>
      <c r="G734" s="9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</row>
    <row r="735" ht="15.75" customHeight="1">
      <c r="A735" s="10"/>
      <c r="B735" s="10"/>
      <c r="C735" s="10"/>
      <c r="D735" s="9"/>
      <c r="E735" s="8"/>
      <c r="F735" s="9"/>
      <c r="G735" s="9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</row>
    <row r="736" ht="15.75" customHeight="1">
      <c r="A736" s="10"/>
      <c r="B736" s="10"/>
      <c r="C736" s="10"/>
      <c r="D736" s="9"/>
      <c r="E736" s="8"/>
      <c r="F736" s="9"/>
      <c r="G736" s="9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</row>
    <row r="737" ht="15.75" customHeight="1">
      <c r="A737" s="10"/>
      <c r="B737" s="10"/>
      <c r="C737" s="10"/>
      <c r="D737" s="9"/>
      <c r="E737" s="8"/>
      <c r="F737" s="9"/>
      <c r="G737" s="9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</row>
    <row r="738" ht="15.75" customHeight="1">
      <c r="A738" s="10"/>
      <c r="B738" s="10"/>
      <c r="C738" s="10"/>
      <c r="D738" s="9"/>
      <c r="E738" s="8"/>
      <c r="F738" s="9"/>
      <c r="G738" s="9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</row>
    <row r="739" ht="15.75" customHeight="1">
      <c r="A739" s="10"/>
      <c r="B739" s="10"/>
      <c r="C739" s="10"/>
      <c r="D739" s="9"/>
      <c r="E739" s="8"/>
      <c r="F739" s="9"/>
      <c r="G739" s="9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</row>
    <row r="740" ht="15.75" customHeight="1">
      <c r="A740" s="10"/>
      <c r="B740" s="10"/>
      <c r="C740" s="10"/>
      <c r="D740" s="9"/>
      <c r="E740" s="8"/>
      <c r="F740" s="9"/>
      <c r="G740" s="9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</row>
    <row r="741" ht="15.75" customHeight="1">
      <c r="A741" s="10"/>
      <c r="B741" s="10"/>
      <c r="C741" s="10"/>
      <c r="D741" s="9"/>
      <c r="E741" s="8"/>
      <c r="F741" s="9"/>
      <c r="G741" s="9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</row>
    <row r="742" ht="15.75" customHeight="1">
      <c r="A742" s="10"/>
      <c r="B742" s="10"/>
      <c r="C742" s="10"/>
      <c r="D742" s="9"/>
      <c r="E742" s="8"/>
      <c r="F742" s="9"/>
      <c r="G742" s="9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</row>
    <row r="743" ht="15.75" customHeight="1">
      <c r="A743" s="10"/>
      <c r="B743" s="10"/>
      <c r="C743" s="10"/>
      <c r="D743" s="9"/>
      <c r="E743" s="8"/>
      <c r="F743" s="9"/>
      <c r="G743" s="9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</row>
    <row r="744" ht="15.75" customHeight="1">
      <c r="A744" s="10"/>
      <c r="B744" s="10"/>
      <c r="C744" s="10"/>
      <c r="D744" s="9"/>
      <c r="E744" s="8"/>
      <c r="F744" s="9"/>
      <c r="G744" s="9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</row>
    <row r="745" ht="15.75" customHeight="1">
      <c r="A745" s="10"/>
      <c r="B745" s="10"/>
      <c r="C745" s="10"/>
      <c r="D745" s="9"/>
      <c r="E745" s="8"/>
      <c r="F745" s="9"/>
      <c r="G745" s="9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</row>
    <row r="746" ht="15.75" customHeight="1">
      <c r="A746" s="10"/>
      <c r="B746" s="10"/>
      <c r="C746" s="10"/>
      <c r="D746" s="9"/>
      <c r="E746" s="8"/>
      <c r="F746" s="9"/>
      <c r="G746" s="9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</row>
    <row r="747" ht="15.75" customHeight="1">
      <c r="A747" s="10"/>
      <c r="B747" s="10"/>
      <c r="C747" s="10"/>
      <c r="D747" s="9"/>
      <c r="E747" s="8"/>
      <c r="F747" s="9"/>
      <c r="G747" s="9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</row>
    <row r="748" ht="15.75" customHeight="1">
      <c r="A748" s="10"/>
      <c r="B748" s="10"/>
      <c r="C748" s="10"/>
      <c r="D748" s="9"/>
      <c r="E748" s="8"/>
      <c r="F748" s="9"/>
      <c r="G748" s="9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</row>
    <row r="749" ht="15.75" customHeight="1">
      <c r="A749" s="10"/>
      <c r="B749" s="10"/>
      <c r="C749" s="10"/>
      <c r="D749" s="9"/>
      <c r="E749" s="8"/>
      <c r="F749" s="9"/>
      <c r="G749" s="9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</row>
    <row r="750" ht="15.75" customHeight="1">
      <c r="A750" s="10"/>
      <c r="B750" s="10"/>
      <c r="C750" s="10"/>
      <c r="D750" s="9"/>
      <c r="E750" s="8"/>
      <c r="F750" s="9"/>
      <c r="G750" s="9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</row>
    <row r="751" ht="15.75" customHeight="1">
      <c r="A751" s="10"/>
      <c r="B751" s="10"/>
      <c r="C751" s="10"/>
      <c r="D751" s="9"/>
      <c r="E751" s="8"/>
      <c r="F751" s="9"/>
      <c r="G751" s="9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</row>
    <row r="752" ht="15.75" customHeight="1">
      <c r="A752" s="10"/>
      <c r="B752" s="10"/>
      <c r="C752" s="10"/>
      <c r="D752" s="9"/>
      <c r="E752" s="8"/>
      <c r="F752" s="9"/>
      <c r="G752" s="9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</row>
    <row r="753" ht="15.75" customHeight="1">
      <c r="A753" s="10"/>
      <c r="B753" s="10"/>
      <c r="C753" s="10"/>
      <c r="D753" s="9"/>
      <c r="E753" s="8"/>
      <c r="F753" s="9"/>
      <c r="G753" s="9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</row>
    <row r="754" ht="15.75" customHeight="1">
      <c r="A754" s="10"/>
      <c r="B754" s="10"/>
      <c r="C754" s="10"/>
      <c r="D754" s="9"/>
      <c r="E754" s="8"/>
      <c r="F754" s="9"/>
      <c r="G754" s="9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</row>
    <row r="755" ht="15.75" customHeight="1">
      <c r="A755" s="10"/>
      <c r="B755" s="10"/>
      <c r="C755" s="10"/>
      <c r="D755" s="9"/>
      <c r="E755" s="8"/>
      <c r="F755" s="9"/>
      <c r="G755" s="9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</row>
    <row r="756" ht="15.75" customHeight="1">
      <c r="A756" s="10"/>
      <c r="B756" s="10"/>
      <c r="C756" s="10"/>
      <c r="D756" s="9"/>
      <c r="E756" s="8"/>
      <c r="F756" s="9"/>
      <c r="G756" s="9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</row>
    <row r="757" ht="15.75" customHeight="1">
      <c r="A757" s="10"/>
      <c r="B757" s="10"/>
      <c r="C757" s="10"/>
      <c r="D757" s="9"/>
      <c r="E757" s="8"/>
      <c r="F757" s="9"/>
      <c r="G757" s="9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</row>
    <row r="758" ht="15.75" customHeight="1">
      <c r="A758" s="10"/>
      <c r="B758" s="10"/>
      <c r="C758" s="10"/>
      <c r="D758" s="9"/>
      <c r="E758" s="8"/>
      <c r="F758" s="9"/>
      <c r="G758" s="9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</row>
    <row r="759" ht="15.75" customHeight="1">
      <c r="A759" s="10"/>
      <c r="B759" s="10"/>
      <c r="C759" s="10"/>
      <c r="D759" s="9"/>
      <c r="E759" s="8"/>
      <c r="F759" s="9"/>
      <c r="G759" s="9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</row>
    <row r="760" ht="15.75" customHeight="1">
      <c r="A760" s="10"/>
      <c r="B760" s="10"/>
      <c r="C760" s="10"/>
      <c r="D760" s="9"/>
      <c r="E760" s="8"/>
      <c r="F760" s="9"/>
      <c r="G760" s="9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</row>
    <row r="761" ht="15.75" customHeight="1">
      <c r="A761" s="10"/>
      <c r="B761" s="10"/>
      <c r="C761" s="10"/>
      <c r="D761" s="9"/>
      <c r="E761" s="8"/>
      <c r="F761" s="9"/>
      <c r="G761" s="9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</row>
    <row r="762" ht="15.75" customHeight="1">
      <c r="A762" s="10"/>
      <c r="B762" s="10"/>
      <c r="C762" s="10"/>
      <c r="D762" s="9"/>
      <c r="E762" s="8"/>
      <c r="F762" s="9"/>
      <c r="G762" s="9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</row>
    <row r="763" ht="15.75" customHeight="1">
      <c r="A763" s="10"/>
      <c r="B763" s="10"/>
      <c r="C763" s="10"/>
      <c r="D763" s="9"/>
      <c r="E763" s="8"/>
      <c r="F763" s="9"/>
      <c r="G763" s="9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</row>
    <row r="764" ht="15.75" customHeight="1">
      <c r="A764" s="10"/>
      <c r="B764" s="10"/>
      <c r="C764" s="10"/>
      <c r="D764" s="9"/>
      <c r="E764" s="8"/>
      <c r="F764" s="9"/>
      <c r="G764" s="9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</row>
    <row r="765" ht="15.75" customHeight="1">
      <c r="A765" s="10"/>
      <c r="B765" s="10"/>
      <c r="C765" s="10"/>
      <c r="D765" s="9"/>
      <c r="E765" s="8"/>
      <c r="F765" s="9"/>
      <c r="G765" s="9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</row>
    <row r="766" ht="15.75" customHeight="1">
      <c r="A766" s="10"/>
      <c r="B766" s="10"/>
      <c r="C766" s="10"/>
      <c r="D766" s="9"/>
      <c r="E766" s="8"/>
      <c r="F766" s="9"/>
      <c r="G766" s="9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</row>
    <row r="767" ht="15.75" customHeight="1">
      <c r="A767" s="10"/>
      <c r="B767" s="10"/>
      <c r="C767" s="10"/>
      <c r="D767" s="9"/>
      <c r="E767" s="8"/>
      <c r="F767" s="9"/>
      <c r="G767" s="9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</row>
    <row r="768" ht="15.75" customHeight="1">
      <c r="A768" s="10"/>
      <c r="B768" s="10"/>
      <c r="C768" s="10"/>
      <c r="D768" s="9"/>
      <c r="E768" s="8"/>
      <c r="F768" s="9"/>
      <c r="G768" s="9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</row>
    <row r="769" ht="15.75" customHeight="1">
      <c r="A769" s="10"/>
      <c r="B769" s="10"/>
      <c r="C769" s="10"/>
      <c r="D769" s="9"/>
      <c r="E769" s="8"/>
      <c r="F769" s="9"/>
      <c r="G769" s="9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</row>
    <row r="770" ht="15.75" customHeight="1">
      <c r="A770" s="10"/>
      <c r="B770" s="10"/>
      <c r="C770" s="10"/>
      <c r="D770" s="9"/>
      <c r="E770" s="8"/>
      <c r="F770" s="9"/>
      <c r="G770" s="9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</row>
    <row r="771" ht="15.75" customHeight="1">
      <c r="A771" s="10"/>
      <c r="B771" s="10"/>
      <c r="C771" s="10"/>
      <c r="D771" s="9"/>
      <c r="E771" s="8"/>
      <c r="F771" s="9"/>
      <c r="G771" s="9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</row>
    <row r="772" ht="15.75" customHeight="1">
      <c r="A772" s="10"/>
      <c r="B772" s="10"/>
      <c r="C772" s="10"/>
      <c r="D772" s="9"/>
      <c r="E772" s="8"/>
      <c r="F772" s="9"/>
      <c r="G772" s="9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</row>
    <row r="773" ht="15.75" customHeight="1">
      <c r="A773" s="10"/>
      <c r="B773" s="10"/>
      <c r="C773" s="10"/>
      <c r="D773" s="9"/>
      <c r="E773" s="8"/>
      <c r="F773" s="9"/>
      <c r="G773" s="9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</row>
    <row r="774" ht="15.75" customHeight="1">
      <c r="A774" s="10"/>
      <c r="B774" s="10"/>
      <c r="C774" s="10"/>
      <c r="D774" s="9"/>
      <c r="E774" s="8"/>
      <c r="F774" s="9"/>
      <c r="G774" s="9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</row>
    <row r="775" ht="15.75" customHeight="1">
      <c r="A775" s="10"/>
      <c r="B775" s="10"/>
      <c r="C775" s="10"/>
      <c r="D775" s="9"/>
      <c r="E775" s="8"/>
      <c r="F775" s="9"/>
      <c r="G775" s="9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</row>
    <row r="776" ht="15.75" customHeight="1">
      <c r="A776" s="10"/>
      <c r="B776" s="10"/>
      <c r="C776" s="10"/>
      <c r="D776" s="9"/>
      <c r="E776" s="8"/>
      <c r="F776" s="9"/>
      <c r="G776" s="9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</row>
    <row r="777" ht="15.75" customHeight="1">
      <c r="A777" s="10"/>
      <c r="B777" s="10"/>
      <c r="C777" s="10"/>
      <c r="D777" s="9"/>
      <c r="E777" s="8"/>
      <c r="F777" s="9"/>
      <c r="G777" s="9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</row>
    <row r="778" ht="15.75" customHeight="1">
      <c r="A778" s="10"/>
      <c r="B778" s="10"/>
      <c r="C778" s="10"/>
      <c r="D778" s="9"/>
      <c r="E778" s="8"/>
      <c r="F778" s="9"/>
      <c r="G778" s="9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</row>
    <row r="779" ht="15.75" customHeight="1">
      <c r="A779" s="10"/>
      <c r="B779" s="10"/>
      <c r="C779" s="10"/>
      <c r="D779" s="9"/>
      <c r="E779" s="8"/>
      <c r="F779" s="9"/>
      <c r="G779" s="9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</row>
    <row r="780" ht="15.75" customHeight="1">
      <c r="A780" s="10"/>
      <c r="B780" s="10"/>
      <c r="C780" s="10"/>
      <c r="D780" s="9"/>
      <c r="E780" s="8"/>
      <c r="F780" s="9"/>
      <c r="G780" s="9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</row>
    <row r="781" ht="15.75" customHeight="1">
      <c r="A781" s="10"/>
      <c r="B781" s="10"/>
      <c r="C781" s="10"/>
      <c r="D781" s="9"/>
      <c r="E781" s="8"/>
      <c r="F781" s="9"/>
      <c r="G781" s="9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</row>
    <row r="782" ht="15.75" customHeight="1">
      <c r="A782" s="10"/>
      <c r="B782" s="10"/>
      <c r="C782" s="10"/>
      <c r="D782" s="9"/>
      <c r="E782" s="8"/>
      <c r="F782" s="9"/>
      <c r="G782" s="9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</row>
    <row r="783" ht="15.75" customHeight="1">
      <c r="A783" s="10"/>
      <c r="B783" s="10"/>
      <c r="C783" s="10"/>
      <c r="D783" s="9"/>
      <c r="E783" s="8"/>
      <c r="F783" s="9"/>
      <c r="G783" s="9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</row>
    <row r="784" ht="15.75" customHeight="1">
      <c r="A784" s="10"/>
      <c r="B784" s="10"/>
      <c r="C784" s="10"/>
      <c r="D784" s="9"/>
      <c r="E784" s="8"/>
      <c r="F784" s="9"/>
      <c r="G784" s="9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</row>
    <row r="785" ht="15.75" customHeight="1">
      <c r="A785" s="10"/>
      <c r="B785" s="10"/>
      <c r="C785" s="10"/>
      <c r="D785" s="9"/>
      <c r="E785" s="8"/>
      <c r="F785" s="9"/>
      <c r="G785" s="9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</row>
    <row r="786" ht="15.75" customHeight="1">
      <c r="A786" s="10"/>
      <c r="B786" s="10"/>
      <c r="C786" s="10"/>
      <c r="D786" s="9"/>
      <c r="E786" s="8"/>
      <c r="F786" s="9"/>
      <c r="G786" s="9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</row>
    <row r="787" ht="15.75" customHeight="1">
      <c r="A787" s="10"/>
      <c r="B787" s="10"/>
      <c r="C787" s="10"/>
      <c r="D787" s="9"/>
      <c r="E787" s="8"/>
      <c r="F787" s="9"/>
      <c r="G787" s="9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</row>
    <row r="788" ht="15.75" customHeight="1">
      <c r="A788" s="10"/>
      <c r="B788" s="10"/>
      <c r="C788" s="10"/>
      <c r="D788" s="9"/>
      <c r="E788" s="8"/>
      <c r="F788" s="9"/>
      <c r="G788" s="9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</row>
    <row r="789" ht="15.75" customHeight="1">
      <c r="A789" s="10"/>
      <c r="B789" s="10"/>
      <c r="C789" s="10"/>
      <c r="D789" s="9"/>
      <c r="E789" s="8"/>
      <c r="F789" s="9"/>
      <c r="G789" s="9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</row>
    <row r="790" ht="15.75" customHeight="1">
      <c r="A790" s="10"/>
      <c r="B790" s="10"/>
      <c r="C790" s="10"/>
      <c r="D790" s="9"/>
      <c r="E790" s="8"/>
      <c r="F790" s="9"/>
      <c r="G790" s="9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</row>
    <row r="791" ht="15.75" customHeight="1">
      <c r="A791" s="10"/>
      <c r="B791" s="10"/>
      <c r="C791" s="10"/>
      <c r="D791" s="9"/>
      <c r="E791" s="8"/>
      <c r="F791" s="9"/>
      <c r="G791" s="9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</row>
    <row r="792" ht="15.75" customHeight="1">
      <c r="A792" s="10"/>
      <c r="B792" s="10"/>
      <c r="C792" s="10"/>
      <c r="D792" s="9"/>
      <c r="E792" s="8"/>
      <c r="F792" s="9"/>
      <c r="G792" s="9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</row>
    <row r="793" ht="15.75" customHeight="1">
      <c r="A793" s="10"/>
      <c r="B793" s="10"/>
      <c r="C793" s="10"/>
      <c r="D793" s="9"/>
      <c r="E793" s="8"/>
      <c r="F793" s="9"/>
      <c r="G793" s="9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</row>
    <row r="794" ht="15.75" customHeight="1">
      <c r="A794" s="10"/>
      <c r="B794" s="10"/>
      <c r="C794" s="10"/>
      <c r="D794" s="9"/>
      <c r="E794" s="8"/>
      <c r="F794" s="9"/>
      <c r="G794" s="9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</row>
    <row r="795" ht="15.75" customHeight="1">
      <c r="A795" s="10"/>
      <c r="B795" s="10"/>
      <c r="C795" s="10"/>
      <c r="D795" s="9"/>
      <c r="E795" s="8"/>
      <c r="F795" s="9"/>
      <c r="G795" s="9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</row>
    <row r="796" ht="15.75" customHeight="1">
      <c r="A796" s="10"/>
      <c r="B796" s="10"/>
      <c r="C796" s="10"/>
      <c r="D796" s="9"/>
      <c r="E796" s="8"/>
      <c r="F796" s="9"/>
      <c r="G796" s="9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</row>
    <row r="797" ht="15.75" customHeight="1">
      <c r="A797" s="10"/>
      <c r="B797" s="10"/>
      <c r="C797" s="10"/>
      <c r="D797" s="9"/>
      <c r="E797" s="8"/>
      <c r="F797" s="9"/>
      <c r="G797" s="9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</row>
    <row r="798" ht="15.75" customHeight="1">
      <c r="A798" s="10"/>
      <c r="B798" s="10"/>
      <c r="C798" s="10"/>
      <c r="D798" s="9"/>
      <c r="E798" s="8"/>
      <c r="F798" s="9"/>
      <c r="G798" s="9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</row>
    <row r="799" ht="15.75" customHeight="1">
      <c r="A799" s="10"/>
      <c r="B799" s="10"/>
      <c r="C799" s="10"/>
      <c r="D799" s="9"/>
      <c r="E799" s="8"/>
      <c r="F799" s="9"/>
      <c r="G799" s="9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</row>
    <row r="800" ht="15.75" customHeight="1">
      <c r="A800" s="10"/>
      <c r="B800" s="10"/>
      <c r="C800" s="10"/>
      <c r="D800" s="9"/>
      <c r="E800" s="8"/>
      <c r="F800" s="9"/>
      <c r="G800" s="9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</row>
    <row r="801" ht="15.75" customHeight="1">
      <c r="A801" s="10"/>
      <c r="B801" s="10"/>
      <c r="C801" s="10"/>
      <c r="D801" s="9"/>
      <c r="E801" s="8"/>
      <c r="F801" s="9"/>
      <c r="G801" s="9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</row>
    <row r="802" ht="15.75" customHeight="1">
      <c r="A802" s="10"/>
      <c r="B802" s="10"/>
      <c r="C802" s="10"/>
      <c r="D802" s="9"/>
      <c r="E802" s="8"/>
      <c r="F802" s="9"/>
      <c r="G802" s="9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</row>
    <row r="803" ht="15.75" customHeight="1">
      <c r="A803" s="10"/>
      <c r="B803" s="10"/>
      <c r="C803" s="10"/>
      <c r="D803" s="9"/>
      <c r="E803" s="8"/>
      <c r="F803" s="9"/>
      <c r="G803" s="9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</row>
    <row r="804" ht="15.75" customHeight="1">
      <c r="A804" s="10"/>
      <c r="B804" s="10"/>
      <c r="C804" s="10"/>
      <c r="D804" s="9"/>
      <c r="E804" s="8"/>
      <c r="F804" s="9"/>
      <c r="G804" s="9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</row>
    <row r="805" ht="15.75" customHeight="1">
      <c r="A805" s="10"/>
      <c r="B805" s="10"/>
      <c r="C805" s="10"/>
      <c r="D805" s="9"/>
      <c r="E805" s="8"/>
      <c r="F805" s="9"/>
      <c r="G805" s="9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</row>
    <row r="806" ht="15.75" customHeight="1">
      <c r="A806" s="10"/>
      <c r="B806" s="10"/>
      <c r="C806" s="10"/>
      <c r="D806" s="9"/>
      <c r="E806" s="8"/>
      <c r="F806" s="9"/>
      <c r="G806" s="9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</row>
    <row r="807" ht="15.75" customHeight="1">
      <c r="A807" s="10"/>
      <c r="B807" s="10"/>
      <c r="C807" s="10"/>
      <c r="D807" s="9"/>
      <c r="E807" s="8"/>
      <c r="F807" s="9"/>
      <c r="G807" s="9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</row>
    <row r="808" ht="15.75" customHeight="1">
      <c r="A808" s="10"/>
      <c r="B808" s="10"/>
      <c r="C808" s="10"/>
      <c r="D808" s="9"/>
      <c r="E808" s="8"/>
      <c r="F808" s="9"/>
      <c r="G808" s="9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</row>
    <row r="809" ht="15.75" customHeight="1">
      <c r="A809" s="10"/>
      <c r="B809" s="10"/>
      <c r="C809" s="10"/>
      <c r="D809" s="9"/>
      <c r="E809" s="8"/>
      <c r="F809" s="9"/>
      <c r="G809" s="9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</row>
    <row r="810" ht="15.75" customHeight="1">
      <c r="A810" s="10"/>
      <c r="B810" s="10"/>
      <c r="C810" s="10"/>
      <c r="D810" s="9"/>
      <c r="E810" s="8"/>
      <c r="F810" s="9"/>
      <c r="G810" s="9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</row>
    <row r="811" ht="15.75" customHeight="1">
      <c r="A811" s="10"/>
      <c r="B811" s="10"/>
      <c r="C811" s="10"/>
      <c r="D811" s="9"/>
      <c r="E811" s="8"/>
      <c r="F811" s="9"/>
      <c r="G811" s="9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</row>
    <row r="812" ht="15.75" customHeight="1">
      <c r="A812" s="10"/>
      <c r="B812" s="10"/>
      <c r="C812" s="10"/>
      <c r="D812" s="9"/>
      <c r="E812" s="8"/>
      <c r="F812" s="9"/>
      <c r="G812" s="9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</row>
    <row r="813" ht="15.75" customHeight="1">
      <c r="A813" s="10"/>
      <c r="B813" s="10"/>
      <c r="C813" s="10"/>
      <c r="D813" s="9"/>
      <c r="E813" s="8"/>
      <c r="F813" s="9"/>
      <c r="G813" s="9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</row>
    <row r="814" ht="15.75" customHeight="1">
      <c r="A814" s="10"/>
      <c r="B814" s="10"/>
      <c r="C814" s="10"/>
      <c r="D814" s="9"/>
      <c r="E814" s="8"/>
      <c r="F814" s="9"/>
      <c r="G814" s="9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</row>
    <row r="815" ht="15.75" customHeight="1">
      <c r="A815" s="10"/>
      <c r="B815" s="10"/>
      <c r="C815" s="10"/>
      <c r="D815" s="9"/>
      <c r="E815" s="8"/>
      <c r="F815" s="9"/>
      <c r="G815" s="9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</row>
    <row r="816" ht="15.75" customHeight="1">
      <c r="A816" s="10"/>
      <c r="B816" s="10"/>
      <c r="C816" s="10"/>
      <c r="D816" s="9"/>
      <c r="E816" s="8"/>
      <c r="F816" s="9"/>
      <c r="G816" s="9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</row>
    <row r="817" ht="15.75" customHeight="1">
      <c r="A817" s="10"/>
      <c r="B817" s="10"/>
      <c r="C817" s="10"/>
      <c r="D817" s="9"/>
      <c r="E817" s="8"/>
      <c r="F817" s="9"/>
      <c r="G817" s="9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</row>
    <row r="818" ht="15.75" customHeight="1">
      <c r="A818" s="10"/>
      <c r="B818" s="10"/>
      <c r="C818" s="10"/>
      <c r="D818" s="9"/>
      <c r="E818" s="8"/>
      <c r="F818" s="9"/>
      <c r="G818" s="9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</row>
    <row r="819" ht="15.75" customHeight="1">
      <c r="A819" s="10"/>
      <c r="B819" s="10"/>
      <c r="C819" s="10"/>
      <c r="D819" s="9"/>
      <c r="E819" s="8"/>
      <c r="F819" s="9"/>
      <c r="G819" s="9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</row>
    <row r="820" ht="15.75" customHeight="1">
      <c r="A820" s="10"/>
      <c r="B820" s="10"/>
      <c r="C820" s="10"/>
      <c r="D820" s="9"/>
      <c r="E820" s="8"/>
      <c r="F820" s="9"/>
      <c r="G820" s="9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</row>
    <row r="821" ht="15.75" customHeight="1">
      <c r="A821" s="10"/>
      <c r="B821" s="10"/>
      <c r="C821" s="10"/>
      <c r="D821" s="9"/>
      <c r="E821" s="8"/>
      <c r="F821" s="9"/>
      <c r="G821" s="9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</row>
    <row r="822" ht="15.75" customHeight="1">
      <c r="A822" s="10"/>
      <c r="B822" s="10"/>
      <c r="C822" s="10"/>
      <c r="D822" s="9"/>
      <c r="E822" s="8"/>
      <c r="F822" s="9"/>
      <c r="G822" s="9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</row>
    <row r="823" ht="15.75" customHeight="1">
      <c r="A823" s="10"/>
      <c r="B823" s="10"/>
      <c r="C823" s="10"/>
      <c r="D823" s="9"/>
      <c r="E823" s="8"/>
      <c r="F823" s="9"/>
      <c r="G823" s="9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</row>
    <row r="824" ht="15.75" customHeight="1">
      <c r="A824" s="10"/>
      <c r="B824" s="10"/>
      <c r="C824" s="10"/>
      <c r="D824" s="9"/>
      <c r="E824" s="8"/>
      <c r="F824" s="9"/>
      <c r="G824" s="9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</row>
    <row r="825" ht="15.75" customHeight="1">
      <c r="A825" s="10"/>
      <c r="B825" s="10"/>
      <c r="C825" s="10"/>
      <c r="D825" s="9"/>
      <c r="E825" s="8"/>
      <c r="F825" s="9"/>
      <c r="G825" s="9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</row>
    <row r="826" ht="15.75" customHeight="1">
      <c r="A826" s="10"/>
      <c r="B826" s="10"/>
      <c r="C826" s="10"/>
      <c r="D826" s="9"/>
      <c r="E826" s="8"/>
      <c r="F826" s="9"/>
      <c r="G826" s="9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</row>
    <row r="827" ht="15.75" customHeight="1">
      <c r="A827" s="10"/>
      <c r="B827" s="10"/>
      <c r="C827" s="10"/>
      <c r="D827" s="9"/>
      <c r="E827" s="8"/>
      <c r="F827" s="9"/>
      <c r="G827" s="9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</row>
    <row r="828" ht="15.75" customHeight="1">
      <c r="A828" s="10"/>
      <c r="B828" s="10"/>
      <c r="C828" s="10"/>
      <c r="D828" s="9"/>
      <c r="E828" s="8"/>
      <c r="F828" s="9"/>
      <c r="G828" s="9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</row>
    <row r="829" ht="15.75" customHeight="1">
      <c r="A829" s="10"/>
      <c r="B829" s="10"/>
      <c r="C829" s="10"/>
      <c r="D829" s="9"/>
      <c r="E829" s="8"/>
      <c r="F829" s="9"/>
      <c r="G829" s="9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</row>
    <row r="830" ht="15.75" customHeight="1">
      <c r="A830" s="10"/>
      <c r="B830" s="10"/>
      <c r="C830" s="10"/>
      <c r="D830" s="9"/>
      <c r="E830" s="8"/>
      <c r="F830" s="9"/>
      <c r="G830" s="9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</row>
    <row r="831" ht="15.75" customHeight="1">
      <c r="A831" s="10"/>
      <c r="B831" s="10"/>
      <c r="C831" s="10"/>
      <c r="D831" s="9"/>
      <c r="E831" s="8"/>
      <c r="F831" s="9"/>
      <c r="G831" s="9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</row>
    <row r="832" ht="15.75" customHeight="1">
      <c r="A832" s="10"/>
      <c r="B832" s="10"/>
      <c r="C832" s="10"/>
      <c r="D832" s="9"/>
      <c r="E832" s="8"/>
      <c r="F832" s="9"/>
      <c r="G832" s="9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</row>
    <row r="833" ht="15.75" customHeight="1">
      <c r="A833" s="10"/>
      <c r="B833" s="10"/>
      <c r="C833" s="10"/>
      <c r="D833" s="9"/>
      <c r="E833" s="8"/>
      <c r="F833" s="9"/>
      <c r="G833" s="9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</row>
    <row r="834" ht="15.75" customHeight="1">
      <c r="A834" s="10"/>
      <c r="B834" s="10"/>
      <c r="C834" s="10"/>
      <c r="D834" s="9"/>
      <c r="E834" s="8"/>
      <c r="F834" s="9"/>
      <c r="G834" s="9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</row>
    <row r="835" ht="15.75" customHeight="1">
      <c r="A835" s="10"/>
      <c r="B835" s="10"/>
      <c r="C835" s="10"/>
      <c r="D835" s="9"/>
      <c r="E835" s="8"/>
      <c r="F835" s="9"/>
      <c r="G835" s="9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</row>
    <row r="836" ht="15.75" customHeight="1">
      <c r="A836" s="10"/>
      <c r="B836" s="10"/>
      <c r="C836" s="10"/>
      <c r="D836" s="9"/>
      <c r="E836" s="8"/>
      <c r="F836" s="9"/>
      <c r="G836" s="9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</row>
    <row r="837" ht="15.75" customHeight="1">
      <c r="A837" s="10"/>
      <c r="B837" s="10"/>
      <c r="C837" s="10"/>
      <c r="D837" s="9"/>
      <c r="E837" s="8"/>
      <c r="F837" s="9"/>
      <c r="G837" s="9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</row>
    <row r="838" ht="15.75" customHeight="1">
      <c r="A838" s="10"/>
      <c r="B838" s="10"/>
      <c r="C838" s="10"/>
      <c r="D838" s="9"/>
      <c r="E838" s="8"/>
      <c r="F838" s="9"/>
      <c r="G838" s="9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</row>
    <row r="839" ht="15.75" customHeight="1">
      <c r="A839" s="10"/>
      <c r="B839" s="10"/>
      <c r="C839" s="10"/>
      <c r="D839" s="9"/>
      <c r="E839" s="8"/>
      <c r="F839" s="9"/>
      <c r="G839" s="9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</row>
    <row r="840" ht="15.75" customHeight="1">
      <c r="A840" s="10"/>
      <c r="B840" s="10"/>
      <c r="C840" s="10"/>
      <c r="D840" s="9"/>
      <c r="E840" s="8"/>
      <c r="F840" s="9"/>
      <c r="G840" s="9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</row>
    <row r="841" ht="15.75" customHeight="1">
      <c r="A841" s="10"/>
      <c r="B841" s="10"/>
      <c r="C841" s="10"/>
      <c r="D841" s="9"/>
      <c r="E841" s="8"/>
      <c r="F841" s="9"/>
      <c r="G841" s="9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</row>
    <row r="842" ht="15.75" customHeight="1">
      <c r="A842" s="10"/>
      <c r="B842" s="10"/>
      <c r="C842" s="10"/>
      <c r="D842" s="9"/>
      <c r="E842" s="8"/>
      <c r="F842" s="9"/>
      <c r="G842" s="9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</row>
    <row r="843" ht="15.75" customHeight="1">
      <c r="A843" s="10"/>
      <c r="B843" s="10"/>
      <c r="C843" s="10"/>
      <c r="D843" s="9"/>
      <c r="E843" s="8"/>
      <c r="F843" s="9"/>
      <c r="G843" s="9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</row>
    <row r="844" ht="15.75" customHeight="1">
      <c r="A844" s="10"/>
      <c r="B844" s="10"/>
      <c r="C844" s="10"/>
      <c r="D844" s="9"/>
      <c r="E844" s="8"/>
      <c r="F844" s="9"/>
      <c r="G844" s="9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</row>
    <row r="845" ht="15.75" customHeight="1">
      <c r="A845" s="10"/>
      <c r="B845" s="10"/>
      <c r="C845" s="10"/>
      <c r="D845" s="9"/>
      <c r="E845" s="8"/>
      <c r="F845" s="9"/>
      <c r="G845" s="9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</row>
    <row r="846" ht="15.75" customHeight="1">
      <c r="A846" s="10"/>
      <c r="B846" s="10"/>
      <c r="C846" s="10"/>
      <c r="D846" s="9"/>
      <c r="E846" s="8"/>
      <c r="F846" s="9"/>
      <c r="G846" s="9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</row>
    <row r="847" ht="15.75" customHeight="1">
      <c r="A847" s="10"/>
      <c r="B847" s="10"/>
      <c r="C847" s="10"/>
      <c r="D847" s="9"/>
      <c r="E847" s="8"/>
      <c r="F847" s="9"/>
      <c r="G847" s="9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</row>
    <row r="848" ht="15.75" customHeight="1">
      <c r="A848" s="10"/>
      <c r="B848" s="10"/>
      <c r="C848" s="10"/>
      <c r="D848" s="9"/>
      <c r="E848" s="8"/>
      <c r="F848" s="9"/>
      <c r="G848" s="9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</row>
    <row r="849" ht="15.75" customHeight="1">
      <c r="A849" s="10"/>
      <c r="B849" s="10"/>
      <c r="C849" s="10"/>
      <c r="D849" s="9"/>
      <c r="E849" s="8"/>
      <c r="F849" s="9"/>
      <c r="G849" s="9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</row>
    <row r="850" ht="15.75" customHeight="1">
      <c r="A850" s="10"/>
      <c r="B850" s="10"/>
      <c r="C850" s="10"/>
      <c r="D850" s="9"/>
      <c r="E850" s="8"/>
      <c r="F850" s="9"/>
      <c r="G850" s="9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</row>
    <row r="851" ht="15.75" customHeight="1">
      <c r="A851" s="10"/>
      <c r="B851" s="10"/>
      <c r="C851" s="10"/>
      <c r="D851" s="9"/>
      <c r="E851" s="8"/>
      <c r="F851" s="9"/>
      <c r="G851" s="9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</row>
    <row r="852" ht="15.75" customHeight="1">
      <c r="A852" s="10"/>
      <c r="B852" s="10"/>
      <c r="C852" s="10"/>
      <c r="D852" s="9"/>
      <c r="E852" s="8"/>
      <c r="F852" s="9"/>
      <c r="G852" s="9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</row>
    <row r="853" ht="15.75" customHeight="1">
      <c r="A853" s="10"/>
      <c r="B853" s="10"/>
      <c r="C853" s="10"/>
      <c r="D853" s="9"/>
      <c r="E853" s="8"/>
      <c r="F853" s="9"/>
      <c r="G853" s="9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</row>
    <row r="854" ht="15.75" customHeight="1">
      <c r="A854" s="10"/>
      <c r="B854" s="10"/>
      <c r="C854" s="10"/>
      <c r="D854" s="9"/>
      <c r="E854" s="8"/>
      <c r="F854" s="9"/>
      <c r="G854" s="9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</row>
    <row r="855" ht="15.75" customHeight="1">
      <c r="A855" s="10"/>
      <c r="B855" s="10"/>
      <c r="C855" s="10"/>
      <c r="D855" s="9"/>
      <c r="E855" s="8"/>
      <c r="F855" s="9"/>
      <c r="G855" s="9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</row>
    <row r="856" ht="15.75" customHeight="1">
      <c r="A856" s="10"/>
      <c r="B856" s="10"/>
      <c r="C856" s="10"/>
      <c r="D856" s="9"/>
      <c r="E856" s="8"/>
      <c r="F856" s="9"/>
      <c r="G856" s="9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</row>
    <row r="857" ht="15.75" customHeight="1">
      <c r="A857" s="10"/>
      <c r="B857" s="10"/>
      <c r="C857" s="10"/>
      <c r="D857" s="9"/>
      <c r="E857" s="8"/>
      <c r="F857" s="9"/>
      <c r="G857" s="9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</row>
    <row r="858" ht="15.75" customHeight="1">
      <c r="A858" s="10"/>
      <c r="B858" s="10"/>
      <c r="C858" s="10"/>
      <c r="D858" s="9"/>
      <c r="E858" s="8"/>
      <c r="F858" s="9"/>
      <c r="G858" s="9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</row>
    <row r="859" ht="15.75" customHeight="1">
      <c r="A859" s="10"/>
      <c r="B859" s="10"/>
      <c r="C859" s="10"/>
      <c r="D859" s="9"/>
      <c r="E859" s="8"/>
      <c r="F859" s="9"/>
      <c r="G859" s="9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</row>
    <row r="860" ht="15.75" customHeight="1">
      <c r="A860" s="10"/>
      <c r="B860" s="10"/>
      <c r="C860" s="10"/>
      <c r="D860" s="9"/>
      <c r="E860" s="8"/>
      <c r="F860" s="9"/>
      <c r="G860" s="9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</row>
    <row r="861" ht="15.75" customHeight="1">
      <c r="A861" s="10"/>
      <c r="B861" s="10"/>
      <c r="C861" s="10"/>
      <c r="D861" s="9"/>
      <c r="E861" s="8"/>
      <c r="F861" s="9"/>
      <c r="G861" s="9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</row>
    <row r="862" ht="15.75" customHeight="1">
      <c r="A862" s="10"/>
      <c r="B862" s="10"/>
      <c r="C862" s="10"/>
      <c r="D862" s="9"/>
      <c r="E862" s="8"/>
      <c r="F862" s="9"/>
      <c r="G862" s="9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</row>
    <row r="863" ht="15.75" customHeight="1">
      <c r="A863" s="10"/>
      <c r="B863" s="10"/>
      <c r="C863" s="10"/>
      <c r="D863" s="9"/>
      <c r="E863" s="8"/>
      <c r="F863" s="9"/>
      <c r="G863" s="9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</row>
    <row r="864" ht="15.75" customHeight="1">
      <c r="A864" s="10"/>
      <c r="B864" s="10"/>
      <c r="C864" s="10"/>
      <c r="D864" s="9"/>
      <c r="E864" s="8"/>
      <c r="F864" s="9"/>
      <c r="G864" s="9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</row>
    <row r="865" ht="15.75" customHeight="1">
      <c r="A865" s="10"/>
      <c r="B865" s="10"/>
      <c r="C865" s="10"/>
      <c r="D865" s="9"/>
      <c r="E865" s="8"/>
      <c r="F865" s="9"/>
      <c r="G865" s="9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</row>
    <row r="866" ht="15.75" customHeight="1">
      <c r="A866" s="10"/>
      <c r="B866" s="10"/>
      <c r="C866" s="10"/>
      <c r="D866" s="9"/>
      <c r="E866" s="8"/>
      <c r="F866" s="9"/>
      <c r="G866" s="9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</row>
    <row r="867" ht="15.75" customHeight="1">
      <c r="A867" s="10"/>
      <c r="B867" s="10"/>
      <c r="C867" s="10"/>
      <c r="D867" s="9"/>
      <c r="E867" s="8"/>
      <c r="F867" s="9"/>
      <c r="G867" s="9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</row>
    <row r="868" ht="15.75" customHeight="1">
      <c r="A868" s="10"/>
      <c r="B868" s="10"/>
      <c r="C868" s="10"/>
      <c r="D868" s="9"/>
      <c r="E868" s="8"/>
      <c r="F868" s="9"/>
      <c r="G868" s="9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</row>
    <row r="869" ht="15.75" customHeight="1">
      <c r="A869" s="10"/>
      <c r="B869" s="10"/>
      <c r="C869" s="10"/>
      <c r="D869" s="9"/>
      <c r="E869" s="8"/>
      <c r="F869" s="9"/>
      <c r="G869" s="9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</row>
    <row r="870" ht="15.75" customHeight="1">
      <c r="A870" s="10"/>
      <c r="B870" s="10"/>
      <c r="C870" s="10"/>
      <c r="D870" s="9"/>
      <c r="E870" s="8"/>
      <c r="F870" s="9"/>
      <c r="G870" s="9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</row>
    <row r="871" ht="15.75" customHeight="1">
      <c r="A871" s="10"/>
      <c r="B871" s="10"/>
      <c r="C871" s="10"/>
      <c r="D871" s="9"/>
      <c r="E871" s="8"/>
      <c r="F871" s="9"/>
      <c r="G871" s="9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</row>
    <row r="872" ht="15.75" customHeight="1">
      <c r="A872" s="10"/>
      <c r="B872" s="10"/>
      <c r="C872" s="10"/>
      <c r="D872" s="9"/>
      <c r="E872" s="8"/>
      <c r="F872" s="9"/>
      <c r="G872" s="9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</row>
    <row r="873" ht="15.75" customHeight="1">
      <c r="A873" s="10"/>
      <c r="B873" s="10"/>
      <c r="C873" s="10"/>
      <c r="D873" s="9"/>
      <c r="E873" s="8"/>
      <c r="F873" s="9"/>
      <c r="G873" s="9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</row>
    <row r="874" ht="15.75" customHeight="1">
      <c r="A874" s="10"/>
      <c r="B874" s="10"/>
      <c r="C874" s="10"/>
      <c r="D874" s="9"/>
      <c r="E874" s="8"/>
      <c r="F874" s="9"/>
      <c r="G874" s="9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</row>
    <row r="875" ht="15.75" customHeight="1">
      <c r="A875" s="10"/>
      <c r="B875" s="10"/>
      <c r="C875" s="10"/>
      <c r="D875" s="9"/>
      <c r="E875" s="8"/>
      <c r="F875" s="9"/>
      <c r="G875" s="9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</row>
    <row r="876" ht="15.75" customHeight="1">
      <c r="A876" s="10"/>
      <c r="B876" s="10"/>
      <c r="C876" s="10"/>
      <c r="D876" s="9"/>
      <c r="E876" s="8"/>
      <c r="F876" s="9"/>
      <c r="G876" s="9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</row>
    <row r="877" ht="15.75" customHeight="1">
      <c r="A877" s="10"/>
      <c r="B877" s="10"/>
      <c r="C877" s="10"/>
      <c r="D877" s="9"/>
      <c r="E877" s="8"/>
      <c r="F877" s="9"/>
      <c r="G877" s="9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</row>
    <row r="878" ht="15.75" customHeight="1">
      <c r="A878" s="10"/>
      <c r="B878" s="10"/>
      <c r="C878" s="10"/>
      <c r="D878" s="9"/>
      <c r="E878" s="8"/>
      <c r="F878" s="9"/>
      <c r="G878" s="9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</row>
    <row r="879" ht="15.75" customHeight="1">
      <c r="A879" s="10"/>
      <c r="B879" s="10"/>
      <c r="C879" s="10"/>
      <c r="D879" s="9"/>
      <c r="E879" s="8"/>
      <c r="F879" s="9"/>
      <c r="G879" s="9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</row>
    <row r="880" ht="15.75" customHeight="1">
      <c r="A880" s="10"/>
      <c r="B880" s="10"/>
      <c r="C880" s="10"/>
      <c r="D880" s="9"/>
      <c r="E880" s="8"/>
      <c r="F880" s="9"/>
      <c r="G880" s="9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</row>
    <row r="881" ht="15.75" customHeight="1">
      <c r="A881" s="10"/>
      <c r="B881" s="10"/>
      <c r="C881" s="10"/>
      <c r="D881" s="9"/>
      <c r="E881" s="8"/>
      <c r="F881" s="9"/>
      <c r="G881" s="9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</row>
    <row r="882" ht="15.75" customHeight="1">
      <c r="A882" s="10"/>
      <c r="B882" s="10"/>
      <c r="C882" s="10"/>
      <c r="D882" s="9"/>
      <c r="E882" s="8"/>
      <c r="F882" s="9"/>
      <c r="G882" s="9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</row>
    <row r="883" ht="15.75" customHeight="1">
      <c r="A883" s="10"/>
      <c r="B883" s="10"/>
      <c r="C883" s="10"/>
      <c r="D883" s="9"/>
      <c r="E883" s="8"/>
      <c r="F883" s="9"/>
      <c r="G883" s="9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</row>
    <row r="884" ht="15.75" customHeight="1">
      <c r="A884" s="10"/>
      <c r="B884" s="10"/>
      <c r="C884" s="10"/>
      <c r="D884" s="9"/>
      <c r="E884" s="8"/>
      <c r="F884" s="9"/>
      <c r="G884" s="9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</row>
    <row r="885" ht="15.75" customHeight="1">
      <c r="A885" s="10"/>
      <c r="B885" s="10"/>
      <c r="C885" s="10"/>
      <c r="D885" s="9"/>
      <c r="E885" s="8"/>
      <c r="F885" s="9"/>
      <c r="G885" s="9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</row>
    <row r="886" ht="15.75" customHeight="1">
      <c r="A886" s="10"/>
      <c r="B886" s="10"/>
      <c r="C886" s="10"/>
      <c r="D886" s="9"/>
      <c r="E886" s="8"/>
      <c r="F886" s="9"/>
      <c r="G886" s="9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</row>
    <row r="887" ht="15.75" customHeight="1">
      <c r="A887" s="10"/>
      <c r="B887" s="10"/>
      <c r="C887" s="10"/>
      <c r="D887" s="9"/>
      <c r="E887" s="8"/>
      <c r="F887" s="9"/>
      <c r="G887" s="9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</row>
    <row r="888" ht="15.75" customHeight="1">
      <c r="A888" s="10"/>
      <c r="B888" s="10"/>
      <c r="C888" s="10"/>
      <c r="D888" s="9"/>
      <c r="E888" s="8"/>
      <c r="F888" s="9"/>
      <c r="G888" s="9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</row>
    <row r="889" ht="15.75" customHeight="1">
      <c r="A889" s="10"/>
      <c r="B889" s="10"/>
      <c r="C889" s="10"/>
      <c r="D889" s="9"/>
      <c r="E889" s="8"/>
      <c r="F889" s="9"/>
      <c r="G889" s="9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</row>
    <row r="890" ht="15.75" customHeight="1">
      <c r="A890" s="10"/>
      <c r="B890" s="10"/>
      <c r="C890" s="10"/>
      <c r="D890" s="9"/>
      <c r="E890" s="8"/>
      <c r="F890" s="9"/>
      <c r="G890" s="9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</row>
    <row r="891" ht="15.75" customHeight="1">
      <c r="A891" s="10"/>
      <c r="B891" s="10"/>
      <c r="C891" s="10"/>
      <c r="D891" s="9"/>
      <c r="E891" s="8"/>
      <c r="F891" s="9"/>
      <c r="G891" s="9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</row>
    <row r="892" ht="15.75" customHeight="1">
      <c r="A892" s="10"/>
      <c r="B892" s="10"/>
      <c r="C892" s="10"/>
      <c r="D892" s="9"/>
      <c r="E892" s="8"/>
      <c r="F892" s="9"/>
      <c r="G892" s="9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</row>
    <row r="893" ht="15.75" customHeight="1">
      <c r="A893" s="10"/>
      <c r="B893" s="10"/>
      <c r="C893" s="10"/>
      <c r="D893" s="9"/>
      <c r="E893" s="8"/>
      <c r="F893" s="9"/>
      <c r="G893" s="9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</row>
    <row r="894" ht="15.75" customHeight="1">
      <c r="A894" s="10"/>
      <c r="B894" s="10"/>
      <c r="C894" s="10"/>
      <c r="D894" s="9"/>
      <c r="E894" s="8"/>
      <c r="F894" s="9"/>
      <c r="G894" s="9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</row>
    <row r="895" ht="15.75" customHeight="1">
      <c r="A895" s="10"/>
      <c r="B895" s="10"/>
      <c r="C895" s="10"/>
      <c r="D895" s="9"/>
      <c r="E895" s="8"/>
      <c r="F895" s="9"/>
      <c r="G895" s="9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</row>
    <row r="896" ht="15.75" customHeight="1">
      <c r="A896" s="10"/>
      <c r="B896" s="10"/>
      <c r="C896" s="10"/>
      <c r="D896" s="9"/>
      <c r="E896" s="8"/>
      <c r="F896" s="9"/>
      <c r="G896" s="9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</row>
    <row r="897" ht="15.75" customHeight="1">
      <c r="A897" s="10"/>
      <c r="B897" s="10"/>
      <c r="C897" s="10"/>
      <c r="D897" s="9"/>
      <c r="E897" s="8"/>
      <c r="F897" s="9"/>
      <c r="G897" s="9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</row>
    <row r="898" ht="15.75" customHeight="1">
      <c r="A898" s="10"/>
      <c r="B898" s="10"/>
      <c r="C898" s="10"/>
      <c r="D898" s="9"/>
      <c r="E898" s="8"/>
      <c r="F898" s="9"/>
      <c r="G898" s="9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</row>
    <row r="899" ht="15.75" customHeight="1">
      <c r="A899" s="10"/>
      <c r="B899" s="10"/>
      <c r="C899" s="10"/>
      <c r="D899" s="9"/>
      <c r="E899" s="8"/>
      <c r="F899" s="9"/>
      <c r="G899" s="9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</row>
    <row r="900" ht="15.75" customHeight="1">
      <c r="A900" s="10"/>
      <c r="B900" s="10"/>
      <c r="C900" s="10"/>
      <c r="D900" s="9"/>
      <c r="E900" s="8"/>
      <c r="F900" s="9"/>
      <c r="G900" s="9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</row>
    <row r="901" ht="15.75" customHeight="1">
      <c r="A901" s="10"/>
      <c r="B901" s="10"/>
      <c r="C901" s="10"/>
      <c r="D901" s="9"/>
      <c r="E901" s="8"/>
      <c r="F901" s="9"/>
      <c r="G901" s="9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</row>
    <row r="902" ht="15.75" customHeight="1">
      <c r="A902" s="10"/>
      <c r="B902" s="10"/>
      <c r="C902" s="10"/>
      <c r="D902" s="9"/>
      <c r="E902" s="8"/>
      <c r="F902" s="9"/>
      <c r="G902" s="9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</row>
    <row r="903" ht="15.75" customHeight="1">
      <c r="A903" s="10"/>
      <c r="B903" s="10"/>
      <c r="C903" s="10"/>
      <c r="D903" s="9"/>
      <c r="E903" s="8"/>
      <c r="F903" s="9"/>
      <c r="G903" s="9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</row>
    <row r="904" ht="15.75" customHeight="1">
      <c r="A904" s="10"/>
      <c r="B904" s="10"/>
      <c r="C904" s="10"/>
      <c r="D904" s="9"/>
      <c r="E904" s="8"/>
      <c r="F904" s="9"/>
      <c r="G904" s="9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</row>
    <row r="905" ht="15.75" customHeight="1">
      <c r="A905" s="10"/>
      <c r="B905" s="10"/>
      <c r="C905" s="10"/>
      <c r="D905" s="9"/>
      <c r="E905" s="8"/>
      <c r="F905" s="9"/>
      <c r="G905" s="9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</row>
    <row r="906" ht="15.75" customHeight="1">
      <c r="A906" s="10"/>
      <c r="B906" s="10"/>
      <c r="C906" s="10"/>
      <c r="D906" s="9"/>
      <c r="E906" s="8"/>
      <c r="F906" s="9"/>
      <c r="G906" s="9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</row>
    <row r="907" ht="15.75" customHeight="1">
      <c r="A907" s="10"/>
      <c r="B907" s="10"/>
      <c r="C907" s="10"/>
      <c r="D907" s="9"/>
      <c r="E907" s="8"/>
      <c r="F907" s="9"/>
      <c r="G907" s="9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</row>
    <row r="908" ht="15.75" customHeight="1">
      <c r="A908" s="10"/>
      <c r="B908" s="10"/>
      <c r="C908" s="10"/>
      <c r="D908" s="9"/>
      <c r="E908" s="8"/>
      <c r="F908" s="9"/>
      <c r="G908" s="9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</row>
    <row r="909" ht="15.75" customHeight="1">
      <c r="A909" s="10"/>
      <c r="B909" s="10"/>
      <c r="C909" s="10"/>
      <c r="D909" s="9"/>
      <c r="E909" s="8"/>
      <c r="F909" s="9"/>
      <c r="G909" s="9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</row>
    <row r="910" ht="15.75" customHeight="1">
      <c r="A910" s="10"/>
      <c r="B910" s="10"/>
      <c r="C910" s="10"/>
      <c r="D910" s="9"/>
      <c r="E910" s="8"/>
      <c r="F910" s="9"/>
      <c r="G910" s="9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</row>
    <row r="911" ht="15.75" customHeight="1">
      <c r="A911" s="10"/>
      <c r="B911" s="10"/>
      <c r="C911" s="10"/>
      <c r="D911" s="9"/>
      <c r="E911" s="8"/>
      <c r="F911" s="9"/>
      <c r="G911" s="9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</row>
    <row r="912" ht="15.75" customHeight="1">
      <c r="A912" s="10"/>
      <c r="B912" s="10"/>
      <c r="C912" s="10"/>
      <c r="D912" s="9"/>
      <c r="E912" s="8"/>
      <c r="F912" s="9"/>
      <c r="G912" s="9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</row>
    <row r="913" ht="15.75" customHeight="1">
      <c r="A913" s="10"/>
      <c r="B913" s="10"/>
      <c r="C913" s="10"/>
      <c r="D913" s="9"/>
      <c r="E913" s="8"/>
      <c r="F913" s="9"/>
      <c r="G913" s="9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</row>
    <row r="914" ht="15.75" customHeight="1">
      <c r="A914" s="10"/>
      <c r="B914" s="10"/>
      <c r="C914" s="10"/>
      <c r="D914" s="9"/>
      <c r="E914" s="8"/>
      <c r="F914" s="9"/>
      <c r="G914" s="9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</row>
    <row r="915" ht="15.75" customHeight="1">
      <c r="A915" s="10"/>
      <c r="B915" s="10"/>
      <c r="C915" s="10"/>
      <c r="D915" s="9"/>
      <c r="E915" s="8"/>
      <c r="F915" s="9"/>
      <c r="G915" s="9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</row>
    <row r="916" ht="15.75" customHeight="1">
      <c r="A916" s="10"/>
      <c r="B916" s="10"/>
      <c r="C916" s="10"/>
      <c r="D916" s="9"/>
      <c r="E916" s="8"/>
      <c r="F916" s="9"/>
      <c r="G916" s="9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</row>
    <row r="917" ht="15.75" customHeight="1">
      <c r="A917" s="10"/>
      <c r="B917" s="10"/>
      <c r="C917" s="10"/>
      <c r="D917" s="9"/>
      <c r="E917" s="8"/>
      <c r="F917" s="9"/>
      <c r="G917" s="9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</row>
    <row r="918" ht="15.75" customHeight="1">
      <c r="A918" s="10"/>
      <c r="B918" s="10"/>
      <c r="C918" s="10"/>
      <c r="D918" s="9"/>
      <c r="E918" s="8"/>
      <c r="F918" s="9"/>
      <c r="G918" s="9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</row>
    <row r="919" ht="15.75" customHeight="1">
      <c r="A919" s="10"/>
      <c r="B919" s="10"/>
      <c r="C919" s="10"/>
      <c r="D919" s="9"/>
      <c r="E919" s="8"/>
      <c r="F919" s="9"/>
      <c r="G919" s="9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</row>
    <row r="920" ht="15.75" customHeight="1">
      <c r="A920" s="10"/>
      <c r="B920" s="10"/>
      <c r="C920" s="10"/>
      <c r="D920" s="9"/>
      <c r="E920" s="8"/>
      <c r="F920" s="9"/>
      <c r="G920" s="9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</row>
    <row r="921" ht="15.75" customHeight="1">
      <c r="A921" s="10"/>
      <c r="B921" s="10"/>
      <c r="C921" s="10"/>
      <c r="D921" s="9"/>
      <c r="E921" s="8"/>
      <c r="F921" s="9"/>
      <c r="G921" s="9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</row>
    <row r="922" ht="15.75" customHeight="1">
      <c r="A922" s="10"/>
      <c r="B922" s="10"/>
      <c r="C922" s="10"/>
      <c r="D922" s="9"/>
      <c r="E922" s="8"/>
      <c r="F922" s="9"/>
      <c r="G922" s="9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</row>
    <row r="923" ht="15.75" customHeight="1">
      <c r="A923" s="10"/>
      <c r="B923" s="10"/>
      <c r="C923" s="10"/>
      <c r="D923" s="9"/>
      <c r="E923" s="8"/>
      <c r="F923" s="9"/>
      <c r="G923" s="9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</row>
    <row r="924" ht="15.75" customHeight="1">
      <c r="A924" s="10"/>
      <c r="B924" s="10"/>
      <c r="C924" s="10"/>
      <c r="D924" s="9"/>
      <c r="E924" s="8"/>
      <c r="F924" s="9"/>
      <c r="G924" s="9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</row>
    <row r="925" ht="15.75" customHeight="1">
      <c r="A925" s="10"/>
      <c r="B925" s="10"/>
      <c r="C925" s="10"/>
      <c r="D925" s="9"/>
      <c r="E925" s="8"/>
      <c r="F925" s="9"/>
      <c r="G925" s="9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</row>
    <row r="926" ht="15.75" customHeight="1">
      <c r="A926" s="10"/>
      <c r="B926" s="10"/>
      <c r="C926" s="10"/>
      <c r="D926" s="9"/>
      <c r="E926" s="8"/>
      <c r="F926" s="9"/>
      <c r="G926" s="9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</row>
    <row r="927" ht="15.75" customHeight="1">
      <c r="A927" s="10"/>
      <c r="B927" s="10"/>
      <c r="C927" s="10"/>
      <c r="D927" s="9"/>
      <c r="E927" s="8"/>
      <c r="F927" s="9"/>
      <c r="G927" s="9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</row>
    <row r="928" ht="15.75" customHeight="1">
      <c r="A928" s="10"/>
      <c r="B928" s="10"/>
      <c r="C928" s="10"/>
      <c r="D928" s="9"/>
      <c r="E928" s="8"/>
      <c r="F928" s="9"/>
      <c r="G928" s="9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</row>
    <row r="929" ht="15.75" customHeight="1">
      <c r="A929" s="10"/>
      <c r="B929" s="10"/>
      <c r="C929" s="10"/>
      <c r="D929" s="9"/>
      <c r="E929" s="8"/>
      <c r="F929" s="9"/>
      <c r="G929" s="9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</row>
    <row r="930" ht="15.75" customHeight="1">
      <c r="A930" s="10"/>
      <c r="B930" s="10"/>
      <c r="C930" s="10"/>
      <c r="D930" s="9"/>
      <c r="E930" s="8"/>
      <c r="F930" s="9"/>
      <c r="G930" s="9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</row>
    <row r="931" ht="15.75" customHeight="1">
      <c r="A931" s="10"/>
      <c r="B931" s="10"/>
      <c r="C931" s="10"/>
      <c r="D931" s="9"/>
      <c r="E931" s="8"/>
      <c r="F931" s="9"/>
      <c r="G931" s="9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</row>
    <row r="932" ht="15.75" customHeight="1">
      <c r="A932" s="10"/>
      <c r="B932" s="10"/>
      <c r="C932" s="10"/>
      <c r="D932" s="9"/>
      <c r="E932" s="8"/>
      <c r="F932" s="9"/>
      <c r="G932" s="9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</row>
    <row r="933" ht="15.75" customHeight="1">
      <c r="A933" s="10"/>
      <c r="B933" s="10"/>
      <c r="C933" s="10"/>
      <c r="D933" s="9"/>
      <c r="E933" s="8"/>
      <c r="F933" s="9"/>
      <c r="G933" s="9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</row>
    <row r="934" ht="15.75" customHeight="1">
      <c r="A934" s="10"/>
      <c r="B934" s="10"/>
      <c r="C934" s="10"/>
      <c r="D934" s="9"/>
      <c r="E934" s="8"/>
      <c r="F934" s="9"/>
      <c r="G934" s="9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</row>
    <row r="935" ht="15.75" customHeight="1">
      <c r="A935" s="10"/>
      <c r="B935" s="10"/>
      <c r="C935" s="10"/>
      <c r="D935" s="9"/>
      <c r="E935" s="8"/>
      <c r="F935" s="9"/>
      <c r="G935" s="9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</row>
    <row r="936" ht="15.75" customHeight="1">
      <c r="A936" s="10"/>
      <c r="B936" s="10"/>
      <c r="C936" s="10"/>
      <c r="D936" s="9"/>
      <c r="E936" s="8"/>
      <c r="F936" s="9"/>
      <c r="G936" s="9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</row>
    <row r="937" ht="15.75" customHeight="1">
      <c r="A937" s="10"/>
      <c r="B937" s="10"/>
      <c r="C937" s="10"/>
      <c r="D937" s="9"/>
      <c r="E937" s="8"/>
      <c r="F937" s="9"/>
      <c r="G937" s="9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</row>
    <row r="938" ht="15.75" customHeight="1">
      <c r="A938" s="10"/>
      <c r="B938" s="10"/>
      <c r="C938" s="10"/>
      <c r="D938" s="9"/>
      <c r="E938" s="8"/>
      <c r="F938" s="9"/>
      <c r="G938" s="9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</row>
    <row r="939" ht="15.75" customHeight="1">
      <c r="A939" s="10"/>
      <c r="B939" s="10"/>
      <c r="C939" s="10"/>
      <c r="D939" s="9"/>
      <c r="E939" s="8"/>
      <c r="F939" s="9"/>
      <c r="G939" s="9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</row>
    <row r="940" ht="15.75" customHeight="1">
      <c r="A940" s="10"/>
      <c r="B940" s="10"/>
      <c r="C940" s="10"/>
      <c r="D940" s="9"/>
      <c r="E940" s="8"/>
      <c r="F940" s="9"/>
      <c r="G940" s="9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</row>
    <row r="941" ht="15.75" customHeight="1">
      <c r="A941" s="10"/>
      <c r="B941" s="10"/>
      <c r="C941" s="10"/>
      <c r="D941" s="9"/>
      <c r="E941" s="8"/>
      <c r="F941" s="9"/>
      <c r="G941" s="9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</row>
    <row r="942" ht="15.75" customHeight="1">
      <c r="A942" s="10"/>
      <c r="B942" s="10"/>
      <c r="C942" s="10"/>
      <c r="D942" s="9"/>
      <c r="E942" s="8"/>
      <c r="F942" s="9"/>
      <c r="G942" s="9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</row>
    <row r="943" ht="15.75" customHeight="1">
      <c r="A943" s="10"/>
      <c r="B943" s="10"/>
      <c r="C943" s="10"/>
      <c r="D943" s="9"/>
      <c r="E943" s="8"/>
      <c r="F943" s="9"/>
      <c r="G943" s="9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</row>
    <row r="944" ht="15.75" customHeight="1">
      <c r="A944" s="10"/>
      <c r="B944" s="10"/>
      <c r="C944" s="10"/>
      <c r="D944" s="9"/>
      <c r="E944" s="8"/>
      <c r="F944" s="9"/>
      <c r="G944" s="9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</row>
    <row r="945" ht="15.75" customHeight="1">
      <c r="A945" s="10"/>
      <c r="B945" s="10"/>
      <c r="C945" s="10"/>
      <c r="D945" s="9"/>
      <c r="E945" s="8"/>
      <c r="F945" s="9"/>
      <c r="G945" s="9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</row>
    <row r="946" ht="15.75" customHeight="1">
      <c r="A946" s="10"/>
      <c r="B946" s="10"/>
      <c r="C946" s="10"/>
      <c r="D946" s="9"/>
      <c r="E946" s="8"/>
      <c r="F946" s="9"/>
      <c r="G946" s="9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</row>
    <row r="947" ht="15.75" customHeight="1">
      <c r="A947" s="10"/>
      <c r="B947" s="10"/>
      <c r="C947" s="10"/>
      <c r="D947" s="9"/>
      <c r="E947" s="8"/>
      <c r="F947" s="9"/>
      <c r="G947" s="9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</row>
    <row r="948" ht="15.75" customHeight="1">
      <c r="A948" s="10"/>
      <c r="B948" s="10"/>
      <c r="C948" s="10"/>
      <c r="D948" s="9"/>
      <c r="E948" s="8"/>
      <c r="F948" s="9"/>
      <c r="G948" s="9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</row>
    <row r="949" ht="15.75" customHeight="1">
      <c r="A949" s="10"/>
      <c r="B949" s="10"/>
      <c r="C949" s="10"/>
      <c r="D949" s="9"/>
      <c r="E949" s="8"/>
      <c r="F949" s="9"/>
      <c r="G949" s="9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</row>
    <row r="950" ht="15.75" customHeight="1">
      <c r="A950" s="10"/>
      <c r="B950" s="10"/>
      <c r="C950" s="10"/>
      <c r="D950" s="9"/>
      <c r="E950" s="8"/>
      <c r="F950" s="9"/>
      <c r="G950" s="9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</row>
    <row r="951" ht="15.75" customHeight="1">
      <c r="A951" s="10"/>
      <c r="B951" s="10"/>
      <c r="C951" s="10"/>
      <c r="D951" s="9"/>
      <c r="E951" s="8"/>
      <c r="F951" s="9"/>
      <c r="G951" s="9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</row>
    <row r="952" ht="15.75" customHeight="1">
      <c r="A952" s="10"/>
      <c r="B952" s="10"/>
      <c r="C952" s="10"/>
      <c r="D952" s="9"/>
      <c r="E952" s="8"/>
      <c r="F952" s="9"/>
      <c r="G952" s="9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</row>
    <row r="953" ht="15.75" customHeight="1">
      <c r="A953" s="10"/>
      <c r="B953" s="10"/>
      <c r="C953" s="10"/>
      <c r="D953" s="9"/>
      <c r="E953" s="8"/>
      <c r="F953" s="9"/>
      <c r="G953" s="9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</row>
    <row r="954" ht="15.75" customHeight="1">
      <c r="A954" s="10"/>
      <c r="B954" s="10"/>
      <c r="C954" s="10"/>
      <c r="D954" s="9"/>
      <c r="E954" s="8"/>
      <c r="F954" s="9"/>
      <c r="G954" s="9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</row>
    <row r="955" ht="15.75" customHeight="1">
      <c r="A955" s="10"/>
      <c r="B955" s="10"/>
      <c r="C955" s="10"/>
      <c r="D955" s="9"/>
      <c r="E955" s="8"/>
      <c r="F955" s="9"/>
      <c r="G955" s="9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</row>
    <row r="956" ht="15.75" customHeight="1">
      <c r="A956" s="10"/>
      <c r="B956" s="10"/>
      <c r="C956" s="10"/>
      <c r="D956" s="9"/>
      <c r="E956" s="8"/>
      <c r="F956" s="9"/>
      <c r="G956" s="9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</row>
    <row r="957" ht="15.75" customHeight="1">
      <c r="A957" s="10"/>
      <c r="B957" s="10"/>
      <c r="C957" s="10"/>
      <c r="D957" s="9"/>
      <c r="E957" s="8"/>
      <c r="F957" s="9"/>
      <c r="G957" s="9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</row>
    <row r="958" ht="15.75" customHeight="1">
      <c r="A958" s="10"/>
      <c r="B958" s="10"/>
      <c r="C958" s="10"/>
      <c r="D958" s="9"/>
      <c r="E958" s="8"/>
      <c r="F958" s="9"/>
      <c r="G958" s="9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</row>
    <row r="959" ht="15.75" customHeight="1">
      <c r="A959" s="10"/>
      <c r="B959" s="10"/>
      <c r="C959" s="10"/>
      <c r="D959" s="9"/>
      <c r="E959" s="8"/>
      <c r="F959" s="9"/>
      <c r="G959" s="9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</row>
    <row r="960" ht="15.75" customHeight="1">
      <c r="A960" s="10"/>
      <c r="B960" s="10"/>
      <c r="C960" s="10"/>
      <c r="D960" s="9"/>
      <c r="E960" s="8"/>
      <c r="F960" s="9"/>
      <c r="G960" s="9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</row>
    <row r="961" ht="15.75" customHeight="1">
      <c r="A961" s="10"/>
      <c r="B961" s="10"/>
      <c r="C961" s="10"/>
      <c r="D961" s="9"/>
      <c r="E961" s="8"/>
      <c r="F961" s="9"/>
      <c r="G961" s="9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</row>
    <row r="962" ht="15.75" customHeight="1">
      <c r="A962" s="10"/>
      <c r="B962" s="10"/>
      <c r="C962" s="10"/>
      <c r="D962" s="9"/>
      <c r="E962" s="8"/>
      <c r="F962" s="9"/>
      <c r="G962" s="9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</row>
    <row r="963" ht="15.75" customHeight="1">
      <c r="A963" s="10"/>
      <c r="B963" s="10"/>
      <c r="C963" s="10"/>
      <c r="D963" s="9"/>
      <c r="E963" s="8"/>
      <c r="F963" s="9"/>
      <c r="G963" s="9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</row>
    <row r="964" ht="15.75" customHeight="1">
      <c r="A964" s="10"/>
      <c r="B964" s="10"/>
      <c r="C964" s="10"/>
      <c r="D964" s="9"/>
      <c r="E964" s="8"/>
      <c r="F964" s="9"/>
      <c r="G964" s="9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</row>
    <row r="965" ht="15.75" customHeight="1">
      <c r="A965" s="10"/>
      <c r="B965" s="10"/>
      <c r="C965" s="10"/>
      <c r="D965" s="9"/>
      <c r="E965" s="8"/>
      <c r="F965" s="9"/>
      <c r="G965" s="9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</row>
    <row r="966" ht="15.75" customHeight="1">
      <c r="A966" s="10"/>
      <c r="B966" s="10"/>
      <c r="C966" s="10"/>
      <c r="D966" s="9"/>
      <c r="E966" s="8"/>
      <c r="F966" s="9"/>
      <c r="G966" s="9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</row>
    <row r="967" ht="15.75" customHeight="1">
      <c r="A967" s="10"/>
      <c r="B967" s="10"/>
      <c r="C967" s="10"/>
      <c r="D967" s="9"/>
      <c r="E967" s="8"/>
      <c r="F967" s="9"/>
      <c r="G967" s="9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</row>
    <row r="968" ht="15.75" customHeight="1">
      <c r="A968" s="10"/>
      <c r="B968" s="10"/>
      <c r="C968" s="10"/>
      <c r="D968" s="9"/>
      <c r="E968" s="8"/>
      <c r="F968" s="9"/>
      <c r="G968" s="9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</row>
    <row r="969" ht="15.75" customHeight="1">
      <c r="A969" s="10"/>
      <c r="B969" s="10"/>
      <c r="C969" s="10"/>
      <c r="D969" s="9"/>
      <c r="E969" s="8"/>
      <c r="F969" s="9"/>
      <c r="G969" s="9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</row>
    <row r="970" ht="15.75" customHeight="1">
      <c r="A970" s="10"/>
      <c r="B970" s="10"/>
      <c r="C970" s="10"/>
      <c r="D970" s="9"/>
      <c r="E970" s="8"/>
      <c r="F970" s="9"/>
      <c r="G970" s="9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</row>
    <row r="971" ht="15.75" customHeight="1">
      <c r="A971" s="10"/>
      <c r="B971" s="10"/>
      <c r="C971" s="10"/>
      <c r="D971" s="9"/>
      <c r="E971" s="8"/>
      <c r="F971" s="9"/>
      <c r="G971" s="9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</row>
    <row r="972" ht="15.75" customHeight="1">
      <c r="A972" s="10"/>
      <c r="B972" s="10"/>
      <c r="C972" s="10"/>
      <c r="D972" s="9"/>
      <c r="E972" s="8"/>
      <c r="F972" s="9"/>
      <c r="G972" s="9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</row>
    <row r="973" ht="15.75" customHeight="1">
      <c r="A973" s="10"/>
      <c r="B973" s="10"/>
      <c r="C973" s="10"/>
      <c r="D973" s="9"/>
      <c r="E973" s="8"/>
      <c r="F973" s="9"/>
      <c r="G973" s="9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</row>
    <row r="974" ht="15.75" customHeight="1">
      <c r="A974" s="10"/>
      <c r="B974" s="10"/>
      <c r="C974" s="10"/>
      <c r="D974" s="9"/>
      <c r="E974" s="8"/>
      <c r="F974" s="9"/>
      <c r="G974" s="9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</row>
    <row r="975" ht="15.75" customHeight="1">
      <c r="A975" s="10"/>
      <c r="B975" s="10"/>
      <c r="C975" s="10"/>
      <c r="D975" s="9"/>
      <c r="E975" s="8"/>
      <c r="F975" s="9"/>
      <c r="G975" s="9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</row>
    <row r="976" ht="15.75" customHeight="1">
      <c r="A976" s="10"/>
      <c r="B976" s="10"/>
      <c r="C976" s="10"/>
      <c r="D976" s="9"/>
      <c r="E976" s="8"/>
      <c r="F976" s="9"/>
      <c r="G976" s="9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</row>
    <row r="977" ht="15.75" customHeight="1">
      <c r="A977" s="10"/>
      <c r="B977" s="10"/>
      <c r="C977" s="10"/>
      <c r="D977" s="9"/>
      <c r="E977" s="8"/>
      <c r="F977" s="9"/>
      <c r="G977" s="9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</row>
    <row r="978" ht="15.75" customHeight="1">
      <c r="A978" s="10"/>
      <c r="B978" s="10"/>
      <c r="C978" s="10"/>
      <c r="D978" s="9"/>
      <c r="E978" s="8"/>
      <c r="F978" s="9"/>
      <c r="G978" s="9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</row>
    <row r="979" ht="15.75" customHeight="1">
      <c r="A979" s="10"/>
      <c r="B979" s="10"/>
      <c r="C979" s="10"/>
      <c r="D979" s="9"/>
      <c r="E979" s="8"/>
      <c r="F979" s="9"/>
      <c r="G979" s="9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</row>
    <row r="980" ht="15.75" customHeight="1">
      <c r="A980" s="10"/>
      <c r="B980" s="10"/>
      <c r="C980" s="10"/>
      <c r="D980" s="9"/>
      <c r="E980" s="8"/>
      <c r="F980" s="9"/>
      <c r="G980" s="9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</row>
    <row r="981" ht="15.75" customHeight="1">
      <c r="A981" s="10"/>
      <c r="B981" s="10"/>
      <c r="C981" s="10"/>
      <c r="D981" s="9"/>
      <c r="E981" s="8"/>
      <c r="F981" s="9"/>
      <c r="G981" s="9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</row>
    <row r="982" ht="15.75" customHeight="1">
      <c r="A982" s="10"/>
      <c r="B982" s="10"/>
      <c r="C982" s="10"/>
      <c r="D982" s="9"/>
      <c r="E982" s="8"/>
      <c r="F982" s="9"/>
      <c r="G982" s="9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</row>
    <row r="983" ht="15.75" customHeight="1">
      <c r="A983" s="10"/>
      <c r="B983" s="10"/>
      <c r="C983" s="10"/>
      <c r="D983" s="9"/>
      <c r="E983" s="8"/>
      <c r="F983" s="9"/>
      <c r="G983" s="9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</row>
    <row r="984" ht="15.75" customHeight="1">
      <c r="A984" s="10"/>
      <c r="B984" s="10"/>
      <c r="C984" s="10"/>
      <c r="D984" s="9"/>
      <c r="E984" s="8"/>
      <c r="F984" s="9"/>
      <c r="G984" s="9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</row>
    <row r="985" ht="15.75" customHeight="1">
      <c r="A985" s="10"/>
      <c r="B985" s="10"/>
      <c r="C985" s="10"/>
      <c r="D985" s="9"/>
      <c r="E985" s="8"/>
      <c r="F985" s="9"/>
      <c r="G985" s="9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</row>
    <row r="986" ht="15.75" customHeight="1">
      <c r="A986" s="10"/>
      <c r="B986" s="10"/>
      <c r="C986" s="10"/>
      <c r="D986" s="9"/>
      <c r="E986" s="8"/>
      <c r="F986" s="9"/>
      <c r="G986" s="9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</row>
    <row r="987" ht="15.75" customHeight="1">
      <c r="A987" s="10"/>
      <c r="B987" s="10"/>
      <c r="C987" s="10"/>
      <c r="D987" s="9"/>
      <c r="E987" s="8"/>
      <c r="F987" s="9"/>
      <c r="G987" s="9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</row>
    <row r="988" ht="15.75" customHeight="1">
      <c r="A988" s="10"/>
      <c r="B988" s="10"/>
      <c r="C988" s="10"/>
      <c r="D988" s="9"/>
      <c r="E988" s="8"/>
      <c r="F988" s="9"/>
      <c r="G988" s="9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</row>
    <row r="989" ht="15.75" customHeight="1">
      <c r="A989" s="10"/>
      <c r="B989" s="10"/>
      <c r="C989" s="10"/>
      <c r="D989" s="9"/>
      <c r="E989" s="8"/>
      <c r="F989" s="9"/>
      <c r="G989" s="9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</row>
    <row r="990" ht="15.75" customHeight="1">
      <c r="A990" s="10"/>
      <c r="B990" s="10"/>
      <c r="C990" s="10"/>
      <c r="D990" s="9"/>
      <c r="E990" s="8"/>
      <c r="F990" s="9"/>
      <c r="G990" s="9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</row>
    <row r="991" ht="15.75" customHeight="1">
      <c r="A991" s="10"/>
      <c r="B991" s="10"/>
      <c r="C991" s="10"/>
      <c r="D991" s="9"/>
      <c r="E991" s="8"/>
      <c r="F991" s="9"/>
      <c r="G991" s="9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</row>
    <row r="992" ht="15.75" customHeight="1">
      <c r="A992" s="10"/>
      <c r="B992" s="10"/>
      <c r="C992" s="10"/>
      <c r="D992" s="9"/>
      <c r="E992" s="8"/>
      <c r="F992" s="9"/>
      <c r="G992" s="9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</row>
    <row r="993" ht="15.75" customHeight="1">
      <c r="A993" s="10"/>
      <c r="B993" s="10"/>
      <c r="C993" s="10"/>
      <c r="D993" s="9"/>
      <c r="E993" s="8"/>
      <c r="F993" s="9"/>
      <c r="G993" s="9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</row>
    <row r="994" ht="15.75" customHeight="1">
      <c r="A994" s="10"/>
      <c r="B994" s="10"/>
      <c r="C994" s="10"/>
      <c r="D994" s="9"/>
      <c r="E994" s="8"/>
      <c r="F994" s="9"/>
      <c r="G994" s="9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</row>
    <row r="995" ht="15.75" customHeight="1">
      <c r="A995" s="10"/>
      <c r="B995" s="10"/>
      <c r="C995" s="10"/>
      <c r="D995" s="9"/>
      <c r="E995" s="8"/>
      <c r="F995" s="9"/>
      <c r="G995" s="9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</row>
    <row r="996" ht="15.75" customHeight="1">
      <c r="A996" s="10"/>
      <c r="B996" s="10"/>
      <c r="C996" s="10"/>
      <c r="D996" s="9"/>
      <c r="E996" s="8"/>
      <c r="F996" s="9"/>
      <c r="G996" s="9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</row>
    <row r="997" ht="15.75" customHeight="1">
      <c r="A997" s="10"/>
      <c r="B997" s="10"/>
      <c r="C997" s="10"/>
      <c r="D997" s="9"/>
      <c r="E997" s="8"/>
      <c r="F997" s="9"/>
      <c r="G997" s="9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</row>
    <row r="998" ht="15.75" customHeight="1">
      <c r="A998" s="10"/>
      <c r="B998" s="10"/>
      <c r="C998" s="10"/>
      <c r="D998" s="9"/>
      <c r="E998" s="8"/>
      <c r="F998" s="9"/>
      <c r="G998" s="9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</row>
    <row r="999" ht="15.75" customHeight="1">
      <c r="A999" s="10"/>
      <c r="B999" s="10"/>
      <c r="C999" s="10"/>
      <c r="D999" s="9"/>
      <c r="E999" s="8"/>
      <c r="F999" s="9"/>
      <c r="G999" s="9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</row>
    <row r="1000" ht="15.75" customHeight="1">
      <c r="A1000" s="10"/>
      <c r="B1000" s="10"/>
      <c r="C1000" s="10"/>
      <c r="D1000" s="9"/>
      <c r="E1000" s="8"/>
      <c r="F1000" s="9"/>
      <c r="G1000" s="9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</row>
    <row r="1001" ht="15.75" customHeight="1">
      <c r="A1001" s="10"/>
      <c r="B1001" s="10"/>
      <c r="C1001" s="10"/>
      <c r="D1001" s="9"/>
      <c r="E1001" s="8"/>
      <c r="F1001" s="9"/>
      <c r="G1001" s="9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</row>
  </sheetData>
  <printOptions/>
  <pageMargins bottom="0.75" footer="0.0" header="0.0" left="0.7" right="0.7" top="0.75"/>
  <pageSetup orientation="landscape"/>
  <drawing r:id="rId1"/>
</worksheet>
</file>