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95" activeTab="1"/>
  </bookViews>
  <sheets>
    <sheet name="Q1" sheetId="2" r:id="rId1"/>
    <sheet name="Q2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8" i="1"/>
  <c r="R86"/>
  <c r="R84"/>
  <c r="R82"/>
  <c r="R80"/>
  <c r="Q86"/>
  <c r="Q84"/>
  <c r="Q82"/>
  <c r="Q80"/>
  <c r="Q78"/>
  <c r="R78" s="1"/>
  <c r="P86"/>
  <c r="K86"/>
  <c r="P84"/>
  <c r="K84"/>
  <c r="P78"/>
  <c r="K78"/>
  <c r="P82"/>
  <c r="K82"/>
  <c r="P80"/>
  <c r="K80"/>
  <c r="L16"/>
  <c r="M16" s="1"/>
  <c r="O73" l="1"/>
  <c r="O72"/>
  <c r="O71"/>
  <c r="O70"/>
  <c r="O69"/>
  <c r="O68"/>
  <c r="O67"/>
  <c r="O66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O59"/>
  <c r="M59"/>
  <c r="L59"/>
  <c r="O27"/>
  <c r="O58"/>
  <c r="M58"/>
  <c r="L58"/>
  <c r="L27"/>
  <c r="M27" s="1"/>
  <c r="M57"/>
  <c r="M55"/>
  <c r="M53"/>
  <c r="M51"/>
  <c r="M49"/>
  <c r="M47"/>
  <c r="M45"/>
  <c r="M43"/>
  <c r="M41"/>
  <c r="M40"/>
  <c r="M39"/>
  <c r="M38"/>
  <c r="M37"/>
  <c r="M36"/>
  <c r="M35"/>
  <c r="M33"/>
  <c r="M32"/>
  <c r="M31"/>
  <c r="M30"/>
  <c r="M29"/>
  <c r="M26"/>
  <c r="M25"/>
  <c r="M24"/>
  <c r="M23"/>
  <c r="M22"/>
  <c r="M21"/>
  <c r="M20"/>
  <c r="M19"/>
  <c r="M17"/>
  <c r="M15"/>
  <c r="M14"/>
  <c r="M13"/>
  <c r="M12"/>
  <c r="M11"/>
  <c r="M10"/>
  <c r="M9"/>
  <c r="M8"/>
  <c r="L43"/>
  <c r="O43" s="1"/>
  <c r="L45"/>
  <c r="O45" s="1"/>
  <c r="L47"/>
  <c r="O47" s="1"/>
  <c r="L49"/>
  <c r="O49" s="1"/>
  <c r="L51"/>
  <c r="O51" s="1"/>
  <c r="L53"/>
  <c r="O53" s="1"/>
  <c r="L55"/>
  <c r="O55" s="1"/>
  <c r="L57"/>
  <c r="O57" s="1"/>
  <c r="L41"/>
  <c r="O41" s="1"/>
  <c r="L35"/>
  <c r="O35" s="1"/>
  <c r="L40"/>
  <c r="O40" s="1"/>
  <c r="L39"/>
  <c r="O39" s="1"/>
  <c r="L38"/>
  <c r="O38" s="1"/>
  <c r="L37"/>
  <c r="O37" s="1"/>
  <c r="L26"/>
  <c r="O26" s="1"/>
  <c r="L25"/>
  <c r="O25" s="1"/>
  <c r="L24"/>
  <c r="O24" s="1"/>
  <c r="L23"/>
  <c r="O23" s="1"/>
  <c r="L36"/>
  <c r="O36" s="1"/>
  <c r="L33"/>
  <c r="O33" s="1"/>
  <c r="L32"/>
  <c r="O32" s="1"/>
  <c r="L31"/>
  <c r="O31" s="1"/>
  <c r="L30"/>
  <c r="O30" s="1"/>
  <c r="L29"/>
  <c r="O29" s="1"/>
  <c r="L22"/>
  <c r="O22" s="1"/>
  <c r="L21"/>
  <c r="O21" s="1"/>
  <c r="L19"/>
  <c r="O19" s="1"/>
  <c r="L20"/>
  <c r="O20" s="1"/>
  <c r="L15"/>
  <c r="O15" s="1"/>
  <c r="L17"/>
  <c r="O17" s="1"/>
  <c r="L14"/>
  <c r="O14" s="1"/>
  <c r="L13"/>
  <c r="O13" s="1"/>
  <c r="L12"/>
  <c r="O12" s="1"/>
  <c r="L11"/>
  <c r="O11" s="1"/>
  <c r="L10"/>
  <c r="O10" s="1"/>
  <c r="L9"/>
  <c r="O9" s="1"/>
  <c r="O8"/>
</calcChain>
</file>

<file path=xl/sharedStrings.xml><?xml version="1.0" encoding="utf-8"?>
<sst xmlns="http://schemas.openxmlformats.org/spreadsheetml/2006/main" count="28" uniqueCount="23">
  <si>
    <t>Pressure</t>
  </si>
  <si>
    <t>Temp</t>
  </si>
  <si>
    <t>Volume</t>
  </si>
  <si>
    <t>L</t>
  </si>
  <si>
    <t>rms</t>
  </si>
  <si>
    <t>PV</t>
  </si>
  <si>
    <t>mass</t>
  </si>
  <si>
    <t>kg</t>
  </si>
  <si>
    <t>sigma</t>
  </si>
  <si>
    <t>m</t>
  </si>
  <si>
    <t>J</t>
  </si>
  <si>
    <t>epsilon</t>
  </si>
  <si>
    <t>J/K</t>
  </si>
  <si>
    <t>kb</t>
  </si>
  <si>
    <t>rho Kg/m^3</t>
  </si>
  <si>
    <t>Pideal</t>
  </si>
  <si>
    <t>Pvirial</t>
  </si>
  <si>
    <t>T</t>
  </si>
  <si>
    <t>P</t>
  </si>
  <si>
    <t>KE</t>
  </si>
  <si>
    <t>PE</t>
  </si>
  <si>
    <t>Ratio</t>
  </si>
  <si>
    <t>density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</si>
</sst>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'Q2'!$G$19:$G$26</c:f>
              <c:numCache>
                <c:formatCode>General</c:formatCode>
                <c:ptCount val="8"/>
                <c:pt idx="0">
                  <c:v>124.5038</c:v>
                </c:pt>
                <c:pt idx="1">
                  <c:v>148.93379999999999</c:v>
                </c:pt>
                <c:pt idx="2">
                  <c:v>181.0479</c:v>
                </c:pt>
                <c:pt idx="3">
                  <c:v>198.85810000000001</c:v>
                </c:pt>
                <c:pt idx="4">
                  <c:v>244.1037</c:v>
                </c:pt>
                <c:pt idx="5">
                  <c:v>313.34480000000002</c:v>
                </c:pt>
                <c:pt idx="6">
                  <c:v>487.2106</c:v>
                </c:pt>
                <c:pt idx="7">
                  <c:v>876.69190000000003</c:v>
                </c:pt>
              </c:numCache>
            </c:numRef>
          </c:xVal>
          <c:yVal>
            <c:numRef>
              <c:f>'Q2'!$O$19:$O$26</c:f>
              <c:numCache>
                <c:formatCode>General</c:formatCode>
                <c:ptCount val="8"/>
                <c:pt idx="0">
                  <c:v>195.03281250000001</c:v>
                </c:pt>
                <c:pt idx="1">
                  <c:v>381.33281249999999</c:v>
                </c:pt>
                <c:pt idx="2">
                  <c:v>627.1171875</c:v>
                </c:pt>
                <c:pt idx="3">
                  <c:v>741.15</c:v>
                </c:pt>
                <c:pt idx="4">
                  <c:v>1070.0015625000001</c:v>
                </c:pt>
                <c:pt idx="5">
                  <c:v>1512.8015625</c:v>
                </c:pt>
                <c:pt idx="6">
                  <c:v>2608.1156249999999</c:v>
                </c:pt>
                <c:pt idx="7">
                  <c:v>4761.7875000000004</c:v>
                </c:pt>
              </c:numCache>
            </c:numRef>
          </c:yVal>
        </c:ser>
        <c:axId val="48182016"/>
        <c:axId val="48180224"/>
      </c:scatterChart>
      <c:valAx>
        <c:axId val="48182016"/>
        <c:scaling>
          <c:orientation val="minMax"/>
        </c:scaling>
        <c:axPos val="b"/>
        <c:numFmt formatCode="General" sourceLinked="1"/>
        <c:tickLblPos val="nextTo"/>
        <c:crossAx val="48180224"/>
        <c:crosses val="autoZero"/>
        <c:crossBetween val="midCat"/>
      </c:valAx>
      <c:valAx>
        <c:axId val="48180224"/>
        <c:scaling>
          <c:orientation val="minMax"/>
        </c:scaling>
        <c:axPos val="l"/>
        <c:majorGridlines/>
        <c:numFmt formatCode="General" sourceLinked="1"/>
        <c:tickLblPos val="nextTo"/>
        <c:crossAx val="4818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'Q2'!$G$35:$G$41</c:f>
              <c:numCache>
                <c:formatCode>General</c:formatCode>
                <c:ptCount val="7"/>
                <c:pt idx="0">
                  <c:v>101.03579999999999</c:v>
                </c:pt>
                <c:pt idx="1">
                  <c:v>201.8184</c:v>
                </c:pt>
                <c:pt idx="2">
                  <c:v>399.93400000000003</c:v>
                </c:pt>
                <c:pt idx="3">
                  <c:v>597.25919999999996</c:v>
                </c:pt>
                <c:pt idx="4">
                  <c:v>791.71789999999999</c:v>
                </c:pt>
                <c:pt idx="5" formatCode="0.00E+00">
                  <c:v>1604.6</c:v>
                </c:pt>
                <c:pt idx="6" formatCode="0.00E+00">
                  <c:v>3201.2</c:v>
                </c:pt>
              </c:numCache>
            </c:numRef>
          </c:xVal>
          <c:yVal>
            <c:numRef>
              <c:f>'Q2'!$O$35:$O$41</c:f>
              <c:numCache>
                <c:formatCode>General</c:formatCode>
                <c:ptCount val="7"/>
                <c:pt idx="0">
                  <c:v>6.1235999999999997</c:v>
                </c:pt>
                <c:pt idx="1">
                  <c:v>427.63139999999999</c:v>
                </c:pt>
                <c:pt idx="2">
                  <c:v>1218.2319</c:v>
                </c:pt>
                <c:pt idx="3">
                  <c:v>1941.3269999999998</c:v>
                </c:pt>
                <c:pt idx="4">
                  <c:v>2676.5234999999998</c:v>
                </c:pt>
                <c:pt idx="5">
                  <c:v>5462.3240999999998</c:v>
                </c:pt>
                <c:pt idx="6">
                  <c:v>10662.864299999999</c:v>
                </c:pt>
              </c:numCache>
            </c:numRef>
          </c:yVal>
        </c:ser>
        <c:axId val="64351616"/>
        <c:axId val="64350080"/>
      </c:scatterChart>
      <c:valAx>
        <c:axId val="64351616"/>
        <c:scaling>
          <c:orientation val="minMax"/>
        </c:scaling>
        <c:axPos val="b"/>
        <c:numFmt formatCode="General" sourceLinked="1"/>
        <c:tickLblPos val="nextTo"/>
        <c:crossAx val="64350080"/>
        <c:crosses val="autoZero"/>
        <c:crossBetween val="midCat"/>
      </c:valAx>
      <c:valAx>
        <c:axId val="64350080"/>
        <c:scaling>
          <c:orientation val="minMax"/>
        </c:scaling>
        <c:axPos val="l"/>
        <c:majorGridlines/>
        <c:numFmt formatCode="General" sourceLinked="1"/>
        <c:tickLblPos val="nextTo"/>
        <c:crossAx val="6435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'Q2'!$G$43:$G$57</c:f>
              <c:numCache>
                <c:formatCode>General</c:formatCode>
                <c:ptCount val="15"/>
                <c:pt idx="0">
                  <c:v>98.4529</c:v>
                </c:pt>
                <c:pt idx="2">
                  <c:v>99.972399999999993</c:v>
                </c:pt>
                <c:pt idx="4">
                  <c:v>97.530600000000007</c:v>
                </c:pt>
                <c:pt idx="6">
                  <c:v>95.791700000000006</c:v>
                </c:pt>
                <c:pt idx="8">
                  <c:v>97.266599999999997</c:v>
                </c:pt>
                <c:pt idx="10">
                  <c:v>98.770600000000002</c:v>
                </c:pt>
                <c:pt idx="12">
                  <c:v>97.361999999999995</c:v>
                </c:pt>
                <c:pt idx="14">
                  <c:v>99.344999999999999</c:v>
                </c:pt>
              </c:numCache>
            </c:numRef>
          </c:xVal>
          <c:yVal>
            <c:numRef>
              <c:f>'Q2'!$O$43:$O$57</c:f>
              <c:numCache>
                <c:formatCode>General</c:formatCode>
                <c:ptCount val="15"/>
                <c:pt idx="0">
                  <c:v>31.7</c:v>
                </c:pt>
                <c:pt idx="2">
                  <c:v>62.690100000000001</c:v>
                </c:pt>
                <c:pt idx="4">
                  <c:v>100.1832</c:v>
                </c:pt>
                <c:pt idx="6">
                  <c:v>145.40799999999999</c:v>
                </c:pt>
                <c:pt idx="8">
                  <c:v>172</c:v>
                </c:pt>
                <c:pt idx="10">
                  <c:v>194.4</c:v>
                </c:pt>
                <c:pt idx="12">
                  <c:v>204.8</c:v>
                </c:pt>
                <c:pt idx="14">
                  <c:v>207.35487999999998</c:v>
                </c:pt>
              </c:numCache>
            </c:numRef>
          </c:yVal>
        </c:ser>
        <c:axId val="78484992"/>
        <c:axId val="61361536"/>
      </c:scatterChart>
      <c:valAx>
        <c:axId val="78484992"/>
        <c:scaling>
          <c:orientation val="minMax"/>
        </c:scaling>
        <c:axPos val="b"/>
        <c:numFmt formatCode="General" sourceLinked="1"/>
        <c:tickLblPos val="nextTo"/>
        <c:crossAx val="61361536"/>
        <c:crosses val="autoZero"/>
        <c:crossBetween val="midCat"/>
      </c:valAx>
      <c:valAx>
        <c:axId val="61361536"/>
        <c:scaling>
          <c:orientation val="minMax"/>
        </c:scaling>
        <c:axPos val="l"/>
        <c:majorGridlines/>
        <c:numFmt formatCode="General" sourceLinked="1"/>
        <c:tickLblPos val="nextTo"/>
        <c:crossAx val="7848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'Q2'!$C$43:$C$57</c:f>
              <c:numCache>
                <c:formatCode>General</c:formatCode>
                <c:ptCount val="15"/>
                <c:pt idx="0">
                  <c:v>3.1699999999999999E-2</c:v>
                </c:pt>
                <c:pt idx="2">
                  <c:v>4.7100000000000003E-2</c:v>
                </c:pt>
                <c:pt idx="4">
                  <c:v>4.5600000000000002E-2</c:v>
                </c:pt>
                <c:pt idx="6">
                  <c:v>3.5499999999999997E-2</c:v>
                </c:pt>
                <c:pt idx="8">
                  <c:v>2.1499999999999998E-2</c:v>
                </c:pt>
                <c:pt idx="10">
                  <c:v>7.1999999999999998E-3</c:v>
                </c:pt>
                <c:pt idx="12">
                  <c:v>3.2000000000000002E-3</c:v>
                </c:pt>
                <c:pt idx="14" formatCode="0.00E+00">
                  <c:v>4.0498999999999998E-4</c:v>
                </c:pt>
              </c:numCache>
            </c:numRef>
          </c:xVal>
          <c:yVal>
            <c:numRef>
              <c:f>'Q2'!$M$43:$M$57</c:f>
              <c:numCache>
                <c:formatCode>General</c:formatCode>
                <c:ptCount val="15"/>
                <c:pt idx="0" formatCode="0.00">
                  <c:v>431.83391003460196</c:v>
                </c:pt>
                <c:pt idx="2" formatCode="0.00">
                  <c:v>324.44320814019682</c:v>
                </c:pt>
                <c:pt idx="4" formatCode="0.00">
                  <c:v>196.55617206854893</c:v>
                </c:pt>
                <c:pt idx="6" formatCode="0.00">
                  <c:v>105.4282006920415</c:v>
                </c:pt>
                <c:pt idx="8" formatCode="0.00">
                  <c:v>53.979238754325245</c:v>
                </c:pt>
                <c:pt idx="10" formatCode="0.00">
                  <c:v>15.993848519800073</c:v>
                </c:pt>
                <c:pt idx="12" formatCode="0.00">
                  <c:v>6.7474048442906556</c:v>
                </c:pt>
                <c:pt idx="14" formatCode="0.00">
                  <c:v>0.84342560553633195</c:v>
                </c:pt>
              </c:numCache>
            </c:numRef>
          </c:yVal>
        </c:ser>
        <c:axId val="78170368"/>
        <c:axId val="78168832"/>
      </c:scatterChart>
      <c:valAx>
        <c:axId val="78170368"/>
        <c:scaling>
          <c:logBase val="10"/>
          <c:orientation val="minMax"/>
        </c:scaling>
        <c:axPos val="b"/>
        <c:numFmt formatCode="General" sourceLinked="1"/>
        <c:tickLblPos val="nextTo"/>
        <c:crossAx val="78168832"/>
        <c:crosses val="autoZero"/>
        <c:crossBetween val="midCat"/>
      </c:valAx>
      <c:valAx>
        <c:axId val="78168832"/>
        <c:scaling>
          <c:logBase val="10"/>
          <c:orientation val="minMax"/>
        </c:scaling>
        <c:axPos val="l"/>
        <c:majorGridlines/>
        <c:numFmt formatCode="0.00" sourceLinked="1"/>
        <c:tickLblPos val="nextTo"/>
        <c:crossAx val="7817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465507436570428"/>
          <c:y val="5.1440251900434976E-2"/>
          <c:w val="0.62444903762029746"/>
          <c:h val="0.71165995338338894"/>
        </c:manualLayout>
      </c:layout>
      <c:scatterChart>
        <c:scatterStyle val="lineMarker"/>
        <c:ser>
          <c:idx val="0"/>
          <c:order val="0"/>
          <c:tx>
            <c:v>rho = 1023.61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37817147856518"/>
                  <c:y val="-8.7530731466358369E-2"/>
                </c:manualLayout>
              </c:layout>
              <c:numFmt formatCode="General" sourceLinked="0"/>
            </c:trendlineLbl>
          </c:trendline>
          <c:xVal>
            <c:numRef>
              <c:f>'Q2'!$G$19:$G$27</c:f>
              <c:numCache>
                <c:formatCode>General</c:formatCode>
                <c:ptCount val="9"/>
                <c:pt idx="0">
                  <c:v>124.5038</c:v>
                </c:pt>
                <c:pt idx="1">
                  <c:v>148.93379999999999</c:v>
                </c:pt>
                <c:pt idx="2">
                  <c:v>181.0479</c:v>
                </c:pt>
                <c:pt idx="3">
                  <c:v>198.85810000000001</c:v>
                </c:pt>
                <c:pt idx="4">
                  <c:v>244.1037</c:v>
                </c:pt>
                <c:pt idx="5">
                  <c:v>313.34480000000002</c:v>
                </c:pt>
                <c:pt idx="6">
                  <c:v>487.2106</c:v>
                </c:pt>
                <c:pt idx="7">
                  <c:v>876.69190000000003</c:v>
                </c:pt>
                <c:pt idx="8" formatCode="0.00E+00">
                  <c:v>1794.5</c:v>
                </c:pt>
              </c:numCache>
            </c:numRef>
          </c:xVal>
          <c:yVal>
            <c:numRef>
              <c:f>'Q2'!$O$19:$O$27</c:f>
              <c:numCache>
                <c:formatCode>General</c:formatCode>
                <c:ptCount val="9"/>
                <c:pt idx="0">
                  <c:v>195.03281250000001</c:v>
                </c:pt>
                <c:pt idx="1">
                  <c:v>381.33281249999999</c:v>
                </c:pt>
                <c:pt idx="2">
                  <c:v>627.1171875</c:v>
                </c:pt>
                <c:pt idx="3">
                  <c:v>741.15</c:v>
                </c:pt>
                <c:pt idx="4">
                  <c:v>1070.0015625000001</c:v>
                </c:pt>
                <c:pt idx="5">
                  <c:v>1512.8015625</c:v>
                </c:pt>
                <c:pt idx="6">
                  <c:v>2608.1156249999999</c:v>
                </c:pt>
                <c:pt idx="7">
                  <c:v>4761.7875000000004</c:v>
                </c:pt>
                <c:pt idx="8">
                  <c:v>9268.171875</c:v>
                </c:pt>
              </c:numCache>
            </c:numRef>
          </c:yVal>
        </c:ser>
        <c:ser>
          <c:idx val="1"/>
          <c:order val="1"/>
          <c:tx>
            <c:v>rho = 592.36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029286964129481"/>
                  <c:y val="-2.364102072064217E-2"/>
                </c:manualLayout>
              </c:layout>
              <c:numFmt formatCode="General" sourceLinked="0"/>
            </c:trendlineLbl>
          </c:trendline>
          <c:xVal>
            <c:numRef>
              <c:f>'Q2'!$G$35:$G$41</c:f>
              <c:numCache>
                <c:formatCode>General</c:formatCode>
                <c:ptCount val="7"/>
                <c:pt idx="0">
                  <c:v>101.03579999999999</c:v>
                </c:pt>
                <c:pt idx="1">
                  <c:v>201.8184</c:v>
                </c:pt>
                <c:pt idx="2">
                  <c:v>399.93400000000003</c:v>
                </c:pt>
                <c:pt idx="3">
                  <c:v>597.25919999999996</c:v>
                </c:pt>
                <c:pt idx="4">
                  <c:v>791.71789999999999</c:v>
                </c:pt>
                <c:pt idx="5" formatCode="0.00E+00">
                  <c:v>1604.6</c:v>
                </c:pt>
                <c:pt idx="6" formatCode="0.00E+00">
                  <c:v>3201.2</c:v>
                </c:pt>
              </c:numCache>
            </c:numRef>
          </c:xVal>
          <c:yVal>
            <c:numRef>
              <c:f>'Q2'!$O$35:$O$41</c:f>
              <c:numCache>
                <c:formatCode>General</c:formatCode>
                <c:ptCount val="7"/>
                <c:pt idx="0">
                  <c:v>6.1235999999999997</c:v>
                </c:pt>
                <c:pt idx="1">
                  <c:v>427.63139999999999</c:v>
                </c:pt>
                <c:pt idx="2">
                  <c:v>1218.2319</c:v>
                </c:pt>
                <c:pt idx="3">
                  <c:v>1941.3269999999998</c:v>
                </c:pt>
                <c:pt idx="4">
                  <c:v>2676.5234999999998</c:v>
                </c:pt>
                <c:pt idx="5">
                  <c:v>5462.3240999999998</c:v>
                </c:pt>
                <c:pt idx="6">
                  <c:v>10662.864299999999</c:v>
                </c:pt>
              </c:numCache>
            </c:numRef>
          </c:yVal>
        </c:ser>
        <c:ser>
          <c:idx val="2"/>
          <c:order val="2"/>
          <c:tx>
            <c:v>rho = 0.84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645188101487315"/>
                  <c:y val="-3.5102913702357789E-2"/>
                </c:manualLayout>
              </c:layout>
              <c:numFmt formatCode="General" sourceLinked="0"/>
            </c:trendlineLbl>
          </c:trendline>
          <c:xVal>
            <c:numRef>
              <c:f>'Q2'!$G$57:$G$59</c:f>
              <c:numCache>
                <c:formatCode>General</c:formatCode>
                <c:ptCount val="3"/>
                <c:pt idx="0">
                  <c:v>99.344999999999999</c:v>
                </c:pt>
                <c:pt idx="1">
                  <c:v>499.80270000000002</c:v>
                </c:pt>
                <c:pt idx="2" formatCode="0.00E+00">
                  <c:v>2000.1</c:v>
                </c:pt>
              </c:numCache>
            </c:numRef>
          </c:xVal>
          <c:yVal>
            <c:numRef>
              <c:f>'Q2'!$O$57:$O$59</c:f>
              <c:numCache>
                <c:formatCode>General</c:formatCode>
                <c:ptCount val="3"/>
                <c:pt idx="0">
                  <c:v>207.35487999999998</c:v>
                </c:pt>
                <c:pt idx="1">
                  <c:v>1075.2</c:v>
                </c:pt>
                <c:pt idx="2">
                  <c:v>4249.6000000000004</c:v>
                </c:pt>
              </c:numCache>
            </c:numRef>
          </c:yVal>
        </c:ser>
        <c:axId val="104568704"/>
        <c:axId val="104567168"/>
      </c:scatterChart>
      <c:valAx>
        <c:axId val="10456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(K)</a:t>
                </a:r>
              </a:p>
            </c:rich>
          </c:tx>
          <c:layout/>
        </c:title>
        <c:numFmt formatCode="General" sourceLinked="1"/>
        <c:tickLblPos val="nextTo"/>
        <c:crossAx val="104567168"/>
        <c:crosses val="autoZero"/>
        <c:crossBetween val="midCat"/>
      </c:valAx>
      <c:valAx>
        <c:axId val="104567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PV (non dim.)</a:t>
                </a:r>
              </a:p>
            </c:rich>
          </c:tx>
          <c:layout/>
        </c:title>
        <c:numFmt formatCode="General" sourceLinked="1"/>
        <c:tickLblPos val="nextTo"/>
        <c:crossAx val="10456870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690266841644796"/>
          <c:y val="0.40695155892762097"/>
          <c:w val="0.21309742198576506"/>
          <c:h val="0.3133501592825446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'Q2'!$C$66:$C$73</c:f>
              <c:numCache>
                <c:formatCode>General</c:formatCode>
                <c:ptCount val="8"/>
                <c:pt idx="0">
                  <c:v>4.7100000000000003E-2</c:v>
                </c:pt>
                <c:pt idx="1">
                  <c:v>4.5600000000000002E-2</c:v>
                </c:pt>
                <c:pt idx="2">
                  <c:v>3.5499999999999997E-2</c:v>
                </c:pt>
                <c:pt idx="3">
                  <c:v>2.1499999999999998E-2</c:v>
                </c:pt>
                <c:pt idx="4">
                  <c:v>7.1999999999999998E-3</c:v>
                </c:pt>
                <c:pt idx="5">
                  <c:v>3.2000000000000002E-3</c:v>
                </c:pt>
                <c:pt idx="6" formatCode="0.00E+00">
                  <c:v>4.0498999999999998E-4</c:v>
                </c:pt>
                <c:pt idx="7" formatCode="0.00E+00">
                  <c:v>5.1202999999999997E-5</c:v>
                </c:pt>
              </c:numCache>
            </c:numRef>
          </c:xVal>
          <c:yVal>
            <c:numRef>
              <c:f>'Q2'!$M$66:$M$73</c:f>
              <c:numCache>
                <c:formatCode>0.00</c:formatCode>
                <c:ptCount val="8"/>
                <c:pt idx="0">
                  <c:v>324.44320814019682</c:v>
                </c:pt>
                <c:pt idx="1">
                  <c:v>196.55617206854893</c:v>
                </c:pt>
                <c:pt idx="2">
                  <c:v>105.4282006920415</c:v>
                </c:pt>
                <c:pt idx="3">
                  <c:v>53.979238754325245</c:v>
                </c:pt>
                <c:pt idx="4">
                  <c:v>15.993848519800073</c:v>
                </c:pt>
                <c:pt idx="5">
                  <c:v>6.7474048442906556</c:v>
                </c:pt>
                <c:pt idx="6">
                  <c:v>0.84342560553633195</c:v>
                </c:pt>
                <c:pt idx="7">
                  <c:v>0.10542820069204149</c:v>
                </c:pt>
              </c:numCache>
            </c:numRef>
          </c:yVal>
        </c:ser>
        <c:axId val="85213568"/>
        <c:axId val="79341824"/>
      </c:scatterChart>
      <c:valAx>
        <c:axId val="852135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</a:t>
                </a:r>
                <a:r>
                  <a:rPr lang="en-US" sz="1400" baseline="0"/>
                  <a:t> P (non-dim.)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79341824"/>
        <c:crosses val="autoZero"/>
        <c:crossBetween val="midCat"/>
      </c:valAx>
      <c:valAx>
        <c:axId val="793418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 rho (kg/m^3)</a:t>
                </a:r>
              </a:p>
            </c:rich>
          </c:tx>
          <c:layout/>
        </c:title>
        <c:numFmt formatCode="0.00" sourceLinked="1"/>
        <c:tickLblPos val="nextTo"/>
        <c:crossAx val="852135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'Q2'!$C$8:$C$17</c:f>
              <c:numCache>
                <c:formatCode>General</c:formatCode>
                <c:ptCount val="10"/>
                <c:pt idx="0">
                  <c:v>1.4487000000000001</c:v>
                </c:pt>
                <c:pt idx="1">
                  <c:v>1.0548</c:v>
                </c:pt>
                <c:pt idx="2">
                  <c:v>0.87549999999999994</c:v>
                </c:pt>
                <c:pt idx="3">
                  <c:v>0.14180000000000001</c:v>
                </c:pt>
                <c:pt idx="4">
                  <c:v>3.5400000000000001E-2</c:v>
                </c:pt>
                <c:pt idx="5">
                  <c:v>3.6400000000000002E-2</c:v>
                </c:pt>
                <c:pt idx="6">
                  <c:v>6.2799999999999995E-2</c:v>
                </c:pt>
                <c:pt idx="7">
                  <c:v>1.67E-2</c:v>
                </c:pt>
                <c:pt idx="8">
                  <c:v>2.4199999999999999E-2</c:v>
                </c:pt>
                <c:pt idx="9">
                  <c:v>-0.1045</c:v>
                </c:pt>
              </c:numCache>
            </c:numRef>
          </c:xVal>
          <c:yVal>
            <c:numRef>
              <c:f>'Q2'!$M$8:$M$17</c:f>
              <c:numCache>
                <c:formatCode>0.00</c:formatCode>
                <c:ptCount val="10"/>
                <c:pt idx="0">
                  <c:v>1373.3777415612979</c:v>
                </c:pt>
                <c:pt idx="1">
                  <c:v>1314.526877603359</c:v>
                </c:pt>
                <c:pt idx="2">
                  <c:v>1258.9909913545248</c:v>
                </c:pt>
                <c:pt idx="3">
                  <c:v>1156.9624218605377</c:v>
                </c:pt>
                <c:pt idx="4">
                  <c:v>1065.6671619514193</c:v>
                </c:pt>
                <c:pt idx="5">
                  <c:v>1023.6063052672047</c:v>
                </c:pt>
                <c:pt idx="6">
                  <c:v>1023.6063052672047</c:v>
                </c:pt>
                <c:pt idx="7">
                  <c:v>1003.4041379841933</c:v>
                </c:pt>
                <c:pt idx="8">
                  <c:v>1001.4132573391752</c:v>
                </c:pt>
                <c:pt idx="9">
                  <c:v>983.73011288681391</c:v>
                </c:pt>
              </c:numCache>
            </c:numRef>
          </c:yVal>
        </c:ser>
        <c:axId val="104507648"/>
        <c:axId val="104506112"/>
      </c:scatterChart>
      <c:valAx>
        <c:axId val="10450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 (non-dim.)</a:t>
                </a:r>
              </a:p>
            </c:rich>
          </c:tx>
          <c:layout>
            <c:manualLayout>
              <c:xMode val="edge"/>
              <c:yMode val="edge"/>
              <c:x val="0.42683048993875772"/>
              <c:y val="0.86468705982270511"/>
            </c:manualLayout>
          </c:layout>
        </c:title>
        <c:numFmt formatCode="General" sourceLinked="1"/>
        <c:tickLblPos val="nextTo"/>
        <c:crossAx val="104506112"/>
        <c:crosses val="autoZero"/>
        <c:crossBetween val="midCat"/>
      </c:valAx>
      <c:valAx>
        <c:axId val="104506112"/>
        <c:scaling>
          <c:orientation val="minMax"/>
          <c:max val="1600"/>
          <c:min val="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rho (kg/m^3)</a:t>
                </a:r>
              </a:p>
            </c:rich>
          </c:tx>
          <c:layout/>
        </c:title>
        <c:numFmt formatCode="0.00" sourceLinked="1"/>
        <c:tickLblPos val="nextTo"/>
        <c:crossAx val="104507648"/>
        <c:crosses val="autoZero"/>
        <c:crossBetween val="midCat"/>
        <c:majorUnit val="200"/>
        <c:minorUnit val="4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351567503690155E-2"/>
          <c:y val="4.3908293380467131E-2"/>
          <c:w val="0.70676545300281579"/>
          <c:h val="0.82763623522553598"/>
        </c:manualLayout>
      </c:layout>
      <c:scatterChart>
        <c:scatterStyle val="lineMarker"/>
        <c:ser>
          <c:idx val="0"/>
          <c:order val="0"/>
          <c:tx>
            <c:v>&lt;P_virial&gt;/&lt;P_ideal&gt;</c:v>
          </c:tx>
          <c:spPr>
            <a:ln w="28575">
              <a:noFill/>
            </a:ln>
          </c:spPr>
          <c:xVal>
            <c:numRef>
              <c:f>'Q2'!$R$78:$R$86</c:f>
              <c:numCache>
                <c:formatCode>General</c:formatCode>
                <c:ptCount val="9"/>
                <c:pt idx="0" formatCode="0.00">
                  <c:v>105.4282006920415</c:v>
                </c:pt>
                <c:pt idx="2" formatCode="0.00">
                  <c:v>53.979238754325245</c:v>
                </c:pt>
                <c:pt idx="4" formatCode="0.00">
                  <c:v>15.993848519800073</c:v>
                </c:pt>
                <c:pt idx="6" formatCode="0.00">
                  <c:v>6.7474048442906556</c:v>
                </c:pt>
                <c:pt idx="8" formatCode="0.00">
                  <c:v>0.84342560553633195</c:v>
                </c:pt>
              </c:numCache>
            </c:numRef>
          </c:xVal>
          <c:yVal>
            <c:numRef>
              <c:f>'Q2'!$K$78:$K$86</c:f>
              <c:numCache>
                <c:formatCode>General</c:formatCode>
                <c:ptCount val="9"/>
                <c:pt idx="0">
                  <c:v>0.27533460803059273</c:v>
                </c:pt>
                <c:pt idx="2">
                  <c:v>0.14828897338403041</c:v>
                </c:pt>
                <c:pt idx="4">
                  <c:v>4.662051282051282E-2</c:v>
                </c:pt>
                <c:pt idx="6">
                  <c:v>1.9387272727272729E-2</c:v>
                </c:pt>
                <c:pt idx="8">
                  <c:v>9.5167367048253869E-3</c:v>
                </c:pt>
              </c:numCache>
            </c:numRef>
          </c:yVal>
        </c:ser>
        <c:ser>
          <c:idx val="1"/>
          <c:order val="1"/>
          <c:tx>
            <c:v>&lt;PE&gt;/&lt;KE&gt;</c:v>
          </c:tx>
          <c:spPr>
            <a:ln w="28575">
              <a:noFill/>
            </a:ln>
          </c:spPr>
          <c:xVal>
            <c:numRef>
              <c:f>'Q2'!$R$78:$R$86</c:f>
              <c:numCache>
                <c:formatCode>General</c:formatCode>
                <c:ptCount val="9"/>
                <c:pt idx="0" formatCode="0.00">
                  <c:v>105.4282006920415</c:v>
                </c:pt>
                <c:pt idx="2" formatCode="0.00">
                  <c:v>53.979238754325245</c:v>
                </c:pt>
                <c:pt idx="4" formatCode="0.00">
                  <c:v>15.993848519800073</c:v>
                </c:pt>
                <c:pt idx="6" formatCode="0.00">
                  <c:v>6.7474048442906556</c:v>
                </c:pt>
                <c:pt idx="8" formatCode="0.00">
                  <c:v>0.84342560553633195</c:v>
                </c:pt>
              </c:numCache>
            </c:numRef>
          </c:xVal>
          <c:yVal>
            <c:numRef>
              <c:f>'Q2'!$P$78:$P$86</c:f>
              <c:numCache>
                <c:formatCode>General</c:formatCode>
                <c:ptCount val="9"/>
                <c:pt idx="0">
                  <c:v>0.49812819576333089</c:v>
                </c:pt>
                <c:pt idx="2">
                  <c:v>0.25437019803499467</c:v>
                </c:pt>
                <c:pt idx="4">
                  <c:v>7.5551208697440905E-2</c:v>
                </c:pt>
                <c:pt idx="6">
                  <c:v>3.0265829120117108E-2</c:v>
                </c:pt>
                <c:pt idx="8">
                  <c:v>1.4743790297909742E-2</c:v>
                </c:pt>
              </c:numCache>
            </c:numRef>
          </c:yVal>
        </c:ser>
        <c:axId val="82090624"/>
        <c:axId val="82089088"/>
      </c:scatterChart>
      <c:valAx>
        <c:axId val="820906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 (kg/m^3)</a:t>
                </a:r>
              </a:p>
            </c:rich>
          </c:tx>
          <c:layout/>
        </c:title>
        <c:numFmt formatCode="0.00" sourceLinked="1"/>
        <c:tickLblPos val="nextTo"/>
        <c:crossAx val="82089088"/>
        <c:crosses val="autoZero"/>
        <c:crossBetween val="midCat"/>
      </c:valAx>
      <c:valAx>
        <c:axId val="82089088"/>
        <c:scaling>
          <c:orientation val="minMax"/>
        </c:scaling>
        <c:axPos val="l"/>
        <c:majorGridlines/>
        <c:numFmt formatCode="General" sourceLinked="1"/>
        <c:tickLblPos val="nextTo"/>
        <c:crossAx val="8209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19</xdr:row>
      <xdr:rowOff>66675</xdr:rowOff>
    </xdr:from>
    <xdr:to>
      <xdr:col>22</xdr:col>
      <xdr:colOff>571500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37</xdr:row>
      <xdr:rowOff>38100</xdr:rowOff>
    </xdr:from>
    <xdr:to>
      <xdr:col>23</xdr:col>
      <xdr:colOff>38100</xdr:colOff>
      <xdr:row>51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331259</xdr:colOff>
      <xdr:row>51</xdr:row>
      <xdr:rowOff>141817</xdr:rowOff>
    </xdr:from>
    <xdr:to>
      <xdr:col>23</xdr:col>
      <xdr:colOff>26459</xdr:colOff>
      <xdr:row>66</xdr:row>
      <xdr:rowOff>27517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101298</xdr:colOff>
      <xdr:row>63</xdr:row>
      <xdr:rowOff>160261</xdr:rowOff>
    </xdr:from>
    <xdr:to>
      <xdr:col>30</xdr:col>
      <xdr:colOff>374951</xdr:colOff>
      <xdr:row>78</xdr:row>
      <xdr:rowOff>43844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465667</xdr:colOff>
      <xdr:row>2</xdr:row>
      <xdr:rowOff>42334</xdr:rowOff>
    </xdr:from>
    <xdr:to>
      <xdr:col>23</xdr:col>
      <xdr:colOff>127000</xdr:colOff>
      <xdr:row>17</xdr:row>
      <xdr:rowOff>116417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195035</xdr:colOff>
      <xdr:row>77</xdr:row>
      <xdr:rowOff>188988</xdr:rowOff>
    </xdr:from>
    <xdr:to>
      <xdr:col>29</xdr:col>
      <xdr:colOff>474737</xdr:colOff>
      <xdr:row>92</xdr:row>
      <xdr:rowOff>72571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547309</xdr:colOff>
      <xdr:row>4</xdr:row>
      <xdr:rowOff>61987</xdr:rowOff>
    </xdr:from>
    <xdr:to>
      <xdr:col>31</xdr:col>
      <xdr:colOff>210154</xdr:colOff>
      <xdr:row>18</xdr:row>
      <xdr:rowOff>136070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462641</xdr:colOff>
      <xdr:row>87</xdr:row>
      <xdr:rowOff>136072</xdr:rowOff>
    </xdr:from>
    <xdr:to>
      <xdr:col>12</xdr:col>
      <xdr:colOff>394606</xdr:colOff>
      <xdr:row>104</xdr:row>
      <xdr:rowOff>108856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>
      <selection activeCell="B28" sqref="B28:B30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6"/>
  <sheetViews>
    <sheetView tabSelected="1" topLeftCell="A73" zoomScale="70" zoomScaleNormal="70" workbookViewId="0">
      <selection activeCell="T84" sqref="T84"/>
    </sheetView>
  </sheetViews>
  <sheetFormatPr defaultRowHeight="15"/>
  <cols>
    <col min="13" max="13" width="14.42578125" customWidth="1"/>
  </cols>
  <sheetData>
    <row r="1" spans="1:15">
      <c r="A1" t="s">
        <v>6</v>
      </c>
      <c r="B1" s="1">
        <v>6.6299999999999996E-26</v>
      </c>
      <c r="C1" t="s">
        <v>7</v>
      </c>
    </row>
    <row r="2" spans="1:15">
      <c r="A2" t="s">
        <v>8</v>
      </c>
      <c r="B2" s="1">
        <v>3.4000000000000001E-10</v>
      </c>
      <c r="C2" t="s">
        <v>9</v>
      </c>
    </row>
    <row r="3" spans="1:15">
      <c r="A3" t="s">
        <v>11</v>
      </c>
      <c r="B3" s="1">
        <v>1.67E-21</v>
      </c>
      <c r="C3" t="s">
        <v>10</v>
      </c>
    </row>
    <row r="4" spans="1:15">
      <c r="A4" t="s">
        <v>13</v>
      </c>
      <c r="B4" s="1">
        <v>1.3805999999999999E-23</v>
      </c>
      <c r="C4" t="s">
        <v>12</v>
      </c>
    </row>
    <row r="5" spans="1:15">
      <c r="B5" s="1"/>
    </row>
    <row r="7" spans="1:15">
      <c r="B7" t="s">
        <v>3</v>
      </c>
      <c r="C7" t="s">
        <v>0</v>
      </c>
      <c r="D7" t="s">
        <v>15</v>
      </c>
      <c r="E7" t="s">
        <v>16</v>
      </c>
      <c r="F7" t="s">
        <v>4</v>
      </c>
      <c r="G7" t="s">
        <v>1</v>
      </c>
      <c r="H7" t="s">
        <v>4</v>
      </c>
      <c r="L7" t="s">
        <v>2</v>
      </c>
      <c r="M7" t="s">
        <v>14</v>
      </c>
      <c r="O7" t="s">
        <v>5</v>
      </c>
    </row>
    <row r="8" spans="1:15">
      <c r="B8">
        <v>6.8</v>
      </c>
      <c r="C8">
        <v>1.4487000000000001</v>
      </c>
      <c r="F8">
        <v>0.18010000000000001</v>
      </c>
      <c r="G8">
        <v>97.582099999999997</v>
      </c>
      <c r="H8">
        <v>3.2227999999999999</v>
      </c>
      <c r="L8">
        <f>B8^3</f>
        <v>314.43199999999996</v>
      </c>
      <c r="M8" s="2">
        <f>(256*$B$1)/(L8*$B$2^3)</f>
        <v>1373.3777415612979</v>
      </c>
      <c r="O8">
        <f>C8*L8</f>
        <v>455.51763839999995</v>
      </c>
    </row>
    <row r="9" spans="1:15">
      <c r="B9">
        <v>6.9</v>
      </c>
      <c r="C9">
        <v>1.0548</v>
      </c>
      <c r="F9">
        <v>0.1673</v>
      </c>
      <c r="G9">
        <v>100.8229</v>
      </c>
      <c r="H9">
        <v>3.0871</v>
      </c>
      <c r="L9">
        <f>B9^3</f>
        <v>328.50900000000007</v>
      </c>
      <c r="M9" s="2">
        <f t="shared" ref="M9:M59" si="0">(256*$B$1)/(L9*$B$2^3)</f>
        <v>1314.526877603359</v>
      </c>
      <c r="O9">
        <f t="shared" ref="O9:O19" si="1">C9*L9</f>
        <v>346.51129320000007</v>
      </c>
    </row>
    <row r="10" spans="1:15">
      <c r="B10">
        <v>7</v>
      </c>
      <c r="C10">
        <v>0.87549999999999994</v>
      </c>
      <c r="F10">
        <v>0.18509999999999999</v>
      </c>
      <c r="G10">
        <v>105.6035</v>
      </c>
      <c r="H10">
        <v>3.0064000000000002</v>
      </c>
      <c r="L10">
        <f t="shared" ref="L10:L19" si="2">B10^3</f>
        <v>343</v>
      </c>
      <c r="M10" s="2">
        <f t="shared" si="0"/>
        <v>1258.9909913545248</v>
      </c>
      <c r="O10">
        <f t="shared" si="1"/>
        <v>300.29649999999998</v>
      </c>
    </row>
    <row r="11" spans="1:15">
      <c r="B11">
        <v>7.2</v>
      </c>
      <c r="C11">
        <v>0.14180000000000001</v>
      </c>
      <c r="F11">
        <v>0.15659999999999999</v>
      </c>
      <c r="G11">
        <v>96.123400000000004</v>
      </c>
      <c r="H11">
        <v>2.5266000000000002</v>
      </c>
      <c r="L11">
        <f t="shared" si="2"/>
        <v>373.24800000000005</v>
      </c>
      <c r="M11" s="2">
        <f t="shared" si="0"/>
        <v>1156.9624218605377</v>
      </c>
      <c r="O11">
        <f t="shared" si="1"/>
        <v>52.926566400000013</v>
      </c>
    </row>
    <row r="12" spans="1:15">
      <c r="B12">
        <v>7.4</v>
      </c>
      <c r="C12">
        <v>3.5400000000000001E-2</v>
      </c>
      <c r="F12">
        <v>0.14799999999999999</v>
      </c>
      <c r="G12">
        <v>99.926199999999994</v>
      </c>
      <c r="H12">
        <v>2.3593999999999999</v>
      </c>
      <c r="L12">
        <f t="shared" si="2"/>
        <v>405.22400000000005</v>
      </c>
      <c r="M12" s="2">
        <f t="shared" si="0"/>
        <v>1065.6671619514193</v>
      </c>
      <c r="O12">
        <f t="shared" si="1"/>
        <v>14.344929600000002</v>
      </c>
    </row>
    <row r="13" spans="1:15">
      <c r="B13">
        <v>7.5</v>
      </c>
      <c r="C13">
        <v>3.6400000000000002E-2</v>
      </c>
      <c r="F13">
        <v>0.1406</v>
      </c>
      <c r="G13">
        <v>102.6987</v>
      </c>
      <c r="H13">
        <v>3.0583</v>
      </c>
      <c r="L13">
        <f t="shared" si="2"/>
        <v>421.875</v>
      </c>
      <c r="M13" s="2">
        <f t="shared" si="0"/>
        <v>1023.6063052672047</v>
      </c>
      <c r="O13">
        <f t="shared" si="1"/>
        <v>15.356250000000001</v>
      </c>
    </row>
    <row r="14" spans="1:15">
      <c r="B14">
        <v>7.5</v>
      </c>
      <c r="C14">
        <v>6.2799999999999995E-2</v>
      </c>
      <c r="F14">
        <v>0.15090000000000001</v>
      </c>
      <c r="G14">
        <v>103.19459999999999</v>
      </c>
      <c r="H14">
        <v>3.0047999999999999</v>
      </c>
      <c r="L14">
        <f t="shared" si="2"/>
        <v>421.875</v>
      </c>
      <c r="M14" s="2">
        <f t="shared" si="0"/>
        <v>1023.6063052672047</v>
      </c>
      <c r="O14">
        <f t="shared" si="1"/>
        <v>26.493749999999999</v>
      </c>
    </row>
    <row r="15" spans="1:15">
      <c r="B15">
        <v>7.55</v>
      </c>
      <c r="C15">
        <v>1.67E-2</v>
      </c>
      <c r="F15">
        <v>0.1489</v>
      </c>
      <c r="G15">
        <v>101.7741</v>
      </c>
      <c r="H15">
        <v>2.8847</v>
      </c>
      <c r="L15">
        <f t="shared" si="2"/>
        <v>430.36887499999995</v>
      </c>
      <c r="M15" s="2">
        <f t="shared" si="0"/>
        <v>1003.4041379841933</v>
      </c>
      <c r="O15">
        <f t="shared" si="1"/>
        <v>7.1871602124999985</v>
      </c>
    </row>
    <row r="16" spans="1:15">
      <c r="B16">
        <v>7.5549999999999997</v>
      </c>
      <c r="C16">
        <v>2.4199999999999999E-2</v>
      </c>
      <c r="F16">
        <v>0.14680000000000001</v>
      </c>
      <c r="G16">
        <v>102.9192</v>
      </c>
      <c r="H16">
        <v>3.0693999999999999</v>
      </c>
      <c r="L16">
        <f t="shared" si="2"/>
        <v>431.22447887499993</v>
      </c>
      <c r="M16" s="2">
        <f t="shared" si="0"/>
        <v>1001.4132573391752</v>
      </c>
    </row>
    <row r="17" spans="2:15">
      <c r="B17">
        <v>7.6</v>
      </c>
      <c r="C17">
        <v>-0.1045</v>
      </c>
      <c r="F17">
        <v>0.16009999999999999</v>
      </c>
      <c r="G17">
        <v>94.875100000000003</v>
      </c>
      <c r="H17">
        <v>3.1139999999999999</v>
      </c>
      <c r="L17">
        <f t="shared" si="2"/>
        <v>438.97599999999994</v>
      </c>
      <c r="M17" s="2">
        <f t="shared" si="0"/>
        <v>983.73011288681391</v>
      </c>
      <c r="O17">
        <f t="shared" si="1"/>
        <v>-45.872991999999989</v>
      </c>
    </row>
    <row r="19" spans="2:15">
      <c r="B19">
        <v>7.5</v>
      </c>
      <c r="C19">
        <v>0.46229999999999999</v>
      </c>
      <c r="F19">
        <v>0.1633</v>
      </c>
      <c r="G19">
        <v>124.5038</v>
      </c>
      <c r="H19">
        <v>3.2427000000000001</v>
      </c>
      <c r="L19">
        <f>B19^3</f>
        <v>421.875</v>
      </c>
      <c r="M19" s="2">
        <f t="shared" si="0"/>
        <v>1023.6063052672047</v>
      </c>
      <c r="O19">
        <f>C19*L19</f>
        <v>195.03281250000001</v>
      </c>
    </row>
    <row r="20" spans="2:15">
      <c r="B20">
        <v>7.5</v>
      </c>
      <c r="C20">
        <v>0.90390000000000004</v>
      </c>
      <c r="F20">
        <v>0.15609999999999999</v>
      </c>
      <c r="G20">
        <v>148.93379999999999</v>
      </c>
      <c r="H20">
        <v>3.4632999999999998</v>
      </c>
      <c r="L20">
        <f>B20^3</f>
        <v>421.875</v>
      </c>
      <c r="M20" s="2">
        <f t="shared" si="0"/>
        <v>1023.6063052672047</v>
      </c>
      <c r="O20">
        <f>C20*L20</f>
        <v>381.33281249999999</v>
      </c>
    </row>
    <row r="21" spans="2:15">
      <c r="B21">
        <v>7.5</v>
      </c>
      <c r="C21">
        <v>1.4864999999999999</v>
      </c>
      <c r="F21">
        <v>0.18529999999999999</v>
      </c>
      <c r="G21">
        <v>181.0479</v>
      </c>
      <c r="H21">
        <v>4.2736000000000001</v>
      </c>
      <c r="L21">
        <f>B21^3</f>
        <v>421.875</v>
      </c>
      <c r="M21" s="2">
        <f t="shared" si="0"/>
        <v>1023.6063052672047</v>
      </c>
      <c r="O21">
        <f>C21*L21</f>
        <v>627.1171875</v>
      </c>
    </row>
    <row r="22" spans="2:15">
      <c r="B22">
        <v>7.5</v>
      </c>
      <c r="C22">
        <v>1.7567999999999999</v>
      </c>
      <c r="F22">
        <v>0.21510000000000001</v>
      </c>
      <c r="G22">
        <v>198.85810000000001</v>
      </c>
      <c r="H22">
        <v>4.9741</v>
      </c>
      <c r="L22">
        <f>B22^3</f>
        <v>421.875</v>
      </c>
      <c r="M22" s="2">
        <f t="shared" si="0"/>
        <v>1023.6063052672047</v>
      </c>
      <c r="O22">
        <f>C22*L22</f>
        <v>741.15</v>
      </c>
    </row>
    <row r="23" spans="2:15">
      <c r="B23">
        <v>7.5</v>
      </c>
      <c r="C23">
        <v>2.5363000000000002</v>
      </c>
      <c r="F23">
        <v>0.221</v>
      </c>
      <c r="G23">
        <v>244.1037</v>
      </c>
      <c r="H23">
        <v>5.1322999999999999</v>
      </c>
      <c r="L23">
        <f>B23^3</f>
        <v>421.875</v>
      </c>
      <c r="M23" s="2">
        <f t="shared" si="0"/>
        <v>1023.6063052672047</v>
      </c>
      <c r="O23">
        <f>C23*L23</f>
        <v>1070.0015625000001</v>
      </c>
    </row>
    <row r="24" spans="2:15">
      <c r="B24">
        <v>7.5</v>
      </c>
      <c r="C24">
        <v>3.5859000000000001</v>
      </c>
      <c r="F24">
        <v>0.28839999999999999</v>
      </c>
      <c r="G24">
        <v>313.34480000000002</v>
      </c>
      <c r="H24">
        <v>7.4158999999999997</v>
      </c>
      <c r="L24">
        <f>B24^3</f>
        <v>421.875</v>
      </c>
      <c r="M24" s="2">
        <f t="shared" si="0"/>
        <v>1023.6063052672047</v>
      </c>
      <c r="O24">
        <f>C24*L24</f>
        <v>1512.8015625</v>
      </c>
    </row>
    <row r="25" spans="2:15">
      <c r="B25">
        <v>7.5</v>
      </c>
      <c r="C25">
        <v>6.1821999999999999</v>
      </c>
      <c r="F25">
        <v>0.38540000000000002</v>
      </c>
      <c r="G25">
        <v>487.2106</v>
      </c>
      <c r="H25">
        <v>10.895099999999999</v>
      </c>
      <c r="L25">
        <f>B25^3</f>
        <v>421.875</v>
      </c>
      <c r="M25" s="2">
        <f t="shared" si="0"/>
        <v>1023.6063052672047</v>
      </c>
      <c r="O25">
        <f>C25*L25</f>
        <v>2608.1156249999999</v>
      </c>
    </row>
    <row r="26" spans="2:15">
      <c r="B26">
        <v>7.5</v>
      </c>
      <c r="C26">
        <v>11.2872</v>
      </c>
      <c r="F26">
        <v>0.6179</v>
      </c>
      <c r="G26">
        <v>876.69190000000003</v>
      </c>
      <c r="H26">
        <v>18.127300000000002</v>
      </c>
      <c r="L26">
        <f>B26^3</f>
        <v>421.875</v>
      </c>
      <c r="M26" s="2">
        <f t="shared" si="0"/>
        <v>1023.6063052672047</v>
      </c>
      <c r="O26">
        <f>C26*L26</f>
        <v>4761.7875000000004</v>
      </c>
    </row>
    <row r="27" spans="2:15">
      <c r="B27">
        <v>7.5</v>
      </c>
      <c r="C27">
        <v>21.969000000000001</v>
      </c>
      <c r="F27">
        <v>1.0694999999999999</v>
      </c>
      <c r="G27" s="1">
        <v>1794.5</v>
      </c>
      <c r="H27">
        <v>35.018300000000004</v>
      </c>
      <c r="L27">
        <f>B27^3</f>
        <v>421.875</v>
      </c>
      <c r="M27" s="2">
        <f t="shared" si="0"/>
        <v>1023.6063052672047</v>
      </c>
      <c r="O27">
        <f>C27*L27</f>
        <v>9268.171875</v>
      </c>
    </row>
    <row r="29" spans="2:15">
      <c r="B29">
        <v>7.75</v>
      </c>
      <c r="C29">
        <v>1.3224</v>
      </c>
      <c r="F29">
        <v>0.17449999999999999</v>
      </c>
      <c r="G29">
        <v>197.80940000000001</v>
      </c>
      <c r="H29">
        <v>4.4153000000000002</v>
      </c>
      <c r="L29">
        <f>B29^3</f>
        <v>465.484375</v>
      </c>
      <c r="M29" s="2">
        <f t="shared" si="0"/>
        <v>927.70871210145776</v>
      </c>
      <c r="O29">
        <f>C29*L29</f>
        <v>615.55653749999999</v>
      </c>
    </row>
    <row r="30" spans="2:15">
      <c r="B30">
        <v>8</v>
      </c>
      <c r="C30">
        <v>0.97960000000000003</v>
      </c>
      <c r="F30">
        <v>0.16170000000000001</v>
      </c>
      <c r="G30">
        <v>193.3039</v>
      </c>
      <c r="H30">
        <v>4.2122000000000002</v>
      </c>
      <c r="L30">
        <f>B30^3</f>
        <v>512</v>
      </c>
      <c r="M30" s="2">
        <f t="shared" si="0"/>
        <v>843.425605536332</v>
      </c>
      <c r="O30">
        <f>C30*L30</f>
        <v>501.55520000000001</v>
      </c>
    </row>
    <row r="31" spans="2:15">
      <c r="B31">
        <v>8.25</v>
      </c>
      <c r="C31">
        <v>0.98160000000000003</v>
      </c>
      <c r="F31">
        <v>0.14199999999999999</v>
      </c>
      <c r="G31">
        <v>212.3364</v>
      </c>
      <c r="H31">
        <v>4.4382999999999999</v>
      </c>
      <c r="L31">
        <f>B31^3</f>
        <v>561.515625</v>
      </c>
      <c r="M31" s="2">
        <f t="shared" si="0"/>
        <v>769.05056744342949</v>
      </c>
      <c r="O31">
        <f>C31*L31</f>
        <v>551.18373750000001</v>
      </c>
    </row>
    <row r="32" spans="2:15">
      <c r="B32">
        <v>8.5</v>
      </c>
      <c r="C32">
        <v>0.73160000000000003</v>
      </c>
      <c r="F32">
        <v>0.1182</v>
      </c>
      <c r="G32">
        <v>199.10419999999999</v>
      </c>
      <c r="H32">
        <v>4.3383000000000003</v>
      </c>
      <c r="L32">
        <f>B32^3</f>
        <v>614.125</v>
      </c>
      <c r="M32" s="2">
        <f t="shared" si="0"/>
        <v>703.16940367938446</v>
      </c>
      <c r="O32">
        <f>C32*L32</f>
        <v>449.29385000000002</v>
      </c>
    </row>
    <row r="33" spans="2:15">
      <c r="B33">
        <v>8.75</v>
      </c>
      <c r="C33">
        <v>0.61280000000000001</v>
      </c>
      <c r="F33">
        <v>0.1041</v>
      </c>
      <c r="G33">
        <v>195.9787</v>
      </c>
      <c r="H33">
        <v>4.0895999999999999</v>
      </c>
      <c r="L33">
        <f>B33^3</f>
        <v>669.921875</v>
      </c>
      <c r="M33" s="2">
        <f t="shared" si="0"/>
        <v>644.60338757351656</v>
      </c>
      <c r="O33">
        <f>C33*L33</f>
        <v>410.52812499999999</v>
      </c>
    </row>
    <row r="35" spans="2:15">
      <c r="B35">
        <v>9</v>
      </c>
      <c r="C35">
        <v>8.3999999999999995E-3</v>
      </c>
      <c r="F35">
        <v>7.8600000000000003E-2</v>
      </c>
      <c r="G35">
        <v>101.03579999999999</v>
      </c>
      <c r="H35">
        <v>4.1798000000000002</v>
      </c>
      <c r="L35">
        <f>B35^3</f>
        <v>729</v>
      </c>
      <c r="M35" s="2">
        <f t="shared" si="0"/>
        <v>592.36475999259528</v>
      </c>
      <c r="O35">
        <f>C35*L35</f>
        <v>6.1235999999999997</v>
      </c>
    </row>
    <row r="36" spans="2:15">
      <c r="B36">
        <v>9</v>
      </c>
      <c r="C36">
        <v>0.58660000000000001</v>
      </c>
      <c r="F36">
        <v>9.4600000000000004E-2</v>
      </c>
      <c r="G36">
        <v>201.8184</v>
      </c>
      <c r="H36">
        <v>3.9253999999999998</v>
      </c>
      <c r="L36">
        <f>B36^3</f>
        <v>729</v>
      </c>
      <c r="M36" s="2">
        <f t="shared" si="0"/>
        <v>592.36475999259528</v>
      </c>
      <c r="O36">
        <f>C36*L36</f>
        <v>427.63139999999999</v>
      </c>
    </row>
    <row r="37" spans="2:15">
      <c r="B37">
        <v>9</v>
      </c>
      <c r="C37">
        <v>1.6711</v>
      </c>
      <c r="F37">
        <v>0.159</v>
      </c>
      <c r="G37">
        <v>399.93400000000003</v>
      </c>
      <c r="H37">
        <v>6.3512000000000004</v>
      </c>
      <c r="L37">
        <f>B37^3</f>
        <v>729</v>
      </c>
      <c r="M37" s="2">
        <f t="shared" si="0"/>
        <v>592.36475999259528</v>
      </c>
      <c r="O37">
        <f>C37*L37</f>
        <v>1218.2319</v>
      </c>
    </row>
    <row r="38" spans="2:15">
      <c r="B38">
        <v>9</v>
      </c>
      <c r="C38">
        <v>2.6629999999999998</v>
      </c>
      <c r="F38">
        <v>0.18329999999999999</v>
      </c>
      <c r="G38">
        <v>597.25919999999996</v>
      </c>
      <c r="H38">
        <v>8.2805999999999997</v>
      </c>
      <c r="L38">
        <f t="shared" ref="L38:L41" si="3">B38^3</f>
        <v>729</v>
      </c>
      <c r="M38" s="2">
        <f t="shared" si="0"/>
        <v>592.36475999259528</v>
      </c>
      <c r="O38">
        <f t="shared" ref="O38:O55" si="4">C38*L38</f>
        <v>1941.3269999999998</v>
      </c>
    </row>
    <row r="39" spans="2:15">
      <c r="B39">
        <v>9</v>
      </c>
      <c r="C39">
        <v>3.6715</v>
      </c>
      <c r="F39">
        <v>0.25109999999999999</v>
      </c>
      <c r="G39">
        <v>791.71789999999999</v>
      </c>
      <c r="H39">
        <v>11.549300000000001</v>
      </c>
      <c r="L39">
        <f t="shared" si="3"/>
        <v>729</v>
      </c>
      <c r="M39" s="2">
        <f t="shared" si="0"/>
        <v>592.36475999259528</v>
      </c>
      <c r="O39">
        <f t="shared" si="4"/>
        <v>2676.5234999999998</v>
      </c>
    </row>
    <row r="40" spans="2:15">
      <c r="B40">
        <v>9</v>
      </c>
      <c r="C40">
        <v>7.4928999999999997</v>
      </c>
      <c r="F40">
        <v>0.4204</v>
      </c>
      <c r="G40" s="1">
        <v>1604.6</v>
      </c>
      <c r="H40">
        <v>21.794699999999999</v>
      </c>
      <c r="L40">
        <f t="shared" si="3"/>
        <v>729</v>
      </c>
      <c r="M40" s="2">
        <f t="shared" si="0"/>
        <v>592.36475999259528</v>
      </c>
      <c r="O40">
        <f t="shared" si="4"/>
        <v>5462.3240999999998</v>
      </c>
    </row>
    <row r="41" spans="2:15">
      <c r="B41">
        <v>9</v>
      </c>
      <c r="C41">
        <v>14.6267</v>
      </c>
      <c r="F41">
        <v>0.72299999999999998</v>
      </c>
      <c r="G41" s="1">
        <v>3201.2</v>
      </c>
      <c r="H41">
        <v>41.179900000000004</v>
      </c>
      <c r="L41">
        <f t="shared" si="3"/>
        <v>729</v>
      </c>
      <c r="M41" s="2">
        <f t="shared" si="0"/>
        <v>592.36475999259528</v>
      </c>
      <c r="O41">
        <f t="shared" si="4"/>
        <v>10662.864299999999</v>
      </c>
    </row>
    <row r="43" spans="2:15">
      <c r="B43">
        <v>10</v>
      </c>
      <c r="C43">
        <v>3.1699999999999999E-2</v>
      </c>
      <c r="F43">
        <v>4.99E-2</v>
      </c>
      <c r="G43">
        <v>98.4529</v>
      </c>
      <c r="H43">
        <v>3.3959000000000001</v>
      </c>
      <c r="L43">
        <f t="shared" ref="L43:L59" si="5">B43^3</f>
        <v>1000</v>
      </c>
      <c r="M43" s="2">
        <f t="shared" si="0"/>
        <v>431.83391003460196</v>
      </c>
      <c r="O43">
        <f t="shared" si="4"/>
        <v>31.7</v>
      </c>
    </row>
    <row r="45" spans="2:15">
      <c r="B45">
        <v>11</v>
      </c>
      <c r="C45">
        <v>4.7100000000000003E-2</v>
      </c>
      <c r="F45">
        <v>3.1E-2</v>
      </c>
      <c r="G45">
        <v>99.972399999999993</v>
      </c>
      <c r="H45">
        <v>3.0920999999999998</v>
      </c>
      <c r="L45">
        <f t="shared" si="5"/>
        <v>1331</v>
      </c>
      <c r="M45" s="2">
        <f t="shared" si="0"/>
        <v>324.44320814019682</v>
      </c>
      <c r="O45">
        <f t="shared" si="4"/>
        <v>62.690100000000001</v>
      </c>
    </row>
    <row r="47" spans="2:15">
      <c r="B47">
        <v>13</v>
      </c>
      <c r="C47">
        <v>4.5600000000000002E-2</v>
      </c>
      <c r="F47">
        <v>1.5800000000000002E-2</v>
      </c>
      <c r="G47">
        <v>97.530600000000007</v>
      </c>
      <c r="H47">
        <v>3.3898000000000001</v>
      </c>
      <c r="L47">
        <f t="shared" si="5"/>
        <v>2197</v>
      </c>
      <c r="M47" s="2">
        <f t="shared" si="0"/>
        <v>196.55617206854893</v>
      </c>
      <c r="O47">
        <f t="shared" si="4"/>
        <v>100.1832</v>
      </c>
    </row>
    <row r="49" spans="2:15">
      <c r="B49">
        <v>16</v>
      </c>
      <c r="C49">
        <v>3.5499999999999997E-2</v>
      </c>
      <c r="F49">
        <v>6.7000000000000002E-3</v>
      </c>
      <c r="G49">
        <v>95.791700000000006</v>
      </c>
      <c r="H49">
        <v>2.2942</v>
      </c>
      <c r="L49">
        <f t="shared" si="5"/>
        <v>4096</v>
      </c>
      <c r="M49" s="2">
        <f t="shared" si="0"/>
        <v>105.4282006920415</v>
      </c>
      <c r="O49">
        <f t="shared" si="4"/>
        <v>145.40799999999999</v>
      </c>
    </row>
    <row r="51" spans="2:15">
      <c r="B51">
        <v>20</v>
      </c>
      <c r="C51">
        <v>2.1499999999999998E-2</v>
      </c>
      <c r="F51">
        <v>2.2000000000000001E-3</v>
      </c>
      <c r="G51">
        <v>97.266599999999997</v>
      </c>
      <c r="H51">
        <v>1.9594</v>
      </c>
      <c r="L51">
        <f t="shared" si="5"/>
        <v>8000</v>
      </c>
      <c r="M51" s="2">
        <f t="shared" si="0"/>
        <v>53.979238754325245</v>
      </c>
      <c r="O51">
        <f t="shared" si="4"/>
        <v>172</v>
      </c>
    </row>
    <row r="53" spans="2:15">
      <c r="B53">
        <v>30</v>
      </c>
      <c r="C53">
        <v>7.1999999999999998E-3</v>
      </c>
      <c r="F53" s="1">
        <v>4.2131999999999998E-4</v>
      </c>
      <c r="G53">
        <v>98.770600000000002</v>
      </c>
      <c r="H53">
        <v>1.5143</v>
      </c>
      <c r="L53">
        <f t="shared" si="5"/>
        <v>27000</v>
      </c>
      <c r="M53" s="2">
        <f t="shared" si="0"/>
        <v>15.993848519800073</v>
      </c>
      <c r="O53">
        <f t="shared" si="4"/>
        <v>194.4</v>
      </c>
    </row>
    <row r="55" spans="2:15">
      <c r="B55">
        <v>40</v>
      </c>
      <c r="C55">
        <v>3.2000000000000002E-3</v>
      </c>
      <c r="F55" s="1">
        <v>1.1678E-4</v>
      </c>
      <c r="G55">
        <v>97.361999999999995</v>
      </c>
      <c r="H55">
        <v>0.68100000000000005</v>
      </c>
      <c r="L55">
        <f t="shared" si="5"/>
        <v>64000</v>
      </c>
      <c r="M55" s="2">
        <f t="shared" si="0"/>
        <v>6.7474048442906556</v>
      </c>
      <c r="O55">
        <f t="shared" si="4"/>
        <v>204.8</v>
      </c>
    </row>
    <row r="57" spans="2:15">
      <c r="B57">
        <v>80</v>
      </c>
      <c r="C57" s="1">
        <v>4.0498999999999998E-4</v>
      </c>
      <c r="D57" s="1"/>
      <c r="E57" s="1"/>
      <c r="F57" s="1">
        <v>7.1929000000000002E-6</v>
      </c>
      <c r="G57">
        <v>99.344999999999999</v>
      </c>
      <c r="H57">
        <v>0.26569999999999999</v>
      </c>
      <c r="L57">
        <f t="shared" si="5"/>
        <v>512000</v>
      </c>
      <c r="M57" s="2">
        <f t="shared" si="0"/>
        <v>0.84342560553633195</v>
      </c>
      <c r="O57">
        <f t="shared" ref="O57:O59" si="6">C57*L57</f>
        <v>207.35487999999998</v>
      </c>
    </row>
    <row r="58" spans="2:15">
      <c r="B58">
        <v>80</v>
      </c>
      <c r="C58">
        <v>2.0999999999999999E-3</v>
      </c>
      <c r="F58" s="1">
        <v>6.7324000000000001E-6</v>
      </c>
      <c r="G58">
        <v>499.80270000000002</v>
      </c>
      <c r="H58">
        <v>0.23599999999999999</v>
      </c>
      <c r="L58">
        <f t="shared" si="5"/>
        <v>512000</v>
      </c>
      <c r="M58" s="2">
        <f t="shared" si="0"/>
        <v>0.84342560553633195</v>
      </c>
      <c r="O58">
        <f t="shared" si="6"/>
        <v>1075.2</v>
      </c>
    </row>
    <row r="59" spans="2:15">
      <c r="B59">
        <v>80</v>
      </c>
      <c r="C59">
        <v>8.3000000000000001E-3</v>
      </c>
      <c r="F59">
        <v>8.3000000000000001E-3</v>
      </c>
      <c r="G59" s="1">
        <v>2000.1</v>
      </c>
      <c r="H59">
        <v>0.26629999999999998</v>
      </c>
      <c r="L59">
        <f t="shared" si="5"/>
        <v>512000</v>
      </c>
      <c r="M59" s="2">
        <f t="shared" si="0"/>
        <v>0.84342560553633195</v>
      </c>
      <c r="O59">
        <f t="shared" si="6"/>
        <v>4249.6000000000004</v>
      </c>
    </row>
    <row r="61" spans="2:15">
      <c r="B61">
        <v>160</v>
      </c>
      <c r="C61" s="1">
        <v>5.1230999999999998E-5</v>
      </c>
      <c r="D61" s="1"/>
      <c r="E61" s="1"/>
      <c r="F61" s="1">
        <v>6.7008000000000003E-7</v>
      </c>
      <c r="G61">
        <v>100.09610000000001</v>
      </c>
      <c r="H61">
        <v>0.15659999999999999</v>
      </c>
    </row>
    <row r="66" spans="2:18">
      <c r="B66">
        <v>11</v>
      </c>
      <c r="C66">
        <v>4.7100000000000003E-2</v>
      </c>
      <c r="F66">
        <v>3.1E-2</v>
      </c>
      <c r="G66">
        <v>99.972399999999993</v>
      </c>
      <c r="H66">
        <v>3.0920999999999998</v>
      </c>
      <c r="L66">
        <f t="shared" ref="L66" si="7">B66^3</f>
        <v>1331</v>
      </c>
      <c r="M66" s="2">
        <f t="shared" ref="M66:M73" si="8">(256*$B$1)/(L66*$B$2^3)</f>
        <v>324.44320814019682</v>
      </c>
      <c r="O66">
        <f t="shared" ref="O66:O73" si="9">C66*L66</f>
        <v>62.690100000000001</v>
      </c>
    </row>
    <row r="67" spans="2:18">
      <c r="B67">
        <v>13</v>
      </c>
      <c r="C67">
        <v>4.5600000000000002E-2</v>
      </c>
      <c r="F67">
        <v>1.5800000000000002E-2</v>
      </c>
      <c r="G67">
        <v>97.530600000000007</v>
      </c>
      <c r="H67">
        <v>3.3898000000000001</v>
      </c>
      <c r="L67">
        <f t="shared" ref="L67:L73" si="10">B67^3</f>
        <v>2197</v>
      </c>
      <c r="M67" s="2">
        <f t="shared" si="8"/>
        <v>196.55617206854893</v>
      </c>
      <c r="O67">
        <f t="shared" si="9"/>
        <v>100.1832</v>
      </c>
    </row>
    <row r="68" spans="2:18">
      <c r="B68">
        <v>16</v>
      </c>
      <c r="C68">
        <v>3.5499999999999997E-2</v>
      </c>
      <c r="F68">
        <v>6.7000000000000002E-3</v>
      </c>
      <c r="G68">
        <v>95.791700000000006</v>
      </c>
      <c r="H68">
        <v>2.2942</v>
      </c>
      <c r="L68">
        <f t="shared" si="10"/>
        <v>4096</v>
      </c>
      <c r="M68" s="2">
        <f t="shared" si="8"/>
        <v>105.4282006920415</v>
      </c>
      <c r="O68">
        <f t="shared" si="9"/>
        <v>145.40799999999999</v>
      </c>
    </row>
    <row r="69" spans="2:18">
      <c r="B69">
        <v>20</v>
      </c>
      <c r="C69">
        <v>2.1499999999999998E-2</v>
      </c>
      <c r="F69">
        <v>2.2000000000000001E-3</v>
      </c>
      <c r="G69">
        <v>97.266599999999997</v>
      </c>
      <c r="H69">
        <v>1.9594</v>
      </c>
      <c r="L69">
        <f t="shared" si="10"/>
        <v>8000</v>
      </c>
      <c r="M69" s="2">
        <f t="shared" si="8"/>
        <v>53.979238754325245</v>
      </c>
      <c r="O69">
        <f t="shared" si="9"/>
        <v>172</v>
      </c>
    </row>
    <row r="70" spans="2:18">
      <c r="B70">
        <v>30</v>
      </c>
      <c r="C70">
        <v>7.1999999999999998E-3</v>
      </c>
      <c r="F70" s="1">
        <v>4.2131999999999998E-4</v>
      </c>
      <c r="G70">
        <v>98.770600000000002</v>
      </c>
      <c r="H70">
        <v>1.5143</v>
      </c>
      <c r="L70">
        <f t="shared" si="10"/>
        <v>27000</v>
      </c>
      <c r="M70" s="2">
        <f t="shared" si="8"/>
        <v>15.993848519800073</v>
      </c>
      <c r="O70">
        <f t="shared" si="9"/>
        <v>194.4</v>
      </c>
    </row>
    <row r="71" spans="2:18">
      <c r="B71">
        <v>40</v>
      </c>
      <c r="C71">
        <v>3.2000000000000002E-3</v>
      </c>
      <c r="F71" s="1">
        <v>1.1678E-4</v>
      </c>
      <c r="G71">
        <v>97.361999999999995</v>
      </c>
      <c r="H71">
        <v>0.68100000000000005</v>
      </c>
      <c r="L71">
        <f t="shared" si="10"/>
        <v>64000</v>
      </c>
      <c r="M71" s="2">
        <f t="shared" si="8"/>
        <v>6.7474048442906556</v>
      </c>
      <c r="O71">
        <f t="shared" si="9"/>
        <v>204.8</v>
      </c>
    </row>
    <row r="72" spans="2:18">
      <c r="B72">
        <v>80</v>
      </c>
      <c r="C72" s="1">
        <v>4.0498999999999998E-4</v>
      </c>
      <c r="D72" s="1"/>
      <c r="E72" s="1"/>
      <c r="F72" s="1">
        <v>7.1929000000000002E-6</v>
      </c>
      <c r="G72">
        <v>99.344999999999999</v>
      </c>
      <c r="H72">
        <v>0.26569999999999999</v>
      </c>
      <c r="L72">
        <f t="shared" si="10"/>
        <v>512000</v>
      </c>
      <c r="M72" s="2">
        <f t="shared" si="8"/>
        <v>0.84342560553633195</v>
      </c>
      <c r="O72">
        <f t="shared" si="9"/>
        <v>207.35487999999998</v>
      </c>
    </row>
    <row r="73" spans="2:18">
      <c r="B73">
        <v>160</v>
      </c>
      <c r="C73" s="1">
        <v>5.1202999999999997E-5</v>
      </c>
      <c r="D73" s="1"/>
      <c r="E73" s="1"/>
      <c r="F73" s="1">
        <v>5.8951999999999995E-7</v>
      </c>
      <c r="G73">
        <v>100.0797</v>
      </c>
      <c r="H73">
        <v>0.12709999999999999</v>
      </c>
      <c r="L73">
        <f t="shared" si="10"/>
        <v>4096000</v>
      </c>
      <c r="M73" s="2">
        <f t="shared" si="8"/>
        <v>0.10542820069204149</v>
      </c>
      <c r="O73">
        <f t="shared" si="9"/>
        <v>209.72748799999999</v>
      </c>
    </row>
    <row r="77" spans="2:18">
      <c r="C77" t="s">
        <v>17</v>
      </c>
      <c r="E77" t="s">
        <v>18</v>
      </c>
      <c r="G77" t="s">
        <v>15</v>
      </c>
      <c r="I77" t="s">
        <v>16</v>
      </c>
      <c r="K77" t="s">
        <v>21</v>
      </c>
      <c r="L77" t="s">
        <v>19</v>
      </c>
      <c r="N77" t="s">
        <v>20</v>
      </c>
      <c r="P77" t="s">
        <v>21</v>
      </c>
      <c r="Q77" t="s">
        <v>2</v>
      </c>
      <c r="R77" t="s">
        <v>22</v>
      </c>
    </row>
    <row r="78" spans="2:18">
      <c r="B78">
        <v>16</v>
      </c>
      <c r="C78">
        <v>101.1331</v>
      </c>
      <c r="D78">
        <v>2.7168999999999999</v>
      </c>
      <c r="E78">
        <v>3.78E-2</v>
      </c>
      <c r="F78">
        <v>6.1000000000000004E-3</v>
      </c>
      <c r="G78">
        <v>5.2299999999999999E-2</v>
      </c>
      <c r="H78">
        <v>1.4E-3</v>
      </c>
      <c r="I78">
        <v>-1.44E-2</v>
      </c>
      <c r="J78">
        <v>6.4999999999999997E-3</v>
      </c>
      <c r="K78">
        <f>ABS(I78)/ABS(G78)</f>
        <v>0.27533460803059273</v>
      </c>
      <c r="L78">
        <v>319.79840000000002</v>
      </c>
      <c r="M78">
        <v>8.5913000000000004</v>
      </c>
      <c r="N78">
        <v>-159.3006</v>
      </c>
      <c r="O78">
        <v>10.1097</v>
      </c>
      <c r="P78">
        <f>ABS(N78)/ABS(L78)</f>
        <v>0.49812819576333089</v>
      </c>
      <c r="Q78">
        <f>B78^3</f>
        <v>4096</v>
      </c>
      <c r="R78" s="2">
        <f>(256*$B$1)/(Q78*$B$2^3)</f>
        <v>105.4282006920415</v>
      </c>
    </row>
    <row r="80" spans="2:18">
      <c r="B80">
        <v>20</v>
      </c>
      <c r="C80">
        <v>99.336200000000005</v>
      </c>
      <c r="D80">
        <v>1.9903999999999999</v>
      </c>
      <c r="E80">
        <v>2.24E-2</v>
      </c>
      <c r="F80">
        <v>2.5000000000000001E-3</v>
      </c>
      <c r="G80">
        <v>2.63E-2</v>
      </c>
      <c r="H80" s="1">
        <v>5.2643999999999998E-4</v>
      </c>
      <c r="I80">
        <v>-3.8999999999999998E-3</v>
      </c>
      <c r="J80">
        <v>2.5000000000000001E-3</v>
      </c>
      <c r="K80">
        <f>ABS(I80)/ABS(G80)</f>
        <v>0.14828897338403041</v>
      </c>
      <c r="L80">
        <v>314.11619999999999</v>
      </c>
      <c r="M80">
        <v>6.2938999999999998</v>
      </c>
      <c r="N80">
        <v>-79.901799999999994</v>
      </c>
      <c r="O80">
        <v>7.4044999999999996</v>
      </c>
      <c r="P80">
        <f>ABS(N80)/ABS(L80)</f>
        <v>0.25437019803499467</v>
      </c>
      <c r="Q80">
        <f>B80^3</f>
        <v>8000</v>
      </c>
      <c r="R80" s="2">
        <f>(256*$B$1)/(Q80*$B$2^3)</f>
        <v>53.979238754325245</v>
      </c>
    </row>
    <row r="82" spans="2:18">
      <c r="B82">
        <v>30</v>
      </c>
      <c r="C82">
        <v>99.620999999999995</v>
      </c>
      <c r="D82">
        <v>0.85580000000000001</v>
      </c>
      <c r="E82">
        <v>7.4000000000000003E-3</v>
      </c>
      <c r="F82" s="1">
        <v>3.1671999999999999E-4</v>
      </c>
      <c r="G82">
        <v>7.7999999999999996E-3</v>
      </c>
      <c r="H82" s="1">
        <v>6.6959999999999996E-5</v>
      </c>
      <c r="I82" s="1">
        <v>-3.6363999999999998E-4</v>
      </c>
      <c r="J82" s="1">
        <v>3.1803000000000002E-4</v>
      </c>
      <c r="K82">
        <f>ABS(I82)/ABS(G82)</f>
        <v>4.662051282051282E-2</v>
      </c>
      <c r="L82">
        <v>315.01679999999999</v>
      </c>
      <c r="M82">
        <v>2.7063999999999999</v>
      </c>
      <c r="N82">
        <v>-23.799900000000001</v>
      </c>
      <c r="O82">
        <v>3.1057999999999999</v>
      </c>
      <c r="P82">
        <f>ABS(N82)/ABS(L82)</f>
        <v>7.5551208697440905E-2</v>
      </c>
      <c r="Q82">
        <f>B82^3</f>
        <v>27000</v>
      </c>
      <c r="R82" s="2">
        <f>(256*$B$1)/(Q82*$B$2^3)</f>
        <v>15.993848519800073</v>
      </c>
    </row>
    <row r="84" spans="2:18">
      <c r="B84">
        <v>40</v>
      </c>
      <c r="C84">
        <v>99.897400000000005</v>
      </c>
      <c r="D84">
        <v>99.897400000000005</v>
      </c>
      <c r="E84">
        <v>3.2000000000000002E-3</v>
      </c>
      <c r="F84" s="1">
        <v>8.9446999999999999E-5</v>
      </c>
      <c r="G84">
        <v>3.3E-3</v>
      </c>
      <c r="H84" s="1">
        <v>2.0879000000000001E-5</v>
      </c>
      <c r="I84" s="1">
        <v>-6.3978000000000003E-5</v>
      </c>
      <c r="J84" s="1">
        <v>9.0037999999999994E-5</v>
      </c>
      <c r="K84">
        <f>ABS(I84)/ABS(G84)</f>
        <v>1.9387272727272729E-2</v>
      </c>
      <c r="L84">
        <v>315.89089999999999</v>
      </c>
      <c r="M84">
        <v>1.9964999999999999</v>
      </c>
      <c r="N84">
        <v>-9.5607000000000006</v>
      </c>
      <c r="O84">
        <v>2.3178999999999998</v>
      </c>
      <c r="P84">
        <f>ABS(N84)/ABS(L84)</f>
        <v>3.0265829120117108E-2</v>
      </c>
      <c r="Q84">
        <f>B84^3</f>
        <v>64000</v>
      </c>
      <c r="R84" s="2">
        <f>(256*$B$1)/(Q84*$B$2^3)</f>
        <v>6.7474048442906556</v>
      </c>
    </row>
    <row r="86" spans="2:18">
      <c r="B86">
        <v>80</v>
      </c>
      <c r="C86">
        <v>100.1692</v>
      </c>
      <c r="D86">
        <v>0.20710000000000001</v>
      </c>
      <c r="E86" s="1">
        <v>4.1010999999999999E-4</v>
      </c>
      <c r="F86" s="1">
        <v>6.1682999999999999E-6</v>
      </c>
      <c r="G86" s="1">
        <v>4.1406E-4</v>
      </c>
      <c r="H86" s="1">
        <v>8.5573E-7</v>
      </c>
      <c r="I86" s="1">
        <v>-3.9404999999999998E-6</v>
      </c>
      <c r="J86" s="1">
        <v>6.0782999999999999E-6</v>
      </c>
      <c r="K86">
        <f>ABS(I86)/ABS(G86)</f>
        <v>9.5167367048253869E-3</v>
      </c>
      <c r="L86">
        <v>316.75029999999998</v>
      </c>
      <c r="M86">
        <v>0.65490000000000004</v>
      </c>
      <c r="N86">
        <v>-4.6700999999999997</v>
      </c>
      <c r="O86">
        <v>0.73380000000000001</v>
      </c>
      <c r="P86">
        <f>ABS(N86)/ABS(L86)</f>
        <v>1.4743790297909742E-2</v>
      </c>
      <c r="Q86">
        <f>B86^3</f>
        <v>512000</v>
      </c>
      <c r="R86" s="2">
        <f>(256*$B$1)/(Q86*$B$2^3)</f>
        <v>0.84342560553633195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2010-02-16T14:40:24Z</dcterms:created>
  <dcterms:modified xsi:type="dcterms:W3CDTF">2010-02-21T21:58:18Z</dcterms:modified>
</cp:coreProperties>
</file>