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8235" windowHeight="7095"/>
  </bookViews>
  <sheets>
    <sheet name="Juaerz" sheetId="1" r:id="rId1"/>
  </sheets>
  <calcPr calcId="125725"/>
</workbook>
</file>

<file path=xl/calcChain.xml><?xml version="1.0" encoding="utf-8"?>
<calcChain xmlns="http://schemas.openxmlformats.org/spreadsheetml/2006/main">
  <c r="B18" i="1"/>
  <c r="C19"/>
  <c r="I18" s="1"/>
  <c r="G23" l="1"/>
  <c r="F23"/>
  <c r="E23"/>
  <c r="D23"/>
  <c r="C23"/>
  <c r="B23"/>
  <c r="G22"/>
  <c r="F22"/>
  <c r="E22"/>
  <c r="D22"/>
  <c r="C22"/>
  <c r="B22"/>
  <c r="G21"/>
  <c r="F21"/>
  <c r="E21"/>
  <c r="D21"/>
  <c r="C21"/>
  <c r="B21"/>
  <c r="G20"/>
  <c r="F20"/>
  <c r="E20"/>
  <c r="D20"/>
  <c r="C20"/>
  <c r="B20"/>
  <c r="G19"/>
  <c r="F19"/>
  <c r="E19"/>
  <c r="D19"/>
  <c r="B19"/>
  <c r="G18"/>
  <c r="F18"/>
  <c r="E18"/>
  <c r="D18"/>
  <c r="C18"/>
  <c r="I19" l="1"/>
  <c r="B26" a="1"/>
  <c r="B26" s="1"/>
  <c r="I23"/>
  <c r="J23"/>
  <c r="H23"/>
  <c r="F26" l="1"/>
  <c r="D27"/>
  <c r="B28"/>
  <c r="F28"/>
  <c r="D29"/>
  <c r="B30"/>
  <c r="F30"/>
  <c r="D31"/>
  <c r="C26"/>
  <c r="G26"/>
  <c r="E27"/>
  <c r="C28"/>
  <c r="G28"/>
  <c r="E29"/>
  <c r="C30"/>
  <c r="G30"/>
  <c r="E31"/>
  <c r="D26"/>
  <c r="B27"/>
  <c r="F27"/>
  <c r="D28"/>
  <c r="B29"/>
  <c r="F29"/>
  <c r="D30"/>
  <c r="B31"/>
  <c r="F31"/>
  <c r="E26"/>
  <c r="C27"/>
  <c r="G27"/>
  <c r="E28"/>
  <c r="C29"/>
  <c r="G29"/>
  <c r="E30"/>
  <c r="C31"/>
  <c r="G31"/>
  <c r="I20" l="1"/>
  <c r="K17" s="1"/>
  <c r="I21"/>
  <c r="K18" s="1"/>
</calcChain>
</file>

<file path=xl/sharedStrings.xml><?xml version="1.0" encoding="utf-8"?>
<sst xmlns="http://schemas.openxmlformats.org/spreadsheetml/2006/main" count="57" uniqueCount="34">
  <si>
    <t>XX</t>
  </si>
  <si>
    <t>YY</t>
  </si>
  <si>
    <t>ZZ</t>
  </si>
  <si>
    <t>XY</t>
  </si>
  <si>
    <t>YZ</t>
  </si>
  <si>
    <t>ZX</t>
  </si>
  <si>
    <t>Gpa</t>
  </si>
  <si>
    <t>Kvoight</t>
  </si>
  <si>
    <t>Gvoight</t>
  </si>
  <si>
    <t>Inverse</t>
  </si>
  <si>
    <t>Kreuss</t>
  </si>
  <si>
    <t>Greuss</t>
  </si>
  <si>
    <t>c11-|c12|&gt;0</t>
  </si>
  <si>
    <t>(c11+c12)c13-2c13^2</t>
  </si>
  <si>
    <t>(c11-c12)c44-2c14^2</t>
  </si>
  <si>
    <t>vectors</t>
  </si>
  <si>
    <t>alat</t>
  </si>
  <si>
    <t>volume</t>
  </si>
  <si>
    <t>cos(alpha)</t>
  </si>
  <si>
    <t>Ge</t>
  </si>
  <si>
    <t>Te</t>
  </si>
  <si>
    <t>C/m^2</t>
  </si>
  <si>
    <t>x</t>
  </si>
  <si>
    <t>y</t>
  </si>
  <si>
    <t>z</t>
  </si>
  <si>
    <t>xx</t>
  </si>
  <si>
    <t>yy</t>
  </si>
  <si>
    <t>zz</t>
  </si>
  <si>
    <t>xy</t>
  </si>
  <si>
    <t>yz</t>
  </si>
  <si>
    <t>zx</t>
  </si>
  <si>
    <t>Piezoelectric Tensor (including local field)</t>
  </si>
  <si>
    <t>e</t>
  </si>
  <si>
    <t>Born (including local field)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</si>
</sst>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2" borderId="1" xfId="1"/>
    <xf numFmtId="0" fontId="2" fillId="0" borderId="2" xfId="2"/>
    <xf numFmtId="0" fontId="2" fillId="0" borderId="0" xfId="2" applyFill="1" applyBorder="1"/>
    <xf numFmtId="0" fontId="3" fillId="0" borderId="0" xfId="0" applyFont="1"/>
  </cellXfs>
  <cellStyles count="3">
    <cellStyle name="Calculation" xfId="1" builtinId="22"/>
    <cellStyle name="Linked Cell" xfId="2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10" zoomScale="90" zoomScaleNormal="90" workbookViewId="0">
      <selection activeCell="E21" sqref="E21"/>
    </sheetView>
  </sheetViews>
  <sheetFormatPr defaultRowHeight="15"/>
  <cols>
    <col min="1" max="1" width="5.42578125" customWidth="1"/>
    <col min="2" max="2" width="9.7109375" customWidth="1"/>
    <col min="3" max="3" width="8.42578125" customWidth="1"/>
    <col min="4" max="4" width="7.28515625" customWidth="1"/>
    <col min="5" max="5" width="6.7109375" customWidth="1"/>
    <col min="6" max="6" width="6.28515625" customWidth="1"/>
    <col min="7" max="7" width="5.85546875" customWidth="1"/>
    <col min="9" max="9" width="19.140625" customWidth="1"/>
    <col min="10" max="10" width="19.28515625" customWidth="1"/>
    <col min="12" max="12" width="12.42578125" customWidth="1"/>
    <col min="13" max="13" width="19.28515625" customWidth="1"/>
    <col min="14" max="14" width="19" customWidth="1"/>
  </cols>
  <sheetData>
    <row r="1" spans="1:7">
      <c r="A1" s="1" t="s">
        <v>16</v>
      </c>
      <c r="B1" s="1">
        <v>4.3850547251999998</v>
      </c>
      <c r="C1" s="1" t="s">
        <v>18</v>
      </c>
      <c r="D1" s="1">
        <v>0.53715414309999998</v>
      </c>
      <c r="E1" s="1" t="s">
        <v>17</v>
      </c>
      <c r="F1" s="1">
        <v>56.21</v>
      </c>
    </row>
    <row r="2" spans="1:7">
      <c r="A2" s="1" t="s">
        <v>15</v>
      </c>
      <c r="B2" s="1"/>
      <c r="C2" s="1"/>
      <c r="D2" s="1"/>
      <c r="E2" s="1"/>
      <c r="F2" s="1"/>
    </row>
    <row r="3" spans="1:7">
      <c r="A3" s="1"/>
      <c r="B3" s="1">
        <v>-1.217916692</v>
      </c>
      <c r="C3" s="1">
        <v>-2.10949359</v>
      </c>
      <c r="D3" s="1">
        <v>-3.646288615</v>
      </c>
      <c r="E3" s="1"/>
      <c r="F3" s="1"/>
    </row>
    <row r="4" spans="1:7">
      <c r="A4" s="1"/>
      <c r="B4" s="1">
        <v>-1.217916692</v>
      </c>
      <c r="C4" s="1">
        <v>2.10949359</v>
      </c>
      <c r="D4" s="1">
        <v>-3.646288615</v>
      </c>
      <c r="E4" s="1"/>
      <c r="F4" s="1"/>
    </row>
    <row r="5" spans="1:7">
      <c r="A5" s="1"/>
      <c r="B5" s="1">
        <v>2.435833385</v>
      </c>
      <c r="C5" s="1">
        <v>0</v>
      </c>
      <c r="D5" s="1">
        <v>-3.646288615</v>
      </c>
      <c r="E5" s="1"/>
      <c r="F5" s="1"/>
    </row>
    <row r="6" spans="1:7">
      <c r="A6" s="1" t="s">
        <v>19</v>
      </c>
      <c r="B6" s="1">
        <v>0.99969845999999996</v>
      </c>
      <c r="C6" s="1">
        <v>0.99969845999999996</v>
      </c>
      <c r="D6" s="1">
        <v>0.99969845999999996</v>
      </c>
      <c r="E6" s="1"/>
      <c r="F6" s="1"/>
    </row>
    <row r="7" spans="1:7">
      <c r="A7" s="1" t="s">
        <v>20</v>
      </c>
      <c r="B7" s="1">
        <v>0.46812364000000001</v>
      </c>
      <c r="C7" s="1">
        <v>0.46812364000000001</v>
      </c>
      <c r="D7" s="1">
        <v>0.46812364000000001</v>
      </c>
      <c r="E7" s="1"/>
      <c r="F7" s="1"/>
    </row>
    <row r="9" spans="1:7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>
      <c r="A10" t="s">
        <v>0</v>
      </c>
      <c r="B10">
        <v>649.98109999999997</v>
      </c>
      <c r="C10">
        <v>153.80459999999999</v>
      </c>
      <c r="D10">
        <v>117.4897</v>
      </c>
      <c r="E10">
        <v>0</v>
      </c>
      <c r="F10">
        <v>0</v>
      </c>
      <c r="G10">
        <v>73.491299999999995</v>
      </c>
    </row>
    <row r="11" spans="1:7">
      <c r="A11" t="s">
        <v>1</v>
      </c>
      <c r="B11">
        <v>153.80459999999999</v>
      </c>
      <c r="C11">
        <v>649.98109999999997</v>
      </c>
      <c r="D11">
        <v>117.4897</v>
      </c>
      <c r="E11">
        <v>0</v>
      </c>
      <c r="F11">
        <v>0</v>
      </c>
      <c r="G11">
        <v>-73.491299999999995</v>
      </c>
    </row>
    <row r="12" spans="1:7">
      <c r="A12" t="s">
        <v>2</v>
      </c>
      <c r="B12">
        <v>117.4897</v>
      </c>
      <c r="C12">
        <v>117.4897</v>
      </c>
      <c r="D12">
        <v>159.0343</v>
      </c>
      <c r="E12">
        <v>0</v>
      </c>
      <c r="F12">
        <v>0</v>
      </c>
      <c r="G12">
        <v>0</v>
      </c>
    </row>
    <row r="13" spans="1:7">
      <c r="A13" t="s">
        <v>3</v>
      </c>
      <c r="B13">
        <v>0</v>
      </c>
      <c r="C13">
        <v>0</v>
      </c>
      <c r="D13">
        <v>0</v>
      </c>
      <c r="E13">
        <v>248.0883</v>
      </c>
      <c r="F13">
        <v>-73.494399999999999</v>
      </c>
      <c r="G13">
        <v>0</v>
      </c>
    </row>
    <row r="14" spans="1:7">
      <c r="A14" t="s">
        <v>4</v>
      </c>
      <c r="B14">
        <v>0</v>
      </c>
      <c r="C14">
        <v>0</v>
      </c>
      <c r="D14">
        <v>0</v>
      </c>
      <c r="E14">
        <v>-73.494399999999999</v>
      </c>
      <c r="F14">
        <v>118.03060000000001</v>
      </c>
      <c r="G14">
        <v>0</v>
      </c>
    </row>
    <row r="15" spans="1:7">
      <c r="A15" t="s">
        <v>2</v>
      </c>
      <c r="B15">
        <v>73.491299999999995</v>
      </c>
      <c r="C15">
        <v>-73.491299999999995</v>
      </c>
      <c r="E15">
        <v>0</v>
      </c>
      <c r="F15">
        <v>0</v>
      </c>
      <c r="G15">
        <v>118.0193</v>
      </c>
    </row>
    <row r="17" spans="1:11" ht="15.75" thickBot="1">
      <c r="A17" s="2" t="s">
        <v>6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1"/>
      <c r="I17" s="1"/>
      <c r="J17" s="1"/>
      <c r="K17">
        <f>AVERAGE(I18,I20)</f>
        <v>20.112314059928316</v>
      </c>
    </row>
    <row r="18" spans="1:11" ht="16.5" thickTop="1" thickBot="1">
      <c r="A18" s="2" t="s">
        <v>0</v>
      </c>
      <c r="B18" s="2">
        <f t="shared" ref="B18:G18" si="0">B10/10</f>
        <v>64.998109999999997</v>
      </c>
      <c r="C18" s="2">
        <f t="shared" si="0"/>
        <v>15.380459999999999</v>
      </c>
      <c r="D18" s="2">
        <f t="shared" si="0"/>
        <v>11.74897</v>
      </c>
      <c r="E18" s="2">
        <f t="shared" si="0"/>
        <v>0</v>
      </c>
      <c r="F18" s="2">
        <f t="shared" si="0"/>
        <v>0</v>
      </c>
      <c r="G18" s="2">
        <f t="shared" si="0"/>
        <v>7.3491299999999997</v>
      </c>
      <c r="H18" s="1" t="s">
        <v>7</v>
      </c>
      <c r="I18" s="1">
        <f>(1/9)*(B18+C19+D20+2*(C18+D18+D19))</f>
        <v>24.850716666666667</v>
      </c>
      <c r="J18" s="1" t="s">
        <v>6</v>
      </c>
      <c r="K18">
        <f>AVERAGE(I19,I21)</f>
        <v>13.898323487117734</v>
      </c>
    </row>
    <row r="19" spans="1:11" ht="16.5" thickTop="1" thickBot="1">
      <c r="A19" s="2" t="s">
        <v>1</v>
      </c>
      <c r="B19" s="2">
        <f t="shared" ref="B19:G19" si="1">B11/10</f>
        <v>15.380459999999999</v>
      </c>
      <c r="C19" s="2">
        <f t="shared" si="1"/>
        <v>64.998109999999997</v>
      </c>
      <c r="D19" s="2">
        <f t="shared" si="1"/>
        <v>11.74897</v>
      </c>
      <c r="E19" s="2">
        <f t="shared" si="1"/>
        <v>0</v>
      </c>
      <c r="F19" s="2">
        <f t="shared" si="1"/>
        <v>0</v>
      </c>
      <c r="G19" s="2">
        <f t="shared" si="1"/>
        <v>-7.3491299999999997</v>
      </c>
      <c r="H19" s="1" t="s">
        <v>8</v>
      </c>
      <c r="I19" s="1">
        <f>(1/15)*(B18+C19+D20+3*(E21+F22+G23)-C18-D18-D19)</f>
        <v>16.817514000000006</v>
      </c>
      <c r="J19" s="1" t="s">
        <v>6</v>
      </c>
    </row>
    <row r="20" spans="1:11" ht="16.5" thickTop="1" thickBot="1">
      <c r="A20" s="2" t="s">
        <v>2</v>
      </c>
      <c r="B20" s="2">
        <f t="shared" ref="B20:G20" si="2">B12/10</f>
        <v>11.74897</v>
      </c>
      <c r="C20" s="2">
        <f t="shared" si="2"/>
        <v>11.74897</v>
      </c>
      <c r="D20" s="2">
        <f t="shared" si="2"/>
        <v>15.90343</v>
      </c>
      <c r="E20" s="2">
        <f t="shared" si="2"/>
        <v>0</v>
      </c>
      <c r="F20" s="2">
        <f t="shared" si="2"/>
        <v>0</v>
      </c>
      <c r="G20" s="2">
        <f t="shared" si="2"/>
        <v>0</v>
      </c>
      <c r="H20" s="1" t="s">
        <v>10</v>
      </c>
      <c r="I20" s="1">
        <f>1/(B26+C27+D28+2*(C26+D26+D27))</f>
        <v>15.373911453189969</v>
      </c>
      <c r="J20" s="1" t="s">
        <v>6</v>
      </c>
    </row>
    <row r="21" spans="1:11" ht="16.5" thickTop="1" thickBot="1">
      <c r="A21" s="2" t="s">
        <v>3</v>
      </c>
      <c r="B21" s="2">
        <f t="shared" ref="B21:G21" si="3">B13/10</f>
        <v>0</v>
      </c>
      <c r="C21" s="2">
        <f t="shared" si="3"/>
        <v>0</v>
      </c>
      <c r="D21" s="2">
        <f t="shared" si="3"/>
        <v>0</v>
      </c>
      <c r="E21" s="2">
        <f t="shared" si="3"/>
        <v>24.80883</v>
      </c>
      <c r="F21" s="2">
        <f t="shared" si="3"/>
        <v>-7.3494399999999995</v>
      </c>
      <c r="G21" s="2">
        <f t="shared" si="3"/>
        <v>0</v>
      </c>
      <c r="H21" s="1" t="s">
        <v>11</v>
      </c>
      <c r="I21" s="1">
        <f>15/(4*(B26+C27+D28-C26-D26-D27)+3*(E29+F30+G31))</f>
        <v>10.979132974235462</v>
      </c>
      <c r="J21" s="1" t="s">
        <v>6</v>
      </c>
    </row>
    <row r="22" spans="1:11" ht="16.5" thickTop="1" thickBot="1">
      <c r="A22" s="2" t="s">
        <v>4</v>
      </c>
      <c r="B22" s="2">
        <f t="shared" ref="B22:G22" si="4">B14/10</f>
        <v>0</v>
      </c>
      <c r="C22" s="2">
        <f t="shared" si="4"/>
        <v>0</v>
      </c>
      <c r="D22" s="2">
        <f t="shared" si="4"/>
        <v>0</v>
      </c>
      <c r="E22" s="2">
        <f t="shared" si="4"/>
        <v>-7.3494399999999995</v>
      </c>
      <c r="F22" s="2">
        <f t="shared" si="4"/>
        <v>11.80306</v>
      </c>
      <c r="G22" s="2">
        <f t="shared" si="4"/>
        <v>0</v>
      </c>
      <c r="H22" s="1" t="s">
        <v>12</v>
      </c>
      <c r="I22" s="1" t="s">
        <v>13</v>
      </c>
      <c r="J22" s="1" t="s">
        <v>14</v>
      </c>
    </row>
    <row r="23" spans="1:11" ht="16.5" thickTop="1" thickBot="1">
      <c r="A23" s="2" t="s">
        <v>2</v>
      </c>
      <c r="B23" s="2">
        <f t="shared" ref="B23:G23" si="5">B15/10</f>
        <v>7.3491299999999997</v>
      </c>
      <c r="C23" s="2">
        <f t="shared" si="5"/>
        <v>-7.3491299999999997</v>
      </c>
      <c r="D23" s="2">
        <f t="shared" si="5"/>
        <v>0</v>
      </c>
      <c r="E23" s="2">
        <f t="shared" si="5"/>
        <v>0</v>
      </c>
      <c r="F23" s="2">
        <f t="shared" si="5"/>
        <v>0</v>
      </c>
      <c r="G23" s="2">
        <f t="shared" si="5"/>
        <v>11.80193</v>
      </c>
      <c r="H23" s="1">
        <f>B18-ABS(C18)</f>
        <v>49.617649999999998</v>
      </c>
      <c r="I23" s="1">
        <f>(B18+C18)*D18-(2*(D18^2))</f>
        <v>668.28881545109994</v>
      </c>
      <c r="J23" s="1">
        <f>(B18-C18)*E21-(2*(E18^2))</f>
        <v>1230.9558438495001</v>
      </c>
    </row>
    <row r="24" spans="1:11" ht="15.75" thickTop="1"/>
    <row r="25" spans="1:11">
      <c r="A25" t="s">
        <v>9</v>
      </c>
    </row>
    <row r="26" spans="1:11">
      <c r="B26">
        <f t="array" ref="B26:G31">MINVERSE(B18:G23)</f>
        <v>2.0290484199527531E-2</v>
      </c>
      <c r="C26">
        <v>-4.422255791436569E-3</v>
      </c>
      <c r="D26">
        <v>-1.1722964135397742E-2</v>
      </c>
      <c r="E26">
        <v>0</v>
      </c>
      <c r="F26">
        <v>0</v>
      </c>
      <c r="G26">
        <v>-1.5388765977242196E-2</v>
      </c>
    </row>
    <row r="27" spans="1:11">
      <c r="B27">
        <v>-4.422255791436569E-3</v>
      </c>
      <c r="C27">
        <v>2.0290484199527531E-2</v>
      </c>
      <c r="D27">
        <v>-1.1722964135397742E-2</v>
      </c>
      <c r="E27">
        <v>0</v>
      </c>
      <c r="F27">
        <v>0</v>
      </c>
      <c r="G27">
        <v>1.5388765977242194E-2</v>
      </c>
    </row>
    <row r="28" spans="1:11">
      <c r="B28">
        <v>-1.1722964135397741E-2</v>
      </c>
      <c r="C28">
        <v>-1.1722964135397741E-2</v>
      </c>
      <c r="D28">
        <v>8.0200655322513956E-2</v>
      </c>
      <c r="E28">
        <v>0</v>
      </c>
      <c r="F28">
        <v>0</v>
      </c>
      <c r="G28">
        <v>1.8502150069492725E-18</v>
      </c>
    </row>
    <row r="29" spans="1:11">
      <c r="B29">
        <v>0</v>
      </c>
      <c r="C29">
        <v>0</v>
      </c>
      <c r="D29">
        <v>0</v>
      </c>
      <c r="E29">
        <v>4.9425340540649357E-2</v>
      </c>
      <c r="F29">
        <v>3.0775796681798615E-2</v>
      </c>
      <c r="G29">
        <v>0</v>
      </c>
    </row>
    <row r="30" spans="1:11">
      <c r="B30">
        <v>0</v>
      </c>
      <c r="C30">
        <v>0</v>
      </c>
      <c r="D30">
        <v>0</v>
      </c>
      <c r="E30">
        <v>3.0775796681798612E-2</v>
      </c>
      <c r="F30">
        <v>0.10388703193621636</v>
      </c>
      <c r="G30">
        <v>0</v>
      </c>
    </row>
    <row r="31" spans="1:11">
      <c r="B31">
        <v>-1.5388765977242194E-2</v>
      </c>
      <c r="C31">
        <v>1.5388765977242194E-2</v>
      </c>
      <c r="D31">
        <v>0</v>
      </c>
      <c r="E31">
        <v>0</v>
      </c>
      <c r="F31">
        <v>0</v>
      </c>
      <c r="G31">
        <v>0.10389725099307145</v>
      </c>
    </row>
    <row r="33" spans="1:7">
      <c r="A33" t="s">
        <v>33</v>
      </c>
    </row>
    <row r="34" spans="1:7">
      <c r="A34" t="s">
        <v>32</v>
      </c>
      <c r="B34">
        <v>1</v>
      </c>
      <c r="C34">
        <v>2</v>
      </c>
      <c r="D34">
        <v>3</v>
      </c>
    </row>
    <row r="35" spans="1:7">
      <c r="A35">
        <v>1</v>
      </c>
      <c r="B35">
        <v>5.0750000000000002</v>
      </c>
      <c r="C35">
        <v>0</v>
      </c>
      <c r="D35">
        <v>0</v>
      </c>
    </row>
    <row r="36" spans="1:7">
      <c r="A36">
        <v>2</v>
      </c>
      <c r="B36">
        <v>0</v>
      </c>
      <c r="C36">
        <v>5.1110499999999996</v>
      </c>
      <c r="D36">
        <v>0</v>
      </c>
    </row>
    <row r="37" spans="1:7">
      <c r="A37">
        <v>3</v>
      </c>
      <c r="B37">
        <v>0</v>
      </c>
      <c r="C37">
        <v>0</v>
      </c>
      <c r="D37">
        <v>2.6217999999999999</v>
      </c>
    </row>
    <row r="39" spans="1:7">
      <c r="A39" t="s">
        <v>32</v>
      </c>
      <c r="B39">
        <v>1</v>
      </c>
      <c r="C39">
        <v>2</v>
      </c>
      <c r="D39">
        <v>3</v>
      </c>
    </row>
    <row r="40" spans="1:7">
      <c r="A40">
        <v>1</v>
      </c>
      <c r="B40">
        <v>-5.09</v>
      </c>
      <c r="C40">
        <v>0</v>
      </c>
      <c r="D40">
        <v>0</v>
      </c>
    </row>
    <row r="41" spans="1:7">
      <c r="A41">
        <v>2</v>
      </c>
      <c r="B41">
        <v>0</v>
      </c>
      <c r="C41">
        <v>-5.13</v>
      </c>
      <c r="D41">
        <v>0</v>
      </c>
    </row>
    <row r="42" spans="1:7">
      <c r="A42">
        <v>3</v>
      </c>
      <c r="B42">
        <v>0</v>
      </c>
      <c r="C42">
        <v>0</v>
      </c>
      <c r="D42">
        <v>-2.6469999999999998</v>
      </c>
    </row>
    <row r="44" spans="1:7">
      <c r="A44" s="3" t="s">
        <v>31</v>
      </c>
    </row>
    <row r="45" spans="1:7">
      <c r="A45" s="3" t="s">
        <v>21</v>
      </c>
    </row>
    <row r="46" spans="1:7"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</row>
    <row r="47" spans="1:7">
      <c r="A47" t="s">
        <v>22</v>
      </c>
      <c r="B47" s="4">
        <v>-1.10066</v>
      </c>
      <c r="C47" s="4">
        <v>1.10066</v>
      </c>
      <c r="D47">
        <v>0</v>
      </c>
      <c r="E47">
        <v>0</v>
      </c>
      <c r="F47">
        <v>0</v>
      </c>
      <c r="G47" s="4">
        <v>-0.70079999999999998</v>
      </c>
    </row>
    <row r="48" spans="1:7">
      <c r="A48" t="s">
        <v>23</v>
      </c>
      <c r="B48">
        <v>0</v>
      </c>
      <c r="C48">
        <v>0</v>
      </c>
      <c r="D48">
        <v>0</v>
      </c>
      <c r="F48" s="4">
        <v>-0.70079999999999998</v>
      </c>
      <c r="G48">
        <v>0</v>
      </c>
    </row>
    <row r="49" spans="1:7">
      <c r="A49" t="s">
        <v>24</v>
      </c>
      <c r="B49">
        <v>-0.57799999999999996</v>
      </c>
      <c r="C49">
        <v>-0.57799999999999996</v>
      </c>
      <c r="D49">
        <v>0.52339000000000002</v>
      </c>
      <c r="E49">
        <v>0</v>
      </c>
      <c r="F49">
        <v>0</v>
      </c>
      <c r="G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Juaerz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2010-05-07T17:23:00Z</dcterms:created>
  <dcterms:modified xsi:type="dcterms:W3CDTF">2010-07-21T19:54:34Z</dcterms:modified>
</cp:coreProperties>
</file>