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li8408/Desktop/ECO/ECO358/"/>
    </mc:Choice>
  </mc:AlternateContent>
  <xr:revisionPtr revIDLastSave="0" documentId="13_ncr:1_{2AD13BF1-4AB9-404A-AC40-74BE63F83320}" xr6:coauthVersionLast="47" xr6:coauthVersionMax="47" xr10:uidLastSave="{00000000-0000-0000-0000-000000000000}"/>
  <bookViews>
    <workbookView xWindow="0" yWindow="500" windowWidth="28800" windowHeight="16220" activeTab="2" xr2:uid="{D511D985-08F3-7842-B6B0-405F39B8E9CF}"/>
  </bookViews>
  <sheets>
    <sheet name="Q1" sheetId="1" r:id="rId1"/>
    <sheet name="Q2" sheetId="2" r:id="rId2"/>
    <sheet name="Q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C13" i="3"/>
  <c r="C12" i="3"/>
  <c r="C17" i="2"/>
  <c r="C15" i="2"/>
  <c r="C13" i="2"/>
  <c r="C12" i="2"/>
  <c r="C7" i="2"/>
  <c r="C7" i="1"/>
  <c r="B7" i="1"/>
  <c r="E9" i="3"/>
  <c r="D9" i="3"/>
  <c r="C9" i="3"/>
  <c r="E7" i="3"/>
  <c r="D7" i="3"/>
  <c r="H8" i="3"/>
  <c r="I8" i="3"/>
  <c r="E5" i="3"/>
  <c r="D5" i="3"/>
  <c r="C5" i="3"/>
</calcChain>
</file>

<file path=xl/sharedStrings.xml><?xml version="1.0" encoding="utf-8"?>
<sst xmlns="http://schemas.openxmlformats.org/spreadsheetml/2006/main" count="61" uniqueCount="32">
  <si>
    <t>Dividend</t>
  </si>
  <si>
    <t>Date</t>
  </si>
  <si>
    <t>Stock Price</t>
  </si>
  <si>
    <t>Shares Outstanding</t>
  </si>
  <si>
    <t>Cash</t>
  </si>
  <si>
    <t>Debt</t>
  </si>
  <si>
    <t>V0</t>
  </si>
  <si>
    <t>*</t>
  </si>
  <si>
    <t>Note: stared items in millions</t>
  </si>
  <si>
    <t>Intel</t>
  </si>
  <si>
    <t>AMD</t>
  </si>
  <si>
    <t>Nvidia</t>
  </si>
  <si>
    <t>EPS</t>
  </si>
  <si>
    <t>P/E ratio</t>
  </si>
  <si>
    <t>Enterprise Value</t>
  </si>
  <si>
    <t>EBITDA</t>
  </si>
  <si>
    <t>V/EBITDA Ratio</t>
  </si>
  <si>
    <t>Solution</t>
  </si>
  <si>
    <t>Infinite &amp; no growth</t>
  </si>
  <si>
    <t>One period</t>
  </si>
  <si>
    <t>Infinite &amp; growth</t>
  </si>
  <si>
    <t xml:space="preserve">Dividend Payout Frequency </t>
  </si>
  <si>
    <t>N/A</t>
  </si>
  <si>
    <t>r_E</t>
  </si>
  <si>
    <t>Value of Debt</t>
  </si>
  <si>
    <t>Value of Equity</t>
  </si>
  <si>
    <t>r_debt</t>
  </si>
  <si>
    <t>r_WACC</t>
  </si>
  <si>
    <t>Free Cash Flow</t>
  </si>
  <si>
    <t>Predicted Stock Price</t>
  </si>
  <si>
    <t>Predicted V_0</t>
  </si>
  <si>
    <t>Growth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</si>
</sst>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0" fontId="0" fillId="2" borderId="0" xfId="0" applyNumberForma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D10A-6249-4C4F-A878-6345600899BC}">
  <dimension ref="A1:I8"/>
  <sheetViews>
    <sheetView zoomScale="210" workbookViewId="0">
      <selection activeCell="C9" sqref="C9"/>
    </sheetView>
  </sheetViews>
  <sheetFormatPr baseColWidth="10" defaultRowHeight="16" x14ac:dyDescent="0.2"/>
  <cols>
    <col min="1" max="1" width="24" customWidth="1"/>
    <col min="2" max="2" width="18.1640625" customWidth="1"/>
    <col min="4" max="4" width="14.6640625" customWidth="1"/>
    <col min="6" max="6" width="17.5" customWidth="1"/>
    <col min="7" max="7" width="19.33203125" customWidth="1"/>
    <col min="8" max="8" width="17" customWidth="1"/>
  </cols>
  <sheetData>
    <row r="1" spans="1:9" x14ac:dyDescent="0.2">
      <c r="A1" t="s">
        <v>17</v>
      </c>
      <c r="B1" s="1" t="s">
        <v>18</v>
      </c>
      <c r="C1" s="1" t="s">
        <v>19</v>
      </c>
      <c r="D1" s="1" t="s">
        <v>20</v>
      </c>
      <c r="E1" s="1"/>
      <c r="F1" s="1"/>
      <c r="G1" s="1"/>
      <c r="H1" s="1"/>
    </row>
    <row r="2" spans="1:9" x14ac:dyDescent="0.2">
      <c r="A2" t="s">
        <v>1</v>
      </c>
      <c r="B2" s="1">
        <v>44896</v>
      </c>
      <c r="C2" s="1">
        <v>44805</v>
      </c>
      <c r="D2" s="1">
        <v>44531</v>
      </c>
      <c r="G2" s="1"/>
      <c r="H2" s="1"/>
      <c r="I2" s="1"/>
    </row>
    <row r="3" spans="1:9" x14ac:dyDescent="0.2">
      <c r="A3" t="s">
        <v>2</v>
      </c>
      <c r="B3">
        <v>26.43</v>
      </c>
      <c r="C3">
        <v>25.77</v>
      </c>
      <c r="D3">
        <v>51.5</v>
      </c>
    </row>
    <row r="4" spans="1:9" x14ac:dyDescent="0.2">
      <c r="A4" t="s">
        <v>0</v>
      </c>
      <c r="B4">
        <v>0.36499999999999999</v>
      </c>
      <c r="C4">
        <v>0.36499999999999999</v>
      </c>
      <c r="D4">
        <v>0.34749999999999998</v>
      </c>
    </row>
    <row r="5" spans="1:9" x14ac:dyDescent="0.2">
      <c r="A5" t="s">
        <v>21</v>
      </c>
      <c r="B5">
        <v>4</v>
      </c>
      <c r="C5">
        <v>4</v>
      </c>
      <c r="D5">
        <v>4</v>
      </c>
    </row>
    <row r="6" spans="1:9" x14ac:dyDescent="0.2">
      <c r="A6" t="s">
        <v>31</v>
      </c>
      <c r="B6">
        <v>0</v>
      </c>
      <c r="C6" t="s">
        <v>22</v>
      </c>
      <c r="D6" s="6">
        <f>(PRODUCT(4, C4 ) - PRODUCT(4, D4))/PRODUCT(4, D4)</f>
        <v>5.0359712230215875E-2</v>
      </c>
      <c r="I6" s="2"/>
    </row>
    <row r="7" spans="1:9" x14ac:dyDescent="0.2">
      <c r="A7" t="s">
        <v>23</v>
      </c>
      <c r="B7" s="6">
        <f>PRODUCT(B4/B3, 4)</f>
        <v>5.5240257283390083E-2</v>
      </c>
      <c r="C7" s="6">
        <f>PRODUCT((B3+B4)/C3-1, 4)</f>
        <v>0.15909972836631692</v>
      </c>
      <c r="D7" s="6">
        <f>PRODUCT(C4/D3, 4) + D6</f>
        <v>7.8709226793322679E-2</v>
      </c>
      <c r="G7" s="2"/>
      <c r="H7" s="2"/>
      <c r="I7" s="2"/>
    </row>
    <row r="8" spans="1:9" x14ac:dyDescent="0.2">
      <c r="C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88F0-61DD-2D4F-BDF1-CF80BCEA5691}">
  <dimension ref="A1:L18"/>
  <sheetViews>
    <sheetView topLeftCell="A4" zoomScale="187" workbookViewId="0">
      <selection activeCell="J17" sqref="J17"/>
    </sheetView>
  </sheetViews>
  <sheetFormatPr baseColWidth="10" defaultRowHeight="16" x14ac:dyDescent="0.2"/>
  <cols>
    <col min="1" max="1" width="19.5" customWidth="1"/>
    <col min="3" max="3" width="23.6640625" customWidth="1"/>
  </cols>
  <sheetData>
    <row r="1" spans="1:12" x14ac:dyDescent="0.2">
      <c r="A1" t="s">
        <v>1</v>
      </c>
      <c r="C1" s="1">
        <v>44926</v>
      </c>
      <c r="J1" s="1"/>
      <c r="L1" s="1"/>
    </row>
    <row r="2" spans="1:12" x14ac:dyDescent="0.2">
      <c r="A2" t="s">
        <v>2</v>
      </c>
      <c r="C2">
        <v>26.43</v>
      </c>
    </row>
    <row r="3" spans="1:12" x14ac:dyDescent="0.2">
      <c r="A3" t="s">
        <v>3</v>
      </c>
      <c r="C3">
        <v>4123</v>
      </c>
      <c r="D3" t="s">
        <v>7</v>
      </c>
    </row>
    <row r="4" spans="1:12" x14ac:dyDescent="0.2">
      <c r="A4" t="s">
        <v>4</v>
      </c>
      <c r="C4">
        <v>6317</v>
      </c>
      <c r="D4" t="s">
        <v>7</v>
      </c>
    </row>
    <row r="5" spans="1:12" x14ac:dyDescent="0.2">
      <c r="A5" t="s">
        <v>5</v>
      </c>
      <c r="C5">
        <v>42051</v>
      </c>
      <c r="D5" t="s">
        <v>7</v>
      </c>
    </row>
    <row r="7" spans="1:12" x14ac:dyDescent="0.2">
      <c r="A7" t="s">
        <v>6</v>
      </c>
      <c r="C7" s="5">
        <f>PRODUCT(C2, C3) - C4 + C5</f>
        <v>144704.89000000001</v>
      </c>
      <c r="D7" t="s">
        <v>7</v>
      </c>
    </row>
    <row r="10" spans="1:12" x14ac:dyDescent="0.2">
      <c r="A10" t="s">
        <v>26</v>
      </c>
      <c r="C10" s="2">
        <v>4.3900000000000002E-2</v>
      </c>
      <c r="J10" s="2"/>
      <c r="L10" s="2"/>
    </row>
    <row r="11" spans="1:12" x14ac:dyDescent="0.2">
      <c r="A11" t="s">
        <v>23</v>
      </c>
      <c r="C11" s="2">
        <v>5.5199999999999999E-2</v>
      </c>
      <c r="J11" s="2"/>
    </row>
    <row r="12" spans="1:12" x14ac:dyDescent="0.2">
      <c r="A12" t="s">
        <v>24</v>
      </c>
      <c r="C12">
        <f>C5</f>
        <v>42051</v>
      </c>
      <c r="D12" t="s">
        <v>7</v>
      </c>
    </row>
    <row r="13" spans="1:12" x14ac:dyDescent="0.2">
      <c r="A13" t="s">
        <v>25</v>
      </c>
      <c r="C13" s="5">
        <f>PRODUCT(C2, C3)</f>
        <v>108970.89</v>
      </c>
      <c r="D13" t="s">
        <v>7</v>
      </c>
    </row>
    <row r="14" spans="1:12" x14ac:dyDescent="0.2">
      <c r="C14" s="2"/>
      <c r="J14" s="2"/>
      <c r="L14" s="2"/>
    </row>
    <row r="15" spans="1:12" x14ac:dyDescent="0.2">
      <c r="A15" t="s">
        <v>27</v>
      </c>
      <c r="C15" s="6">
        <f>SUM(PRODUCT(C10, C12), PRODUCT(C11, C13))/SUM(C12, C13)</f>
        <v>5.205359321089148E-2</v>
      </c>
      <c r="J15" s="2"/>
    </row>
    <row r="17" spans="1:4" x14ac:dyDescent="0.2">
      <c r="A17" t="s">
        <v>28</v>
      </c>
      <c r="C17" s="5">
        <f>PRODUCT(C7, C15)</f>
        <v>7532.4094796867994</v>
      </c>
      <c r="D17" t="s">
        <v>7</v>
      </c>
    </row>
    <row r="18" spans="1:4" x14ac:dyDescent="0.2">
      <c r="D18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6DA3D-57BB-A14F-8659-5581AEF23353}">
  <dimension ref="A1:J14"/>
  <sheetViews>
    <sheetView tabSelected="1" zoomScale="224" workbookViewId="0">
      <selection activeCell="F12" sqref="F12"/>
    </sheetView>
  </sheetViews>
  <sheetFormatPr baseColWidth="10" defaultRowHeight="16" x14ac:dyDescent="0.2"/>
  <cols>
    <col min="1" max="1" width="17.83203125" customWidth="1"/>
    <col min="6" max="6" width="28" customWidth="1"/>
    <col min="7" max="7" width="18.33203125" customWidth="1"/>
  </cols>
  <sheetData>
    <row r="1" spans="1:10" x14ac:dyDescent="0.2">
      <c r="C1" s="1" t="s">
        <v>9</v>
      </c>
      <c r="D1" t="s">
        <v>10</v>
      </c>
      <c r="E1" t="s">
        <v>11</v>
      </c>
      <c r="H1" t="s">
        <v>10</v>
      </c>
      <c r="I1" t="s">
        <v>11</v>
      </c>
    </row>
    <row r="2" spans="1:10" x14ac:dyDescent="0.2">
      <c r="A2" s="3" t="s">
        <v>1</v>
      </c>
      <c r="B2" s="3"/>
      <c r="C2" s="4">
        <v>44926</v>
      </c>
      <c r="D2" s="1">
        <v>44555</v>
      </c>
      <c r="E2" s="1">
        <v>44591</v>
      </c>
      <c r="G2" t="s">
        <v>1</v>
      </c>
      <c r="H2" s="1">
        <v>44555</v>
      </c>
      <c r="I2" s="1">
        <v>44591</v>
      </c>
    </row>
    <row r="3" spans="1:10" x14ac:dyDescent="0.2">
      <c r="A3" s="3" t="s">
        <v>2</v>
      </c>
      <c r="B3" s="3"/>
      <c r="C3" s="3">
        <v>26.43</v>
      </c>
      <c r="D3">
        <v>146.13999999999999</v>
      </c>
      <c r="E3">
        <v>228.4</v>
      </c>
      <c r="G3" t="s">
        <v>2</v>
      </c>
      <c r="H3">
        <v>146.13999999999999</v>
      </c>
      <c r="I3">
        <v>228.4</v>
      </c>
    </row>
    <row r="4" spans="1:10" x14ac:dyDescent="0.2">
      <c r="A4" s="3" t="s">
        <v>12</v>
      </c>
      <c r="B4" s="3"/>
      <c r="C4" s="3">
        <v>1.94</v>
      </c>
      <c r="D4">
        <v>2.57</v>
      </c>
      <c r="E4">
        <v>3.85</v>
      </c>
      <c r="G4" t="s">
        <v>3</v>
      </c>
      <c r="H4">
        <v>1229</v>
      </c>
      <c r="I4">
        <v>2535</v>
      </c>
      <c r="J4" t="s">
        <v>7</v>
      </c>
    </row>
    <row r="5" spans="1:10" x14ac:dyDescent="0.2">
      <c r="A5" s="3" t="s">
        <v>13</v>
      </c>
      <c r="B5" s="3"/>
      <c r="C5" s="7">
        <f>C3/C4</f>
        <v>13.623711340206185</v>
      </c>
      <c r="D5" s="5">
        <f>D3/D4</f>
        <v>56.863813229571981</v>
      </c>
      <c r="E5" s="5">
        <f>E3/E4</f>
        <v>59.324675324675326</v>
      </c>
      <c r="G5" t="s">
        <v>4</v>
      </c>
      <c r="H5">
        <v>940</v>
      </c>
      <c r="I5">
        <v>1143</v>
      </c>
      <c r="J5" t="s">
        <v>7</v>
      </c>
    </row>
    <row r="6" spans="1:10" x14ac:dyDescent="0.2">
      <c r="A6" s="3"/>
      <c r="B6" s="3"/>
      <c r="C6" s="3"/>
      <c r="G6" t="s">
        <v>5</v>
      </c>
      <c r="H6">
        <v>313</v>
      </c>
      <c r="I6">
        <v>20930</v>
      </c>
      <c r="J6" t="s">
        <v>7</v>
      </c>
    </row>
    <row r="7" spans="1:10" x14ac:dyDescent="0.2">
      <c r="A7" s="3" t="s">
        <v>14</v>
      </c>
      <c r="C7" s="3">
        <v>144704.89000000001</v>
      </c>
      <c r="D7">
        <f>H8</f>
        <v>178979.06</v>
      </c>
      <c r="E7">
        <f>I8</f>
        <v>598781</v>
      </c>
      <c r="F7" t="s">
        <v>7</v>
      </c>
    </row>
    <row r="8" spans="1:10" x14ac:dyDescent="0.2">
      <c r="A8" s="3" t="s">
        <v>15</v>
      </c>
      <c r="C8" s="3">
        <v>7768</v>
      </c>
      <c r="D8">
        <v>3669</v>
      </c>
      <c r="E8">
        <v>9941</v>
      </c>
      <c r="F8" t="s">
        <v>7</v>
      </c>
      <c r="G8" t="s">
        <v>6</v>
      </c>
      <c r="H8" s="5">
        <f>PRODUCT(H3, H4) - H5 + H6</f>
        <v>178979.06</v>
      </c>
      <c r="I8" s="5">
        <f>PRODUCT(I3, I4) - I5 + I6</f>
        <v>598781</v>
      </c>
      <c r="J8" t="s">
        <v>7</v>
      </c>
    </row>
    <row r="9" spans="1:10" x14ac:dyDescent="0.2">
      <c r="A9" s="3" t="s">
        <v>16</v>
      </c>
      <c r="C9" s="5">
        <f>C7/C8</f>
        <v>18.628332904222454</v>
      </c>
      <c r="D9" s="5">
        <f>D7/D8</f>
        <v>48.781428182065959</v>
      </c>
      <c r="E9" s="5">
        <f>E7/E8</f>
        <v>60.233477517352377</v>
      </c>
      <c r="J9" t="s">
        <v>8</v>
      </c>
    </row>
    <row r="10" spans="1:10" x14ac:dyDescent="0.2">
      <c r="F10" t="s">
        <v>8</v>
      </c>
    </row>
    <row r="12" spans="1:10" x14ac:dyDescent="0.2">
      <c r="A12" s="3" t="s">
        <v>29</v>
      </c>
      <c r="C12" s="5">
        <f>PRODUCT(AVERAGE(D5, E5), C4)</f>
        <v>112.70283389761988</v>
      </c>
    </row>
    <row r="13" spans="1:10" x14ac:dyDescent="0.2">
      <c r="A13" s="3" t="s">
        <v>30</v>
      </c>
      <c r="C13" s="5">
        <f>PRODUCT(AVERAGE(D9, E9), C8)</f>
        <v>423413.89373654081</v>
      </c>
      <c r="D13" t="s">
        <v>7</v>
      </c>
    </row>
    <row r="14" spans="1:10" x14ac:dyDescent="0.2">
      <c r="D1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2023-02-13T21:58:05Z</dcterms:created>
  <dcterms:modified xsi:type="dcterms:W3CDTF">2023-02-17T19:51:09Z</dcterms:modified>
</cp:coreProperties>
</file>