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o\Desktop\"/>
    </mc:Choice>
  </mc:AlternateContent>
  <xr:revisionPtr revIDLastSave="0" documentId="13_ncr:1_{7EF4D49C-4991-4E0C-A6C3-C7A4E0F8B6E3}" xr6:coauthVersionLast="46" xr6:coauthVersionMax="46" xr10:uidLastSave="{00000000-0000-0000-0000-000000000000}"/>
  <bookViews>
    <workbookView xWindow="-110" yWindow="-110" windowWidth="19420" windowHeight="10420" firstSheet="1" activeTab="2" xr2:uid="{F7D4BB72-61BB-4FCB-A5AA-B04E3E74D6A8}"/>
  </bookViews>
  <sheets>
    <sheet name="Answer Report 1" sheetId="6" r:id="rId1"/>
    <sheet name="Sensitivity Report 1" sheetId="7" r:id="rId2"/>
    <sheet name="Answer Report 2" sheetId="8" r:id="rId3"/>
    <sheet name="Sensitivity Report 2" sheetId="9" r:id="rId4"/>
    <sheet name="Coffee blended" sheetId="1" r:id="rId5"/>
  </sheets>
  <definedNames>
    <definedName name="solver_adj" localSheetId="4" hidden="1">'Coffee blended'!$B$5:$D$5</definedName>
    <definedName name="solver_cvg" localSheetId="4" hidden="1">0.0001</definedName>
    <definedName name="solver_drv" localSheetId="4" hidden="1">2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'Coffee blended'!$E$10</definedName>
    <definedName name="solver_lhs2" localSheetId="4" hidden="1">'Coffee blended'!$E$11</definedName>
    <definedName name="solver_lhs3" localSheetId="4" hidden="1">'Coffee blended'!$E$13</definedName>
    <definedName name="solver_lhs4" localSheetId="4" hidden="1">'Coffee blended'!$E$8</definedName>
    <definedName name="solver_lhs5" localSheetId="4" hidden="1">'Coffee blended'!$E$9</definedName>
    <definedName name="solver_lhs6" localSheetId="4" hidden="1">'Coffee blended'!$E$9</definedName>
    <definedName name="solver_lhs7" localSheetId="4" hidden="1">'Coffee blended'!$E$9</definedName>
    <definedName name="solver_lhs8" localSheetId="4" hidden="1">'Coffee blended'!$E$9</definedName>
    <definedName name="solver_lhs9" localSheetId="4" hidden="1">'Coffee blended'!$E$9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'Coffee blended'!$E$4</definedName>
    <definedName name="solver_pre" localSheetId="4" hidden="1">0.000001</definedName>
    <definedName name="solver_rbv" localSheetId="4" hidden="1">2</definedName>
    <definedName name="solver_rel1" localSheetId="4" hidden="1">2</definedName>
    <definedName name="solver_rel2" localSheetId="4" hidden="1">3</definedName>
    <definedName name="solver_rel3" localSheetId="4" hidden="1">1</definedName>
    <definedName name="solver_rel4" localSheetId="4" hidden="1">3</definedName>
    <definedName name="solver_rel5" localSheetId="4" hidden="1">1</definedName>
    <definedName name="solver_rel6" localSheetId="4" hidden="1">1</definedName>
    <definedName name="solver_rel7" localSheetId="4" hidden="1">1</definedName>
    <definedName name="solver_rel8" localSheetId="4" hidden="1">1</definedName>
    <definedName name="solver_rel9" localSheetId="4" hidden="1">1</definedName>
    <definedName name="solver_rhs1" localSheetId="4" hidden="1">'Coffee blended'!$G$10</definedName>
    <definedName name="solver_rhs2" localSheetId="4" hidden="1">'Coffee blended'!$G$11</definedName>
    <definedName name="solver_rhs3" localSheetId="4" hidden="1">'Coffee blended'!$G$13</definedName>
    <definedName name="solver_rhs4" localSheetId="4" hidden="1">7</definedName>
    <definedName name="solver_rhs5" localSheetId="4" hidden="1">8</definedName>
    <definedName name="solver_rhs6" localSheetId="4" hidden="1">8</definedName>
    <definedName name="solver_rhs7" localSheetId="4" hidden="1">8</definedName>
    <definedName name="solver_rhs8" localSheetId="4" hidden="1">8</definedName>
    <definedName name="solver_rhs9" localSheetId="4" hidden="1">8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4" i="1"/>
  <c r="E13" i="1"/>
  <c r="E11" i="1"/>
  <c r="G11" i="1"/>
  <c r="E10" i="1"/>
  <c r="D10" i="1"/>
  <c r="C10" i="1"/>
  <c r="B10" i="1"/>
  <c r="E4" i="1"/>
  <c r="E7" i="1"/>
  <c r="E8" i="1"/>
  <c r="E9" i="1"/>
  <c r="E6" i="1"/>
  <c r="G13" i="1"/>
  <c r="G14" i="1"/>
  <c r="G12" i="1"/>
  <c r="G10" i="1"/>
  <c r="B13" i="1"/>
  <c r="D12" i="1"/>
  <c r="B11" i="1"/>
  <c r="D14" i="1"/>
  <c r="C14" i="1"/>
  <c r="B14" i="1"/>
</calcChain>
</file>

<file path=xl/sharedStrings.xml><?xml version="1.0" encoding="utf-8"?>
<sst xmlns="http://schemas.openxmlformats.org/spreadsheetml/2006/main" count="253" uniqueCount="97">
  <si>
    <t>Coffee blended</t>
    <phoneticPr fontId="1" type="noConversion"/>
  </si>
  <si>
    <t>Type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</si>
  <si>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</si>
  <si>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</si>
  <si>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</si>
  <si>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Cost</t>
  </si>
  <si>
    <t>Cost</t>
    <phoneticPr fontId="1" type="noConversion"/>
  </si>
  <si>
    <t>Acidity</t>
  </si>
  <si>
    <t>Acidity</t>
    <phoneticPr fontId="1" type="noConversion"/>
  </si>
  <si>
    <t>Bitterness</t>
  </si>
  <si>
    <t>Bitterness</t>
    <phoneticPr fontId="1" type="noConversion"/>
  </si>
  <si>
    <t>Aroma - min</t>
  </si>
  <si>
    <t>Aroma - min</t>
    <phoneticPr fontId="1" type="noConversion"/>
  </si>
  <si>
    <t>Aroma - max</t>
  </si>
  <si>
    <t>Aroma - max</t>
    <phoneticPr fontId="1" type="noConversion"/>
  </si>
  <si>
    <t>Sum equal to 1 lb</t>
  </si>
  <si>
    <t>Sum equal to 1 lb</t>
    <phoneticPr fontId="1" type="noConversion"/>
  </si>
  <si>
    <t>Type 1 at least twice Type 2</t>
  </si>
  <si>
    <t>Type 1 at least twice Type 2</t>
    <phoneticPr fontId="1" type="noConversion"/>
  </si>
  <si>
    <t>Type 3 at most 30%</t>
  </si>
  <si>
    <t>Type 3 at most 30%</t>
    <phoneticPr fontId="1" type="noConversion"/>
  </si>
  <si>
    <t>Type 1 less than other types combined</t>
  </si>
  <si>
    <t>Type 1 less than other types combined</t>
    <phoneticPr fontId="1" type="noConversion"/>
  </si>
  <si>
    <t>Unit</t>
    <phoneticPr fontId="1" type="noConversion"/>
  </si>
  <si>
    <t>&gt;=</t>
    <phoneticPr fontId="1" type="noConversion"/>
  </si>
  <si>
    <t>&lt;=</t>
    <phoneticPr fontId="1" type="noConversion"/>
  </si>
  <si>
    <t>=</t>
    <phoneticPr fontId="1" type="noConversion"/>
  </si>
  <si>
    <t>Non-negativity</t>
  </si>
  <si>
    <t>Non-negativity</t>
    <phoneticPr fontId="1" type="noConversion"/>
  </si>
  <si>
    <t>Microsoft Excel 16.0 Answer Report</t>
  </si>
  <si>
    <t>Result: Solver found a solution.  All Constraints and optimality conditions are satisfied.</t>
  </si>
  <si>
    <t>Solver Engine</t>
  </si>
  <si>
    <t>Iterations: 5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</si>
  <si>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</si>
  <si>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</si>
  <si>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</si>
  <si>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</si>
  <si>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</si>
  <si>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</si>
  <si>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</si>
  <si>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</si>
  <si>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</si>
  <si>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</si>
  <si>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</si>
  <si>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</si>
  <si>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</si>
  <si>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</si>
  <si>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</si>
  <si>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$E$12</t>
  </si>
  <si>
    <t>$B$5</t>
  </si>
  <si>
    <t>Unit x1</t>
  </si>
  <si>
    <t>Contin</t>
  </si>
  <si>
    <t>$C$5</t>
  </si>
  <si>
    <t>Unit x2</t>
  </si>
  <si>
    <t>$D$5</t>
  </si>
  <si>
    <t>Unit x3</t>
  </si>
  <si>
    <t>$E$11</t>
  </si>
  <si>
    <t>$E$11&gt;=$G$11</t>
  </si>
  <si>
    <t>Binding</t>
  </si>
  <si>
    <t>$E$12&lt;=$G$12</t>
  </si>
  <si>
    <t>Not Binding</t>
  </si>
  <si>
    <t>$E$13</t>
  </si>
  <si>
    <t>$E$13&lt;=$G$13</t>
  </si>
  <si>
    <t>$E$14</t>
  </si>
  <si>
    <t>$E$14&gt;=$G$14</t>
  </si>
  <si>
    <t>$E$6</t>
  </si>
  <si>
    <t>$E$6&gt;=5.5</t>
  </si>
  <si>
    <t>$E$7</t>
  </si>
  <si>
    <t>$E$7&lt;=7</t>
  </si>
  <si>
    <t>$E$8</t>
  </si>
  <si>
    <t>$E$8&gt;=7</t>
  </si>
  <si>
    <t>$E$9</t>
  </si>
  <si>
    <t>$E$9&lt;=8</t>
  </si>
  <si>
    <t>Microsoft Excel 16.0 Sensitivity Report</t>
  </si>
  <si>
    <t>Final</t>
  </si>
  <si>
    <t>Value</t>
  </si>
  <si>
    <t>Reduced</t>
  </si>
  <si>
    <t>Worksheet: [Book1.xlsx]Coffee blended</t>
  </si>
  <si>
    <t>Engine: Simplex LP</t>
  </si>
  <si>
    <t>Solution Time: 0.016 Seconds.</t>
  </si>
  <si>
    <t>$E$4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</si>
  <si>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</si>
  <si>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</si>
  <si>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</si>
  <si>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</si>
  <si>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</si>
  <si>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</si>
  <si>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</si>
  <si>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</si>
  <si>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</si>
  <si>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2021/3/28 下午 09:17:16</t>
  </si>
  <si>
    <t>Solution Time: 0.015 Seconds.</t>
  </si>
  <si>
    <t>Iterations: 8 Subproblems: 0</t>
  </si>
  <si>
    <t>$E$10</t>
  </si>
  <si>
    <t>$E$10=$G$10</t>
  </si>
  <si>
    <t>Report Created: 2021/3/28 下午 09:17:17</t>
  </si>
  <si>
    <t>Report Created: 2021/3/28 下午 09:24:21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</si>
</sst>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8"/>
      <color theme="1"/>
      <name val="Times New Roman"/>
      <family val="1"/>
    </font>
    <font>
      <sz val="18"/>
      <color theme="1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1"/>
      <color indexed="18"/>
      <name val="新細明體"/>
      <family val="2"/>
      <charset val="136"/>
      <scheme val="minor"/>
    </font>
    <font>
      <b/>
      <sz val="11"/>
      <color indexed="1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0" fillId="0" borderId="5" xfId="0" applyNumberForma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E97-F0D3-49BB-B05E-907E2B06AC55}">
  <dimension ref="A1:G36"/>
  <sheetViews>
    <sheetView showGridLines="0" topLeftCell="A19" workbookViewId="0">
      <selection activeCell="K29" sqref="K29"/>
    </sheetView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15.69921875" bestFit="1" customWidth="1"/>
    <col min="5" max="5" width="15" bestFit="1" customWidth="1"/>
    <col min="6" max="6" width="11.8984375" bestFit="1" customWidth="1"/>
    <col min="7" max="7" width="6.3984375" bestFit="1" customWidth="1"/>
  </cols>
  <sheetData>
    <row r="1" spans="1:5" x14ac:dyDescent="0.3">
      <c r="A1" s="1" t="s">
        <v>29</v>
      </c>
    </row>
    <row r="2" spans="1:5" x14ac:dyDescent="0.3">
      <c r="A2" s="1" t="s">
        <v>77</v>
      </c>
    </row>
    <row r="3" spans="1:5" x14ac:dyDescent="0.3">
      <c r="A3" s="1" t="s">
        <v>90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/>
      <c r="B6" t="s">
        <v>78</v>
      </c>
    </row>
    <row r="7" spans="1:5" x14ac:dyDescent="0.3">
      <c r="A7" s="1"/>
      <c r="B7" t="s">
        <v>91</v>
      </c>
    </row>
    <row r="8" spans="1:5" x14ac:dyDescent="0.3">
      <c r="A8" s="1"/>
      <c r="B8" t="s">
        <v>92</v>
      </c>
    </row>
    <row r="9" spans="1:5" x14ac:dyDescent="0.3">
      <c r="A9" s="1" t="s">
        <v>33</v>
      </c>
    </row>
    <row r="10" spans="1:5" x14ac:dyDescent="0.3">
      <c r="B10" t="s">
        <v>34</v>
      </c>
    </row>
    <row r="11" spans="1:5" x14ac:dyDescent="0.3">
      <c r="B11" t="s">
        <v>35</v>
      </c>
    </row>
    <row r="14" spans="1:5" ht="15" thickBot="1" x14ac:dyDescent="0.35">
      <c r="A14" t="s">
        <v>36</v>
      </c>
    </row>
    <row r="15" spans="1:5" ht="15" thickBot="1" x14ac:dyDescent="0.35">
      <c r="B15" s="7" t="s">
        <v>37</v>
      </c>
      <c r="C15" s="7" t="s">
        <v>38</v>
      </c>
      <c r="D15" s="7" t="s">
        <v>39</v>
      </c>
      <c r="E15" s="7" t="s">
        <v>40</v>
      </c>
    </row>
    <row r="16" spans="1:5" ht="15" thickBot="1" x14ac:dyDescent="0.35">
      <c r="B16" s="6" t="s">
        <v>80</v>
      </c>
      <c r="C16" s="6" t="s">
        <v>5</v>
      </c>
      <c r="D16" s="9">
        <v>1.075</v>
      </c>
      <c r="E16" s="9">
        <v>1.075</v>
      </c>
    </row>
    <row r="19" spans="1:7" ht="15" thickBot="1" x14ac:dyDescent="0.35">
      <c r="A19" t="s">
        <v>41</v>
      </c>
    </row>
    <row r="20" spans="1:7" ht="15" thickBot="1" x14ac:dyDescent="0.35">
      <c r="B20" s="7" t="s">
        <v>37</v>
      </c>
      <c r="C20" s="7" t="s">
        <v>38</v>
      </c>
      <c r="D20" s="7" t="s">
        <v>39</v>
      </c>
      <c r="E20" s="7" t="s">
        <v>40</v>
      </c>
      <c r="F20" s="7" t="s">
        <v>42</v>
      </c>
    </row>
    <row r="21" spans="1:7" x14ac:dyDescent="0.3">
      <c r="B21" s="8" t="s">
        <v>49</v>
      </c>
      <c r="C21" s="8" t="s">
        <v>50</v>
      </c>
      <c r="D21" s="10">
        <v>0.5</v>
      </c>
      <c r="E21" s="10">
        <v>0.5</v>
      </c>
      <c r="F21" s="8" t="s">
        <v>51</v>
      </c>
    </row>
    <row r="22" spans="1:7" x14ac:dyDescent="0.3">
      <c r="B22" s="8" t="s">
        <v>52</v>
      </c>
      <c r="C22" s="8" t="s">
        <v>53</v>
      </c>
      <c r="D22" s="10">
        <v>0.24999999999999997</v>
      </c>
      <c r="E22" s="10">
        <v>0.24999999999999997</v>
      </c>
      <c r="F22" s="8" t="s">
        <v>51</v>
      </c>
    </row>
    <row r="23" spans="1:7" ht="15" thickBot="1" x14ac:dyDescent="0.35">
      <c r="B23" s="6" t="s">
        <v>54</v>
      </c>
      <c r="C23" s="6" t="s">
        <v>55</v>
      </c>
      <c r="D23" s="9">
        <v>0.25000000000000011</v>
      </c>
      <c r="E23" s="9">
        <v>0.25000000000000011</v>
      </c>
      <c r="F23" s="6" t="s">
        <v>51</v>
      </c>
    </row>
    <row r="26" spans="1:7" ht="15" thickBot="1" x14ac:dyDescent="0.35">
      <c r="A26" t="s">
        <v>43</v>
      </c>
    </row>
    <row r="27" spans="1:7" ht="15" thickBot="1" x14ac:dyDescent="0.35">
      <c r="B27" s="7" t="s">
        <v>37</v>
      </c>
      <c r="C27" s="7" t="s">
        <v>38</v>
      </c>
      <c r="D27" s="7" t="s">
        <v>44</v>
      </c>
      <c r="E27" s="7" t="s">
        <v>45</v>
      </c>
      <c r="F27" s="7" t="s">
        <v>46</v>
      </c>
      <c r="G27" s="7" t="s">
        <v>47</v>
      </c>
    </row>
    <row r="28" spans="1:7" x14ac:dyDescent="0.3">
      <c r="B28" s="8" t="s">
        <v>93</v>
      </c>
      <c r="C28" s="8" t="s">
        <v>15</v>
      </c>
      <c r="D28" s="10">
        <v>1</v>
      </c>
      <c r="E28" s="8" t="s">
        <v>94</v>
      </c>
      <c r="F28" s="8" t="s">
        <v>58</v>
      </c>
      <c r="G28" s="8">
        <v>0</v>
      </c>
    </row>
    <row r="29" spans="1:7" x14ac:dyDescent="0.3">
      <c r="B29" s="8" t="s">
        <v>56</v>
      </c>
      <c r="C29" s="8" t="s">
        <v>17</v>
      </c>
      <c r="D29" s="10">
        <v>0.5</v>
      </c>
      <c r="E29" s="8" t="s">
        <v>57</v>
      </c>
      <c r="F29" s="8" t="s">
        <v>58</v>
      </c>
      <c r="G29" s="10">
        <v>0</v>
      </c>
    </row>
    <row r="30" spans="1:7" x14ac:dyDescent="0.3">
      <c r="B30" s="8" t="s">
        <v>48</v>
      </c>
      <c r="C30" s="8" t="s">
        <v>19</v>
      </c>
      <c r="D30" s="10">
        <v>0.25000000000000011</v>
      </c>
      <c r="E30" s="8" t="s">
        <v>59</v>
      </c>
      <c r="F30" s="8" t="s">
        <v>60</v>
      </c>
      <c r="G30" s="8">
        <v>4.9999999999999878E-2</v>
      </c>
    </row>
    <row r="31" spans="1:7" x14ac:dyDescent="0.3">
      <c r="B31" s="8" t="s">
        <v>61</v>
      </c>
      <c r="C31" s="8" t="s">
        <v>21</v>
      </c>
      <c r="D31" s="10">
        <v>0.5</v>
      </c>
      <c r="E31" s="8" t="s">
        <v>62</v>
      </c>
      <c r="F31" s="8" t="s">
        <v>58</v>
      </c>
      <c r="G31" s="8">
        <v>0</v>
      </c>
    </row>
    <row r="32" spans="1:7" x14ac:dyDescent="0.3">
      <c r="B32" s="8" t="s">
        <v>63</v>
      </c>
      <c r="C32" s="8" t="s">
        <v>27</v>
      </c>
      <c r="D32" s="10">
        <v>1</v>
      </c>
      <c r="E32" s="8" t="s">
        <v>64</v>
      </c>
      <c r="F32" s="8" t="s">
        <v>60</v>
      </c>
      <c r="G32" s="10">
        <v>1</v>
      </c>
    </row>
    <row r="33" spans="2:7" x14ac:dyDescent="0.3">
      <c r="B33" s="8" t="s">
        <v>65</v>
      </c>
      <c r="C33" s="8" t="s">
        <v>7</v>
      </c>
      <c r="D33" s="10">
        <v>5.6250000000000009</v>
      </c>
      <c r="E33" s="8" t="s">
        <v>66</v>
      </c>
      <c r="F33" s="8" t="s">
        <v>60</v>
      </c>
      <c r="G33" s="10">
        <v>0.12500000000000089</v>
      </c>
    </row>
    <row r="34" spans="2:7" x14ac:dyDescent="0.3">
      <c r="B34" s="8" t="s">
        <v>67</v>
      </c>
      <c r="C34" s="8" t="s">
        <v>9</v>
      </c>
      <c r="D34" s="10">
        <v>6.5</v>
      </c>
      <c r="E34" s="8" t="s">
        <v>68</v>
      </c>
      <c r="F34" s="8" t="s">
        <v>60</v>
      </c>
      <c r="G34" s="8">
        <v>0.5</v>
      </c>
    </row>
    <row r="35" spans="2:7" x14ac:dyDescent="0.3">
      <c r="B35" s="8" t="s">
        <v>69</v>
      </c>
      <c r="C35" s="8" t="s">
        <v>11</v>
      </c>
      <c r="D35" s="10">
        <v>7.0000000000000009</v>
      </c>
      <c r="E35" s="8" t="s">
        <v>70</v>
      </c>
      <c r="F35" s="8" t="s">
        <v>58</v>
      </c>
      <c r="G35" s="10">
        <v>0</v>
      </c>
    </row>
    <row r="36" spans="2:7" ht="15" thickBot="1" x14ac:dyDescent="0.35">
      <c r="B36" s="6" t="s">
        <v>71</v>
      </c>
      <c r="C36" s="6" t="s">
        <v>13</v>
      </c>
      <c r="D36" s="9">
        <v>7.0000000000000009</v>
      </c>
      <c r="E36" s="6" t="s">
        <v>72</v>
      </c>
      <c r="F36" s="6" t="s">
        <v>60</v>
      </c>
      <c r="G36" s="6">
        <v>0.99999999999999911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1E95-F84E-4009-BF21-EE9EE130BFDA}">
  <dimension ref="A1:H24"/>
  <sheetViews>
    <sheetView showGridLines="0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6.796875" bestFit="1" customWidth="1"/>
    <col min="5" max="5" width="9.19921875" bestFit="1" customWidth="1"/>
    <col min="6" max="6" width="12" bestFit="1" customWidth="1"/>
    <col min="7" max="8" width="13.19921875" bestFit="1" customWidth="1"/>
  </cols>
  <sheetData>
    <row r="1" spans="1:8" x14ac:dyDescent="0.3">
      <c r="A1" s="1" t="s">
        <v>73</v>
      </c>
    </row>
    <row r="2" spans="1:8" x14ac:dyDescent="0.3">
      <c r="A2" s="1" t="s">
        <v>77</v>
      </c>
    </row>
    <row r="3" spans="1:8" x14ac:dyDescent="0.3">
      <c r="A3" s="1" t="s">
        <v>95</v>
      </c>
    </row>
    <row r="6" spans="1:8" ht="15" thickBot="1" x14ac:dyDescent="0.35">
      <c r="A6" t="s">
        <v>41</v>
      </c>
    </row>
    <row r="7" spans="1:8" x14ac:dyDescent="0.3">
      <c r="B7" s="11"/>
      <c r="C7" s="11"/>
      <c r="D7" s="11" t="s">
        <v>74</v>
      </c>
      <c r="E7" s="11" t="s">
        <v>76</v>
      </c>
      <c r="F7" s="11" t="s">
        <v>81</v>
      </c>
      <c r="G7" s="11" t="s">
        <v>83</v>
      </c>
      <c r="H7" s="11" t="s">
        <v>83</v>
      </c>
    </row>
    <row r="8" spans="1:8" ht="15" thickBot="1" x14ac:dyDescent="0.35">
      <c r="B8" s="12" t="s">
        <v>37</v>
      </c>
      <c r="C8" s="12" t="s">
        <v>38</v>
      </c>
      <c r="D8" s="13" t="s">
        <v>75</v>
      </c>
      <c r="E8" s="13" t="s">
        <v>5</v>
      </c>
      <c r="F8" s="13" t="s">
        <v>82</v>
      </c>
      <c r="G8" s="13" t="s">
        <v>84</v>
      </c>
      <c r="H8" s="13" t="s">
        <v>85</v>
      </c>
    </row>
    <row r="9" spans="1:8" x14ac:dyDescent="0.3">
      <c r="B9" s="8" t="s">
        <v>49</v>
      </c>
      <c r="C9" s="8" t="s">
        <v>50</v>
      </c>
      <c r="D9" s="8">
        <v>0.5</v>
      </c>
      <c r="E9" s="8">
        <v>0</v>
      </c>
      <c r="F9" s="8">
        <v>0.95</v>
      </c>
      <c r="G9" s="8">
        <v>0.15000000000000024</v>
      </c>
      <c r="H9" s="8">
        <v>1E+30</v>
      </c>
    </row>
    <row r="10" spans="1:8" x14ac:dyDescent="0.3">
      <c r="B10" s="8" t="s">
        <v>52</v>
      </c>
      <c r="C10" s="8" t="s">
        <v>53</v>
      </c>
      <c r="D10" s="8">
        <v>0.24999999999999997</v>
      </c>
      <c r="E10" s="8">
        <v>0</v>
      </c>
      <c r="F10" s="8">
        <v>1.2500000000000002</v>
      </c>
      <c r="G10" s="8">
        <v>0.3000000000000006</v>
      </c>
      <c r="H10" s="8">
        <v>0.10000000000000003</v>
      </c>
    </row>
    <row r="11" spans="1:8" ht="15" thickBot="1" x14ac:dyDescent="0.35">
      <c r="B11" s="6" t="s">
        <v>54</v>
      </c>
      <c r="C11" s="6" t="s">
        <v>55</v>
      </c>
      <c r="D11" s="6">
        <v>0.25000000000000011</v>
      </c>
      <c r="E11" s="6">
        <v>0</v>
      </c>
      <c r="F11" s="6">
        <v>1.1499999999999999</v>
      </c>
      <c r="G11" s="6">
        <v>0.10000000000000003</v>
      </c>
      <c r="H11" s="6">
        <v>0.10000000000000014</v>
      </c>
    </row>
    <row r="13" spans="1:8" ht="15" thickBot="1" x14ac:dyDescent="0.35">
      <c r="A13" t="s">
        <v>43</v>
      </c>
    </row>
    <row r="14" spans="1:8" x14ac:dyDescent="0.3">
      <c r="B14" s="11"/>
      <c r="C14" s="11"/>
      <c r="D14" s="11" t="s">
        <v>74</v>
      </c>
      <c r="E14" s="11" t="s">
        <v>86</v>
      </c>
      <c r="F14" s="11" t="s">
        <v>88</v>
      </c>
      <c r="G14" s="11" t="s">
        <v>83</v>
      </c>
      <c r="H14" s="11" t="s">
        <v>83</v>
      </c>
    </row>
    <row r="15" spans="1:8" ht="15" thickBot="1" x14ac:dyDescent="0.35">
      <c r="B15" s="12" t="s">
        <v>37</v>
      </c>
      <c r="C15" s="12" t="s">
        <v>38</v>
      </c>
      <c r="D15" s="13" t="s">
        <v>75</v>
      </c>
      <c r="E15" s="13" t="s">
        <v>87</v>
      </c>
      <c r="F15" s="13" t="s">
        <v>89</v>
      </c>
      <c r="G15" s="13" t="s">
        <v>84</v>
      </c>
      <c r="H15" s="13" t="s">
        <v>85</v>
      </c>
    </row>
    <row r="16" spans="1:8" x14ac:dyDescent="0.3">
      <c r="B16" s="8" t="s">
        <v>93</v>
      </c>
      <c r="C16" s="8" t="s">
        <v>15</v>
      </c>
      <c r="D16" s="8">
        <v>1</v>
      </c>
      <c r="E16" s="8">
        <v>0.72499999999999987</v>
      </c>
      <c r="F16" s="8">
        <v>1</v>
      </c>
      <c r="G16" s="8">
        <v>1.4492753623188382E-2</v>
      </c>
      <c r="H16" s="8">
        <v>7.9301644616082636E-18</v>
      </c>
    </row>
    <row r="17" spans="2:8" x14ac:dyDescent="0.3">
      <c r="B17" s="8" t="s">
        <v>56</v>
      </c>
      <c r="C17" s="8" t="s">
        <v>17</v>
      </c>
      <c r="D17" s="8">
        <v>0.5</v>
      </c>
      <c r="E17" s="8">
        <v>0</v>
      </c>
      <c r="F17" s="8">
        <v>0</v>
      </c>
      <c r="G17" s="8">
        <v>5.5511151231257827E-17</v>
      </c>
      <c r="H17" s="8">
        <v>1E+30</v>
      </c>
    </row>
    <row r="18" spans="2:8" x14ac:dyDescent="0.3">
      <c r="B18" s="8" t="s">
        <v>48</v>
      </c>
      <c r="C18" s="8" t="s">
        <v>19</v>
      </c>
      <c r="D18" s="8">
        <v>0.25000000000000011</v>
      </c>
      <c r="E18" s="8">
        <v>0</v>
      </c>
      <c r="F18" s="8">
        <v>0</v>
      </c>
      <c r="G18" s="8">
        <v>1E+30</v>
      </c>
      <c r="H18" s="8">
        <v>4.9999999999999906E-2</v>
      </c>
    </row>
    <row r="19" spans="2:8" x14ac:dyDescent="0.3">
      <c r="B19" s="8" t="s">
        <v>61</v>
      </c>
      <c r="C19" s="8" t="s">
        <v>21</v>
      </c>
      <c r="D19" s="8">
        <v>0.5</v>
      </c>
      <c r="E19" s="8">
        <v>-7.5000000000000108E-2</v>
      </c>
      <c r="F19" s="8">
        <v>0</v>
      </c>
      <c r="G19" s="8">
        <v>5.2631578947368141E-2</v>
      </c>
      <c r="H19" s="8">
        <v>6.6666666666666541E-2</v>
      </c>
    </row>
    <row r="20" spans="2:8" x14ac:dyDescent="0.3">
      <c r="B20" s="8" t="s">
        <v>63</v>
      </c>
      <c r="C20" s="8" t="s">
        <v>27</v>
      </c>
      <c r="D20" s="8">
        <v>1</v>
      </c>
      <c r="E20" s="8">
        <v>0</v>
      </c>
      <c r="F20" s="8">
        <v>0</v>
      </c>
      <c r="G20" s="8">
        <v>1</v>
      </c>
      <c r="H20" s="8">
        <v>1E+30</v>
      </c>
    </row>
    <row r="21" spans="2:8" x14ac:dyDescent="0.3">
      <c r="B21" s="8" t="s">
        <v>65</v>
      </c>
      <c r="C21" s="8" t="s">
        <v>7</v>
      </c>
      <c r="D21" s="8">
        <v>5.6250000000000009</v>
      </c>
      <c r="E21" s="8">
        <v>0</v>
      </c>
      <c r="F21" s="8">
        <v>5.5</v>
      </c>
      <c r="G21" s="8">
        <v>0.12499999999999936</v>
      </c>
      <c r="H21" s="8">
        <v>1E+30</v>
      </c>
    </row>
    <row r="22" spans="2:8" x14ac:dyDescent="0.3">
      <c r="B22" s="8" t="s">
        <v>67</v>
      </c>
      <c r="C22" s="8" t="s">
        <v>9</v>
      </c>
      <c r="D22" s="8">
        <v>6.5</v>
      </c>
      <c r="E22" s="8">
        <v>0</v>
      </c>
      <c r="F22" s="8">
        <v>7</v>
      </c>
      <c r="G22" s="8">
        <v>1E+30</v>
      </c>
      <c r="H22" s="8">
        <v>0.50000000000000022</v>
      </c>
    </row>
    <row r="23" spans="2:8" x14ac:dyDescent="0.3">
      <c r="B23" s="8" t="s">
        <v>69</v>
      </c>
      <c r="C23" s="8" t="s">
        <v>11</v>
      </c>
      <c r="D23" s="8">
        <v>7.0000000000000009</v>
      </c>
      <c r="E23" s="8">
        <v>0.05</v>
      </c>
      <c r="F23" s="8">
        <v>7</v>
      </c>
      <c r="G23" s="8">
        <v>5.5511151231257839E-17</v>
      </c>
      <c r="H23" s="8">
        <v>9.9999999999999839E-2</v>
      </c>
    </row>
    <row r="24" spans="2:8" ht="15" thickBot="1" x14ac:dyDescent="0.35">
      <c r="B24" s="6" t="s">
        <v>71</v>
      </c>
      <c r="C24" s="6" t="s">
        <v>13</v>
      </c>
      <c r="D24" s="6">
        <v>7.0000000000000009</v>
      </c>
      <c r="E24" s="6">
        <v>0</v>
      </c>
      <c r="F24" s="6">
        <v>8</v>
      </c>
      <c r="G24" s="6">
        <v>1E+30</v>
      </c>
      <c r="H24" s="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D482-7DDF-40F9-B073-71C32DF0A7E1}">
  <dimension ref="A1:G31"/>
  <sheetViews>
    <sheetView showGridLines="0" tabSelected="1" topLeftCell="A13" workbookViewId="0">
      <selection activeCell="K19" sqref="K19"/>
    </sheetView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15.69921875" bestFit="1" customWidth="1"/>
    <col min="5" max="5" width="15" bestFit="1" customWidth="1"/>
    <col min="6" max="6" width="8" bestFit="1" customWidth="1"/>
    <col min="7" max="7" width="6.3984375" bestFit="1" customWidth="1"/>
  </cols>
  <sheetData>
    <row r="1" spans="1:5" x14ac:dyDescent="0.3">
      <c r="A1" s="1" t="s">
        <v>29</v>
      </c>
    </row>
    <row r="2" spans="1:5" x14ac:dyDescent="0.3">
      <c r="A2" s="1" t="s">
        <v>77</v>
      </c>
    </row>
    <row r="3" spans="1:5" x14ac:dyDescent="0.3">
      <c r="A3" s="1" t="s">
        <v>96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/>
      <c r="B6" t="s">
        <v>78</v>
      </c>
    </row>
    <row r="7" spans="1:5" x14ac:dyDescent="0.3">
      <c r="A7" s="1"/>
      <c r="B7" t="s">
        <v>79</v>
      </c>
    </row>
    <row r="8" spans="1:5" x14ac:dyDescent="0.3">
      <c r="A8" s="1"/>
      <c r="B8" t="s">
        <v>32</v>
      </c>
    </row>
    <row r="9" spans="1:5" x14ac:dyDescent="0.3">
      <c r="A9" s="1" t="s">
        <v>33</v>
      </c>
    </row>
    <row r="10" spans="1:5" x14ac:dyDescent="0.3">
      <c r="B10" t="s">
        <v>34</v>
      </c>
    </row>
    <row r="11" spans="1:5" x14ac:dyDescent="0.3">
      <c r="B11" t="s">
        <v>35</v>
      </c>
    </row>
    <row r="14" spans="1:5" ht="15" thickBot="1" x14ac:dyDescent="0.35">
      <c r="A14" t="s">
        <v>36</v>
      </c>
    </row>
    <row r="15" spans="1:5" ht="15" thickBot="1" x14ac:dyDescent="0.35">
      <c r="B15" s="7" t="s">
        <v>37</v>
      </c>
      <c r="C15" s="7" t="s">
        <v>38</v>
      </c>
      <c r="D15" s="7" t="s">
        <v>39</v>
      </c>
      <c r="E15" s="7" t="s">
        <v>40</v>
      </c>
    </row>
    <row r="16" spans="1:5" ht="15" thickBot="1" x14ac:dyDescent="0.35">
      <c r="B16" s="6" t="s">
        <v>80</v>
      </c>
      <c r="C16" s="6" t="s">
        <v>5</v>
      </c>
      <c r="D16" s="14">
        <v>1.075</v>
      </c>
      <c r="E16" s="14">
        <v>1.075</v>
      </c>
    </row>
    <row r="19" spans="1:7" ht="15" thickBot="1" x14ac:dyDescent="0.35">
      <c r="A19" t="s">
        <v>41</v>
      </c>
    </row>
    <row r="20" spans="1:7" ht="15" thickBot="1" x14ac:dyDescent="0.35">
      <c r="B20" s="7" t="s">
        <v>37</v>
      </c>
      <c r="C20" s="7" t="s">
        <v>38</v>
      </c>
      <c r="D20" s="7" t="s">
        <v>39</v>
      </c>
      <c r="E20" s="7" t="s">
        <v>40</v>
      </c>
      <c r="F20" s="7" t="s">
        <v>42</v>
      </c>
    </row>
    <row r="21" spans="1:7" x14ac:dyDescent="0.3">
      <c r="B21" s="8" t="s">
        <v>49</v>
      </c>
      <c r="C21" s="8" t="s">
        <v>50</v>
      </c>
      <c r="D21" s="10">
        <v>0.5</v>
      </c>
      <c r="E21" s="10">
        <v>0.5</v>
      </c>
      <c r="F21" s="8" t="s">
        <v>51</v>
      </c>
    </row>
    <row r="22" spans="1:7" x14ac:dyDescent="0.3">
      <c r="B22" s="8" t="s">
        <v>52</v>
      </c>
      <c r="C22" s="8" t="s">
        <v>53</v>
      </c>
      <c r="D22" s="10">
        <v>0.24999999999999997</v>
      </c>
      <c r="E22" s="10">
        <v>0.25</v>
      </c>
      <c r="F22" s="8" t="s">
        <v>51</v>
      </c>
    </row>
    <row r="23" spans="1:7" ht="15" thickBot="1" x14ac:dyDescent="0.35">
      <c r="B23" s="6" t="s">
        <v>54</v>
      </c>
      <c r="C23" s="6" t="s">
        <v>55</v>
      </c>
      <c r="D23" s="9">
        <v>0.25000000000000011</v>
      </c>
      <c r="E23" s="9">
        <v>0.25</v>
      </c>
      <c r="F23" s="6" t="s">
        <v>51</v>
      </c>
    </row>
    <row r="26" spans="1:7" ht="15" thickBot="1" x14ac:dyDescent="0.35">
      <c r="A26" t="s">
        <v>43</v>
      </c>
    </row>
    <row r="27" spans="1:7" ht="15" thickBot="1" x14ac:dyDescent="0.35">
      <c r="B27" s="7" t="s">
        <v>37</v>
      </c>
      <c r="C27" s="7" t="s">
        <v>38</v>
      </c>
      <c r="D27" s="7" t="s">
        <v>44</v>
      </c>
      <c r="E27" s="7" t="s">
        <v>45</v>
      </c>
      <c r="F27" s="7" t="s">
        <v>46</v>
      </c>
      <c r="G27" s="7" t="s">
        <v>47</v>
      </c>
    </row>
    <row r="28" spans="1:7" x14ac:dyDescent="0.3">
      <c r="B28" s="8" t="s">
        <v>93</v>
      </c>
      <c r="C28" s="8" t="s">
        <v>15</v>
      </c>
      <c r="D28" s="10">
        <v>1</v>
      </c>
      <c r="E28" s="8" t="s">
        <v>94</v>
      </c>
      <c r="F28" s="8" t="s">
        <v>58</v>
      </c>
      <c r="G28" s="8">
        <v>0</v>
      </c>
    </row>
    <row r="29" spans="1:7" x14ac:dyDescent="0.3">
      <c r="B29" s="8" t="s">
        <v>56</v>
      </c>
      <c r="C29" s="8" t="s">
        <v>17</v>
      </c>
      <c r="D29" s="10">
        <v>0.5</v>
      </c>
      <c r="E29" s="8" t="s">
        <v>57</v>
      </c>
      <c r="F29" s="8" t="s">
        <v>58</v>
      </c>
      <c r="G29" s="10">
        <v>0</v>
      </c>
    </row>
    <row r="30" spans="1:7" x14ac:dyDescent="0.3">
      <c r="B30" s="8" t="s">
        <v>61</v>
      </c>
      <c r="C30" s="8" t="s">
        <v>21</v>
      </c>
      <c r="D30" s="10">
        <v>0.5</v>
      </c>
      <c r="E30" s="8" t="s">
        <v>62</v>
      </c>
      <c r="F30" s="8" t="s">
        <v>58</v>
      </c>
      <c r="G30" s="8">
        <v>0</v>
      </c>
    </row>
    <row r="31" spans="1:7" ht="15" thickBot="1" x14ac:dyDescent="0.35">
      <c r="B31" s="6" t="s">
        <v>69</v>
      </c>
      <c r="C31" s="6" t="s">
        <v>11</v>
      </c>
      <c r="D31" s="9">
        <v>7</v>
      </c>
      <c r="E31" s="6" t="s">
        <v>70</v>
      </c>
      <c r="F31" s="6" t="s">
        <v>58</v>
      </c>
      <c r="G31" s="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08A4-2135-4833-939B-8CC9D170D77C}">
  <dimension ref="A1:H19"/>
  <sheetViews>
    <sheetView showGridLines="0" workbookViewId="0"/>
  </sheetViews>
  <sheetFormatPr defaultRowHeight="14.5" x14ac:dyDescent="0.3"/>
  <cols>
    <col min="1" max="1" width="2.19921875" customWidth="1"/>
    <col min="2" max="2" width="6.69921875" bestFit="1" customWidth="1"/>
    <col min="3" max="3" width="35.296875" bestFit="1" customWidth="1"/>
    <col min="4" max="4" width="6.796875" bestFit="1" customWidth="1"/>
    <col min="5" max="5" width="9.19921875" bestFit="1" customWidth="1"/>
    <col min="6" max="6" width="12" bestFit="1" customWidth="1"/>
    <col min="7" max="7" width="12.59765625" bestFit="1" customWidth="1"/>
    <col min="8" max="8" width="11" bestFit="1" customWidth="1"/>
  </cols>
  <sheetData>
    <row r="1" spans="1:8" x14ac:dyDescent="0.3">
      <c r="A1" s="1" t="s">
        <v>73</v>
      </c>
    </row>
    <row r="2" spans="1:8" x14ac:dyDescent="0.3">
      <c r="A2" s="1" t="s">
        <v>77</v>
      </c>
    </row>
    <row r="3" spans="1:8" x14ac:dyDescent="0.3">
      <c r="A3" s="1" t="s">
        <v>96</v>
      </c>
    </row>
    <row r="6" spans="1:8" ht="15" thickBot="1" x14ac:dyDescent="0.35">
      <c r="A6" t="s">
        <v>41</v>
      </c>
    </row>
    <row r="7" spans="1:8" x14ac:dyDescent="0.3">
      <c r="B7" s="11"/>
      <c r="C7" s="11"/>
      <c r="D7" s="11" t="s">
        <v>74</v>
      </c>
      <c r="E7" s="11" t="s">
        <v>76</v>
      </c>
      <c r="F7" s="11" t="s">
        <v>81</v>
      </c>
      <c r="G7" s="11" t="s">
        <v>83</v>
      </c>
      <c r="H7" s="11" t="s">
        <v>83</v>
      </c>
    </row>
    <row r="8" spans="1:8" ht="15" thickBot="1" x14ac:dyDescent="0.35">
      <c r="B8" s="12" t="s">
        <v>37</v>
      </c>
      <c r="C8" s="12" t="s">
        <v>38</v>
      </c>
      <c r="D8" s="13" t="s">
        <v>75</v>
      </c>
      <c r="E8" s="13" t="s">
        <v>5</v>
      </c>
      <c r="F8" s="13" t="s">
        <v>82</v>
      </c>
      <c r="G8" s="13" t="s">
        <v>84</v>
      </c>
      <c r="H8" s="13" t="s">
        <v>85</v>
      </c>
    </row>
    <row r="9" spans="1:8" x14ac:dyDescent="0.3">
      <c r="B9" s="8" t="s">
        <v>49</v>
      </c>
      <c r="C9" s="8" t="s">
        <v>50</v>
      </c>
      <c r="D9" s="8">
        <v>0.5</v>
      </c>
      <c r="E9" s="8">
        <v>0</v>
      </c>
      <c r="F9" s="8">
        <v>0.95</v>
      </c>
      <c r="G9" s="8">
        <v>0.15000000000000036</v>
      </c>
      <c r="H9" s="8">
        <v>1E+30</v>
      </c>
    </row>
    <row r="10" spans="1:8" x14ac:dyDescent="0.3">
      <c r="B10" s="8" t="s">
        <v>52</v>
      </c>
      <c r="C10" s="8" t="s">
        <v>53</v>
      </c>
      <c r="D10" s="8">
        <v>0.25</v>
      </c>
      <c r="E10" s="8">
        <v>0</v>
      </c>
      <c r="F10" s="8">
        <v>1.2500000000000002</v>
      </c>
      <c r="G10" s="8">
        <v>0.30000000000000071</v>
      </c>
      <c r="H10" s="8">
        <v>9.9999999999999756E-2</v>
      </c>
    </row>
    <row r="11" spans="1:8" ht="15" thickBot="1" x14ac:dyDescent="0.35">
      <c r="B11" s="6" t="s">
        <v>54</v>
      </c>
      <c r="C11" s="6" t="s">
        <v>55</v>
      </c>
      <c r="D11" s="6">
        <v>0.25</v>
      </c>
      <c r="E11" s="6">
        <v>0</v>
      </c>
      <c r="F11" s="6">
        <v>1.1499999999999999</v>
      </c>
      <c r="G11" s="6">
        <v>9.9999999999999756E-2</v>
      </c>
      <c r="H11" s="6">
        <v>0.10000000000000024</v>
      </c>
    </row>
    <row r="13" spans="1:8" ht="15" thickBot="1" x14ac:dyDescent="0.35">
      <c r="A13" t="s">
        <v>43</v>
      </c>
    </row>
    <row r="14" spans="1:8" x14ac:dyDescent="0.3">
      <c r="B14" s="11"/>
      <c r="C14" s="11"/>
      <c r="D14" s="11" t="s">
        <v>74</v>
      </c>
      <c r="E14" s="11" t="s">
        <v>86</v>
      </c>
      <c r="F14" s="11" t="s">
        <v>88</v>
      </c>
      <c r="G14" s="11" t="s">
        <v>83</v>
      </c>
      <c r="H14" s="11" t="s">
        <v>83</v>
      </c>
    </row>
    <row r="15" spans="1:8" ht="15" thickBot="1" x14ac:dyDescent="0.35">
      <c r="B15" s="12" t="s">
        <v>37</v>
      </c>
      <c r="C15" s="12" t="s">
        <v>38</v>
      </c>
      <c r="D15" s="13" t="s">
        <v>75</v>
      </c>
      <c r="E15" s="13" t="s">
        <v>87</v>
      </c>
      <c r="F15" s="13" t="s">
        <v>89</v>
      </c>
      <c r="G15" s="13" t="s">
        <v>84</v>
      </c>
      <c r="H15" s="13" t="s">
        <v>85</v>
      </c>
    </row>
    <row r="16" spans="1:8" x14ac:dyDescent="0.3">
      <c r="B16" s="8" t="s">
        <v>93</v>
      </c>
      <c r="C16" s="8" t="s">
        <v>15</v>
      </c>
      <c r="D16" s="8">
        <v>1</v>
      </c>
      <c r="E16" s="8">
        <v>0.72500000000000087</v>
      </c>
      <c r="F16" s="8">
        <v>1</v>
      </c>
      <c r="G16" s="8">
        <v>7.6923076923076886E-2</v>
      </c>
      <c r="H16" s="8">
        <v>0</v>
      </c>
    </row>
    <row r="17" spans="2:8" x14ac:dyDescent="0.3">
      <c r="B17" s="8" t="s">
        <v>56</v>
      </c>
      <c r="C17" s="8" t="s">
        <v>17</v>
      </c>
      <c r="D17" s="8">
        <v>0.5</v>
      </c>
      <c r="E17" s="8">
        <v>0</v>
      </c>
      <c r="F17" s="8">
        <v>0</v>
      </c>
      <c r="G17" s="8">
        <v>0</v>
      </c>
      <c r="H17" s="8">
        <v>1E+30</v>
      </c>
    </row>
    <row r="18" spans="2:8" x14ac:dyDescent="0.3">
      <c r="B18" s="8" t="s">
        <v>61</v>
      </c>
      <c r="C18" s="8" t="s">
        <v>21</v>
      </c>
      <c r="D18" s="8">
        <v>0.5</v>
      </c>
      <c r="E18" s="8">
        <v>-7.5000000000000178E-2</v>
      </c>
      <c r="F18" s="8">
        <v>0</v>
      </c>
      <c r="G18" s="8">
        <v>0.33333333333333331</v>
      </c>
      <c r="H18" s="8">
        <v>1</v>
      </c>
    </row>
    <row r="19" spans="2:8" ht="15" thickBot="1" x14ac:dyDescent="0.35">
      <c r="B19" s="6" t="s">
        <v>69</v>
      </c>
      <c r="C19" s="6" t="s">
        <v>11</v>
      </c>
      <c r="D19" s="6">
        <v>7</v>
      </c>
      <c r="E19" s="6">
        <v>4.9999999999999899E-2</v>
      </c>
      <c r="F19" s="6">
        <v>7</v>
      </c>
      <c r="G19" s="6">
        <v>0</v>
      </c>
      <c r="H19" s="6">
        <v>0.49999999999999978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1F5A-F21C-4899-83DD-C4B45B7C79DA}">
  <dimension ref="A1:G14"/>
  <sheetViews>
    <sheetView topLeftCell="A4" workbookViewId="0">
      <selection activeCell="F10" sqref="F10"/>
    </sheetView>
  </sheetViews>
  <sheetFormatPr defaultRowHeight="14.5" x14ac:dyDescent="0.3"/>
  <cols>
    <col min="1" max="1" width="61.796875" bestFit="1" customWidth="1"/>
    <col min="2" max="4" width="9" bestFit="1" customWidth="1"/>
    <col min="5" max="5" width="8.8984375" customWidth="1"/>
    <col min="6" max="6" width="5.796875" bestFit="1" customWidth="1"/>
  </cols>
  <sheetData>
    <row r="1" spans="1:7" ht="25" x14ac:dyDescent="0.3">
      <c r="A1" s="2" t="s">
        <v>0</v>
      </c>
      <c r="B1" s="3"/>
      <c r="C1" s="3"/>
      <c r="D1" s="3"/>
      <c r="E1" s="3"/>
      <c r="F1" s="3"/>
      <c r="G1" s="3"/>
    </row>
    <row r="2" spans="1:7" ht="25" x14ac:dyDescent="0.3">
      <c r="A2" s="3"/>
      <c r="B2" s="3"/>
      <c r="C2" s="3"/>
      <c r="D2" s="3"/>
      <c r="E2" s="3"/>
      <c r="F2" s="3"/>
      <c r="G2" s="3"/>
    </row>
    <row r="3" spans="1:7" ht="25" x14ac:dyDescent="0.3">
      <c r="A3" s="4" t="s">
        <v>1</v>
      </c>
      <c r="B3" s="5" t="s">
        <v>2</v>
      </c>
      <c r="C3" s="5" t="s">
        <v>3</v>
      </c>
      <c r="D3" s="5" t="s">
        <v>4</v>
      </c>
      <c r="E3" s="3"/>
      <c r="F3" s="3"/>
      <c r="G3" s="3"/>
    </row>
    <row r="4" spans="1:7" ht="25" x14ac:dyDescent="0.3">
      <c r="A4" s="4" t="s">
        <v>6</v>
      </c>
      <c r="B4" s="4">
        <v>0.95</v>
      </c>
      <c r="C4" s="4">
        <v>1.25</v>
      </c>
      <c r="D4" s="4">
        <v>1.1499999999999999</v>
      </c>
      <c r="E4" s="3">
        <f>SUMPRODUCT(B4:D4,$B$5:$D$5)</f>
        <v>1.075</v>
      </c>
      <c r="F4" s="3"/>
      <c r="G4" s="3"/>
    </row>
    <row r="5" spans="1:7" ht="25" x14ac:dyDescent="0.3">
      <c r="A5" s="4" t="s">
        <v>23</v>
      </c>
      <c r="B5" s="3">
        <v>0.5</v>
      </c>
      <c r="C5" s="3">
        <v>0.25</v>
      </c>
      <c r="D5" s="3">
        <v>0.25</v>
      </c>
      <c r="E5" s="3"/>
      <c r="F5" s="3"/>
      <c r="G5" s="3"/>
    </row>
    <row r="6" spans="1:7" ht="25" x14ac:dyDescent="0.3">
      <c r="A6" s="4" t="s">
        <v>8</v>
      </c>
      <c r="B6" s="4">
        <v>4</v>
      </c>
      <c r="C6" s="4">
        <v>6.5</v>
      </c>
      <c r="D6" s="4">
        <v>8</v>
      </c>
      <c r="E6" s="3">
        <f>SUMPRODUCT(B6:D6,$B$5:$D$5)</f>
        <v>5.625</v>
      </c>
      <c r="F6" s="4" t="s">
        <v>24</v>
      </c>
      <c r="G6" s="4">
        <v>5.5</v>
      </c>
    </row>
    <row r="7" spans="1:7" ht="25" x14ac:dyDescent="0.3">
      <c r="A7" s="4" t="s">
        <v>10</v>
      </c>
      <c r="B7" s="4">
        <v>8</v>
      </c>
      <c r="C7" s="4">
        <v>6</v>
      </c>
      <c r="D7" s="4">
        <v>4</v>
      </c>
      <c r="E7" s="3">
        <f t="shared" ref="E7:E9" si="0">SUMPRODUCT(B7:D7,$B$5:$D$5)</f>
        <v>6.5</v>
      </c>
      <c r="F7" s="4" t="s">
        <v>25</v>
      </c>
      <c r="G7" s="4">
        <v>7</v>
      </c>
    </row>
    <row r="8" spans="1:7" ht="25" x14ac:dyDescent="0.3">
      <c r="A8" s="4" t="s">
        <v>12</v>
      </c>
      <c r="B8" s="4">
        <v>6</v>
      </c>
      <c r="C8" s="4">
        <v>9</v>
      </c>
      <c r="D8" s="4">
        <v>7</v>
      </c>
      <c r="E8" s="3">
        <f t="shared" si="0"/>
        <v>7</v>
      </c>
      <c r="F8" s="4" t="s">
        <v>24</v>
      </c>
      <c r="G8" s="4">
        <v>7</v>
      </c>
    </row>
    <row r="9" spans="1:7" ht="25" x14ac:dyDescent="0.3">
      <c r="A9" s="4" t="s">
        <v>14</v>
      </c>
      <c r="B9" s="4">
        <v>6</v>
      </c>
      <c r="C9" s="4">
        <v>9</v>
      </c>
      <c r="D9" s="4">
        <v>7</v>
      </c>
      <c r="E9" s="3">
        <f t="shared" si="0"/>
        <v>7</v>
      </c>
      <c r="F9" s="4" t="s">
        <v>25</v>
      </c>
      <c r="G9" s="4">
        <v>8</v>
      </c>
    </row>
    <row r="10" spans="1:7" ht="25" x14ac:dyDescent="0.3">
      <c r="A10" s="4" t="s">
        <v>16</v>
      </c>
      <c r="B10" s="4">
        <f>B5</f>
        <v>0.5</v>
      </c>
      <c r="C10" s="4">
        <f>C5</f>
        <v>0.25</v>
      </c>
      <c r="D10" s="4">
        <f>D5</f>
        <v>0.25</v>
      </c>
      <c r="E10" s="3">
        <f>$B$5+$C$5+$D$5</f>
        <v>1</v>
      </c>
      <c r="F10" s="4" t="s">
        <v>26</v>
      </c>
      <c r="G10" s="4">
        <f>1</f>
        <v>1</v>
      </c>
    </row>
    <row r="11" spans="1:7" ht="25" x14ac:dyDescent="0.3">
      <c r="A11" s="4" t="s">
        <v>18</v>
      </c>
      <c r="B11" s="4">
        <f>B5</f>
        <v>0.5</v>
      </c>
      <c r="C11" s="4"/>
      <c r="D11" s="4"/>
      <c r="E11" s="4">
        <f>B5</f>
        <v>0.5</v>
      </c>
      <c r="F11" s="4" t="s">
        <v>24</v>
      </c>
      <c r="G11" s="4">
        <f>2*$C$5</f>
        <v>0.5</v>
      </c>
    </row>
    <row r="12" spans="1:7" ht="25" x14ac:dyDescent="0.3">
      <c r="A12" s="4" t="s">
        <v>20</v>
      </c>
      <c r="B12" s="4"/>
      <c r="C12" s="4"/>
      <c r="D12" s="4">
        <f>D5</f>
        <v>0.25</v>
      </c>
      <c r="E12" s="4">
        <f>$D$5</f>
        <v>0.25</v>
      </c>
      <c r="F12" s="4" t="s">
        <v>25</v>
      </c>
      <c r="G12" s="4">
        <f>0.3*($B$5+$C$5+$D$5)</f>
        <v>0.3</v>
      </c>
    </row>
    <row r="13" spans="1:7" ht="25" x14ac:dyDescent="0.3">
      <c r="A13" s="4" t="s">
        <v>22</v>
      </c>
      <c r="B13" s="4">
        <f>B5</f>
        <v>0.5</v>
      </c>
      <c r="C13" s="4"/>
      <c r="D13" s="4"/>
      <c r="E13" s="4">
        <f>$B$5</f>
        <v>0.5</v>
      </c>
      <c r="F13" s="4" t="s">
        <v>25</v>
      </c>
      <c r="G13" s="4">
        <f>$C$5+$D$5</f>
        <v>0.5</v>
      </c>
    </row>
    <row r="14" spans="1:7" ht="25" x14ac:dyDescent="0.3">
      <c r="A14" s="4" t="s">
        <v>28</v>
      </c>
      <c r="B14" s="4">
        <f>B5</f>
        <v>0.5</v>
      </c>
      <c r="C14" s="4">
        <f>C5</f>
        <v>0.25</v>
      </c>
      <c r="D14" s="4">
        <f>D5</f>
        <v>0.25</v>
      </c>
      <c r="E14" s="4">
        <f>$B$5+$C$5+$D$5</f>
        <v>1</v>
      </c>
      <c r="F14" s="4" t="s">
        <v>24</v>
      </c>
      <c r="G14" s="4">
        <f>0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Answer Report 2</vt:lpstr>
      <vt:lpstr>Sensitivity Report 2</vt:lpstr>
      <vt:lpstr>Coffee blended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</dc:creator>
  <cp:lastModifiedBy>marso</cp:lastModifiedBy>
  <dcterms:created xsi:type="dcterms:W3CDTF">2021-03-28T20:35:39Z</dcterms:created>
  <dcterms:modified xsi:type="dcterms:W3CDTF">2021-03-29T01:44:44Z</dcterms:modified>
</cp:coreProperties>
</file>