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5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6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7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8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9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0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1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2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3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4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5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dong/Desktop/ARIndepStudy/"/>
    </mc:Choice>
  </mc:AlternateContent>
  <xr:revisionPtr revIDLastSave="0" documentId="13_ncr:1_{30601141-BA3E-7542-8E4B-254C7396DB53}" xr6:coauthVersionLast="47" xr6:coauthVersionMax="47" xr10:uidLastSave="{00000000-0000-0000-0000-000000000000}"/>
  <bookViews>
    <workbookView xWindow="0" yWindow="760" windowWidth="30240" windowHeight="17140" firstSheet="2" activeTab="8" xr2:uid="{19C2C2B6-70FF-C24D-9EFB-8A8FB6A78338}"/>
  </bookViews>
  <sheets>
    <sheet name="Trials" sheetId="1" r:id="rId1"/>
    <sheet name="UserInput" sheetId="2" r:id="rId2"/>
    <sheet name="Laplacian" sheetId="3" r:id="rId3"/>
    <sheet name="Corners" sheetId="4" r:id="rId4"/>
    <sheet name="Entropy" sheetId="6" r:id="rId5"/>
    <sheet name="GO Entropy" sheetId="7" r:id="rId6"/>
    <sheet name="1) How do users perceive differ" sheetId="8" r:id="rId7"/>
    <sheet name="2) How does viewing distance af" sheetId="9" r:id="rId8"/>
    <sheet name="3) How does background texture " sheetId="5" r:id="rId9"/>
  </sheets>
  <definedNames>
    <definedName name="_xlchart.v1.0" hidden="1">'1) How do users perceive differ'!$A$115</definedName>
    <definedName name="_xlchart.v1.1" hidden="1">'1) How do users perceive differ'!$A$116:$A$136</definedName>
    <definedName name="_xlchart.v1.10" hidden="1">'1) How do users perceive differ'!$B$63</definedName>
    <definedName name="_xlchart.v1.11" hidden="1">'1) How do users perceive differ'!$B$64:$B$82</definedName>
    <definedName name="_xlchart.v1.12" hidden="1">'1) How do users perceive differ'!$C$63</definedName>
    <definedName name="_xlchart.v1.13" hidden="1">'1) How do users perceive differ'!$C$64:$C$82</definedName>
    <definedName name="_xlchart.v1.14" hidden="1">'1) How do users perceive differ'!$D$63</definedName>
    <definedName name="_xlchart.v1.15" hidden="1">'1) How do users perceive differ'!$D$64:$D$82</definedName>
    <definedName name="_xlchart.v1.16" hidden="1">'1) How do users perceive differ'!$A$91</definedName>
    <definedName name="_xlchart.v1.17" hidden="1">'1) How do users perceive differ'!$A$92:$A$109</definedName>
    <definedName name="_xlchart.v1.18" hidden="1">'1) How do users perceive differ'!$B$91</definedName>
    <definedName name="_xlchart.v1.19" hidden="1">'1) How do users perceive differ'!$B$92:$B$109</definedName>
    <definedName name="_xlchart.v1.2" hidden="1">'1) How do users perceive differ'!$B$115</definedName>
    <definedName name="_xlchart.v1.20" hidden="1">'1) How do users perceive differ'!$C$91</definedName>
    <definedName name="_xlchart.v1.21" hidden="1">'1) How do users perceive differ'!$C$92:$C$109</definedName>
    <definedName name="_xlchart.v1.22" hidden="1">'1) How do users perceive differ'!$D$91</definedName>
    <definedName name="_xlchart.v1.23" hidden="1">'1) How do users perceive differ'!$D$92:$D$109</definedName>
    <definedName name="_xlchart.v1.24" hidden="1">'1) How do users perceive differ'!$E$91</definedName>
    <definedName name="_xlchart.v1.25" hidden="1">'1) How do users perceive differ'!$E$92:$E$109</definedName>
    <definedName name="_xlchart.v1.3" hidden="1">'1) How do users perceive differ'!$B$116:$B$136</definedName>
    <definedName name="_xlchart.v1.4" hidden="1">'1) How do users perceive differ'!$C$115</definedName>
    <definedName name="_xlchart.v1.5" hidden="1">'1) How do users perceive differ'!$C$116:$C$136</definedName>
    <definedName name="_xlchart.v1.6" hidden="1">'1) How do users perceive differ'!$D$115</definedName>
    <definedName name="_xlchart.v1.7" hidden="1">'1) How do users perceive differ'!$D$116:$D$136</definedName>
    <definedName name="_xlchart.v1.8" hidden="1">'1) How do users perceive differ'!$A$63</definedName>
    <definedName name="_xlchart.v1.9" hidden="1">'1) How do users perceive differ'!$A$64:$A$82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8" l="1"/>
  <c r="AD8" i="8" s="1"/>
  <c r="AE21" i="9"/>
  <c r="AD46" i="8"/>
  <c r="AD43" i="8"/>
  <c r="AI47" i="8"/>
  <c r="AH47" i="8"/>
  <c r="AG47" i="8"/>
  <c r="AF47" i="8"/>
  <c r="AE47" i="8"/>
  <c r="AD47" i="8"/>
  <c r="AI46" i="8"/>
  <c r="AH46" i="8"/>
  <c r="AG46" i="8"/>
  <c r="AF46" i="8"/>
  <c r="AE46" i="8"/>
  <c r="AI45" i="8"/>
  <c r="AH45" i="8"/>
  <c r="AG45" i="8"/>
  <c r="AF45" i="8"/>
  <c r="AE45" i="8"/>
  <c r="AD45" i="8"/>
  <c r="AI44" i="8"/>
  <c r="AH44" i="8"/>
  <c r="AD44" i="8"/>
  <c r="AI43" i="8"/>
  <c r="AH43" i="8"/>
  <c r="AG43" i="8"/>
  <c r="AG44" i="8" s="1"/>
  <c r="AF43" i="8"/>
  <c r="AF44" i="8" s="1"/>
  <c r="AE43" i="8"/>
  <c r="AE44" i="8" s="1"/>
  <c r="AE24" i="8"/>
  <c r="AD24" i="8"/>
  <c r="AI28" i="8"/>
  <c r="AH28" i="8"/>
  <c r="AG28" i="8"/>
  <c r="AF28" i="8"/>
  <c r="AE28" i="8"/>
  <c r="AD28" i="8"/>
  <c r="AI27" i="8"/>
  <c r="AH27" i="8"/>
  <c r="AG27" i="8"/>
  <c r="AF27" i="8"/>
  <c r="AE27" i="8"/>
  <c r="AD27" i="8"/>
  <c r="AI26" i="8"/>
  <c r="AH26" i="8"/>
  <c r="AG26" i="8"/>
  <c r="AF26" i="8"/>
  <c r="AE26" i="8"/>
  <c r="AD26" i="8"/>
  <c r="AI25" i="8"/>
  <c r="AE25" i="8"/>
  <c r="AD25" i="8"/>
  <c r="AI24" i="8"/>
  <c r="AH24" i="8"/>
  <c r="AH25" i="8" s="1"/>
  <c r="AG24" i="8"/>
  <c r="AG25" i="8" s="1"/>
  <c r="AF24" i="8"/>
  <c r="AF25" i="8" s="1"/>
  <c r="T47" i="8"/>
  <c r="T46" i="8"/>
  <c r="T45" i="8"/>
  <c r="T44" i="8"/>
  <c r="S47" i="8"/>
  <c r="S46" i="8"/>
  <c r="S45" i="8"/>
  <c r="S44" i="8"/>
  <c r="R47" i="8"/>
  <c r="R45" i="8"/>
  <c r="R44" i="8"/>
  <c r="Q46" i="8"/>
  <c r="Q47" i="8"/>
  <c r="Q45" i="8"/>
  <c r="Q44" i="8"/>
  <c r="P47" i="8"/>
  <c r="P46" i="8"/>
  <c r="P45" i="8"/>
  <c r="P44" i="8"/>
  <c r="O47" i="8"/>
  <c r="O46" i="8"/>
  <c r="O45" i="8"/>
  <c r="O44" i="8"/>
  <c r="T27" i="8"/>
  <c r="T26" i="8"/>
  <c r="T25" i="8"/>
  <c r="S28" i="8"/>
  <c r="S27" i="8"/>
  <c r="S26" i="8"/>
  <c r="S25" i="8"/>
  <c r="R28" i="8"/>
  <c r="R27" i="8"/>
  <c r="R26" i="8"/>
  <c r="R25" i="8"/>
  <c r="Q29" i="8"/>
  <c r="Q28" i="8"/>
  <c r="Q27" i="8"/>
  <c r="Q26" i="8"/>
  <c r="Q25" i="8"/>
  <c r="P28" i="8"/>
  <c r="P27" i="8"/>
  <c r="P26" i="8"/>
  <c r="P25" i="8"/>
  <c r="O28" i="8"/>
  <c r="O27" i="8"/>
  <c r="O26" i="8"/>
  <c r="O25" i="8"/>
  <c r="AH8" i="8"/>
  <c r="AI4" i="8"/>
  <c r="AI5" i="8" s="1"/>
  <c r="AI6" i="8"/>
  <c r="AI7" i="8"/>
  <c r="AI8" i="8"/>
  <c r="AE4" i="8"/>
  <c r="AF4" i="8"/>
  <c r="AF5" i="8" s="1"/>
  <c r="AG4" i="8"/>
  <c r="AG5" i="8" s="1"/>
  <c r="AH4" i="8"/>
  <c r="AH5" i="8" s="1"/>
  <c r="AE5" i="8"/>
  <c r="AE6" i="8"/>
  <c r="AF6" i="8"/>
  <c r="AG6" i="8"/>
  <c r="AH6" i="8"/>
  <c r="AE7" i="8"/>
  <c r="AF7" i="8"/>
  <c r="AG7" i="8"/>
  <c r="AH7" i="8"/>
  <c r="AE8" i="8"/>
  <c r="AF8" i="8"/>
  <c r="AG8" i="8"/>
  <c r="AD7" i="8"/>
  <c r="AD6" i="8"/>
  <c r="T8" i="8"/>
  <c r="T7" i="8"/>
  <c r="T6" i="8"/>
  <c r="T5" i="8"/>
  <c r="S7" i="8"/>
  <c r="S6" i="8"/>
  <c r="S5" i="8"/>
  <c r="R8" i="8"/>
  <c r="R7" i="8"/>
  <c r="R6" i="8"/>
  <c r="R5" i="8"/>
  <c r="Q7" i="8"/>
  <c r="Q6" i="8"/>
  <c r="Q5" i="8"/>
  <c r="P7" i="8"/>
  <c r="P6" i="8"/>
  <c r="P5" i="8"/>
  <c r="O8" i="8"/>
  <c r="O7" i="8"/>
  <c r="O6" i="8"/>
  <c r="AG22" i="9"/>
  <c r="AF22" i="9"/>
  <c r="AE22" i="9"/>
  <c r="AG21" i="9"/>
  <c r="AF21" i="9"/>
  <c r="AG20" i="9"/>
  <c r="AF20" i="9"/>
  <c r="AE20" i="9"/>
  <c r="AG18" i="9"/>
  <c r="AG19" i="9" s="1"/>
  <c r="AF18" i="9"/>
  <c r="AF19" i="9" s="1"/>
  <c r="AE18" i="9"/>
  <c r="AE19" i="9" s="1"/>
  <c r="AF3" i="9"/>
  <c r="AG3" i="9"/>
  <c r="AF4" i="9"/>
  <c r="AG4" i="9"/>
  <c r="AF5" i="9"/>
  <c r="AG5" i="9"/>
  <c r="AF6" i="9"/>
  <c r="AG6" i="9"/>
  <c r="AF7" i="9"/>
  <c r="AG7" i="9"/>
  <c r="AE7" i="9"/>
  <c r="AG9" i="5"/>
  <c r="AG8" i="5"/>
  <c r="AE6" i="9"/>
  <c r="AE5" i="9"/>
  <c r="AG7" i="5"/>
  <c r="AE4" i="9"/>
  <c r="AG6" i="5"/>
  <c r="AE3" i="9"/>
  <c r="AG5" i="5"/>
  <c r="C50" i="9"/>
  <c r="C44" i="9"/>
  <c r="C31" i="9"/>
  <c r="C25" i="9"/>
  <c r="C12" i="9"/>
  <c r="C6" i="9"/>
  <c r="AG105" i="5"/>
  <c r="AL108" i="5"/>
  <c r="AK108" i="5"/>
  <c r="AJ108" i="5"/>
  <c r="AI108" i="5"/>
  <c r="AH108" i="5"/>
  <c r="AG108" i="5"/>
  <c r="AL107" i="5"/>
  <c r="AK107" i="5"/>
  <c r="AJ107" i="5"/>
  <c r="AI107" i="5"/>
  <c r="AH107" i="5"/>
  <c r="AG107" i="5"/>
  <c r="AL106" i="5"/>
  <c r="AK106" i="5"/>
  <c r="AJ106" i="5"/>
  <c r="AI106" i="5"/>
  <c r="AH106" i="5"/>
  <c r="AG106" i="5"/>
  <c r="AL105" i="5"/>
  <c r="AK105" i="5"/>
  <c r="AH105" i="5"/>
  <c r="AL104" i="5"/>
  <c r="AK104" i="5"/>
  <c r="AJ104" i="5"/>
  <c r="AJ105" i="5" s="1"/>
  <c r="AI104" i="5"/>
  <c r="AI105" i="5" s="1"/>
  <c r="AH104" i="5"/>
  <c r="AG104" i="5"/>
  <c r="AG86" i="5"/>
  <c r="AL90" i="5"/>
  <c r="AK90" i="5"/>
  <c r="AJ90" i="5"/>
  <c r="AI90" i="5"/>
  <c r="AH90" i="5"/>
  <c r="AG90" i="5"/>
  <c r="AL89" i="5"/>
  <c r="AK89" i="5"/>
  <c r="AJ89" i="5"/>
  <c r="AI89" i="5"/>
  <c r="AH89" i="5"/>
  <c r="AG89" i="5"/>
  <c r="AL88" i="5"/>
  <c r="AK88" i="5"/>
  <c r="AJ88" i="5"/>
  <c r="AI88" i="5"/>
  <c r="AH88" i="5"/>
  <c r="AG88" i="5"/>
  <c r="AK87" i="5"/>
  <c r="AH87" i="5"/>
  <c r="AG87" i="5"/>
  <c r="AL86" i="5"/>
  <c r="AL87" i="5" s="1"/>
  <c r="AK86" i="5"/>
  <c r="AJ86" i="5"/>
  <c r="AJ87" i="5" s="1"/>
  <c r="AI86" i="5"/>
  <c r="AI87" i="5" s="1"/>
  <c r="AH86" i="5"/>
  <c r="D118" i="5"/>
  <c r="F118" i="5"/>
  <c r="H118" i="5"/>
  <c r="J118" i="5"/>
  <c r="L118" i="5"/>
  <c r="B118" i="5"/>
  <c r="L99" i="5"/>
  <c r="D99" i="5"/>
  <c r="F99" i="5"/>
  <c r="H99" i="5"/>
  <c r="J99" i="5"/>
  <c r="B99" i="5"/>
  <c r="AI69" i="5"/>
  <c r="AG68" i="5"/>
  <c r="AG69" i="5" s="1"/>
  <c r="AL72" i="5"/>
  <c r="AK72" i="5"/>
  <c r="AJ72" i="5"/>
  <c r="AI72" i="5"/>
  <c r="AH72" i="5"/>
  <c r="AG72" i="5"/>
  <c r="AL71" i="5"/>
  <c r="AK71" i="5"/>
  <c r="AJ71" i="5"/>
  <c r="AI71" i="5"/>
  <c r="AH71" i="5"/>
  <c r="AG71" i="5"/>
  <c r="AL70" i="5"/>
  <c r="AK70" i="5"/>
  <c r="AJ70" i="5"/>
  <c r="AI70" i="5"/>
  <c r="AH70" i="5"/>
  <c r="AG70" i="5"/>
  <c r="AK69" i="5"/>
  <c r="AJ69" i="5"/>
  <c r="AL68" i="5"/>
  <c r="AL69" i="5" s="1"/>
  <c r="AK68" i="5"/>
  <c r="AJ68" i="5"/>
  <c r="AI68" i="5"/>
  <c r="AH68" i="5"/>
  <c r="AH69" i="5" s="1"/>
  <c r="AG49" i="5"/>
  <c r="AL53" i="5"/>
  <c r="AK53" i="5"/>
  <c r="AJ53" i="5"/>
  <c r="AI53" i="5"/>
  <c r="AH53" i="5"/>
  <c r="AG53" i="5"/>
  <c r="AL52" i="5"/>
  <c r="AK52" i="5"/>
  <c r="AJ52" i="5"/>
  <c r="AI52" i="5"/>
  <c r="AH52" i="5"/>
  <c r="AG52" i="5"/>
  <c r="AL51" i="5"/>
  <c r="AK51" i="5"/>
  <c r="AJ51" i="5"/>
  <c r="AI51" i="5"/>
  <c r="AH51" i="5"/>
  <c r="AG51" i="5"/>
  <c r="AK50" i="5"/>
  <c r="AJ50" i="5"/>
  <c r="AG50" i="5"/>
  <c r="AL49" i="5"/>
  <c r="AL50" i="5" s="1"/>
  <c r="AK49" i="5"/>
  <c r="AJ49" i="5"/>
  <c r="AI49" i="5"/>
  <c r="AI50" i="5" s="1"/>
  <c r="AH49" i="5"/>
  <c r="AH50" i="5" s="1"/>
  <c r="D81" i="5"/>
  <c r="F81" i="5"/>
  <c r="H81" i="5"/>
  <c r="J81" i="5"/>
  <c r="L81" i="5"/>
  <c r="B81" i="5"/>
  <c r="D62" i="5"/>
  <c r="F62" i="5"/>
  <c r="H62" i="5"/>
  <c r="J62" i="5"/>
  <c r="L62" i="5"/>
  <c r="B62" i="5"/>
  <c r="D39" i="5"/>
  <c r="F39" i="5"/>
  <c r="H39" i="5"/>
  <c r="J39" i="5"/>
  <c r="L39" i="5"/>
  <c r="B39" i="5"/>
  <c r="B18" i="5"/>
  <c r="D18" i="5"/>
  <c r="F18" i="5"/>
  <c r="H18" i="5"/>
  <c r="J18" i="5"/>
  <c r="L18" i="5"/>
  <c r="AH25" i="5"/>
  <c r="AG25" i="5"/>
  <c r="AH24" i="5"/>
  <c r="AG24" i="5"/>
  <c r="AL28" i="5"/>
  <c r="AK28" i="5"/>
  <c r="AJ28" i="5"/>
  <c r="AI28" i="5"/>
  <c r="AH28" i="5"/>
  <c r="AG28" i="5"/>
  <c r="AL27" i="5"/>
  <c r="AK27" i="5"/>
  <c r="AJ27" i="5"/>
  <c r="AI27" i="5"/>
  <c r="AH27" i="5"/>
  <c r="AG27" i="5"/>
  <c r="AL26" i="5"/>
  <c r="AK26" i="5"/>
  <c r="AJ26" i="5"/>
  <c r="AI26" i="5"/>
  <c r="AH26" i="5"/>
  <c r="AG26" i="5"/>
  <c r="AL25" i="5"/>
  <c r="AK25" i="5"/>
  <c r="AJ25" i="5"/>
  <c r="AI25" i="5"/>
  <c r="AL24" i="5"/>
  <c r="AK24" i="5"/>
  <c r="AJ24" i="5"/>
  <c r="AI24" i="5"/>
  <c r="AH9" i="5"/>
  <c r="AI9" i="5"/>
  <c r="AJ9" i="5"/>
  <c r="AK9" i="5"/>
  <c r="AL9" i="5"/>
  <c r="AH8" i="5"/>
  <c r="AI8" i="5"/>
  <c r="AJ8" i="5"/>
  <c r="AK8" i="5"/>
  <c r="AL8" i="5"/>
  <c r="AH7" i="5"/>
  <c r="AI7" i="5"/>
  <c r="AJ7" i="5"/>
  <c r="AK7" i="5"/>
  <c r="AL7" i="5"/>
  <c r="AI6" i="5"/>
  <c r="AJ6" i="5"/>
  <c r="AK6" i="5"/>
  <c r="AL6" i="5"/>
  <c r="AH6" i="5"/>
  <c r="AI5" i="5"/>
  <c r="AJ5" i="5"/>
  <c r="AK5" i="5"/>
  <c r="AL5" i="5"/>
  <c r="AH5" i="5"/>
  <c r="AD4" i="8" l="1"/>
  <c r="AD5" i="8" s="1"/>
</calcChain>
</file>

<file path=xl/sharedStrings.xml><?xml version="1.0" encoding="utf-8"?>
<sst xmlns="http://schemas.openxmlformats.org/spreadsheetml/2006/main" count="1172" uniqueCount="74">
  <si>
    <t>Trial 1</t>
  </si>
  <si>
    <t>LaPlacian</t>
  </si>
  <si>
    <t>Corners</t>
  </si>
  <si>
    <t>Sack (50cm)</t>
  </si>
  <si>
    <t>Sack (100cm)</t>
  </si>
  <si>
    <t>Sack (150cm)</t>
  </si>
  <si>
    <t>Blue (50cm)</t>
  </si>
  <si>
    <t>Blue (100cm)</t>
  </si>
  <si>
    <t>Blue (150cm)</t>
  </si>
  <si>
    <t>Checker (50cm)</t>
  </si>
  <si>
    <t>Wood (50cm)</t>
  </si>
  <si>
    <t>Grass (50cm)</t>
  </si>
  <si>
    <t>Diamond (50cm)</t>
  </si>
  <si>
    <t>Checker (100cm)</t>
  </si>
  <si>
    <t>Diamond (100cm)</t>
  </si>
  <si>
    <t>Wood (100cm)</t>
  </si>
  <si>
    <t>Grass (100cm)</t>
  </si>
  <si>
    <t>Checker (150cm)</t>
  </si>
  <si>
    <t>Diamond (150cm)</t>
  </si>
  <si>
    <t>Wood (150cm)</t>
  </si>
  <si>
    <t>Grass (150cm)</t>
  </si>
  <si>
    <t>Magnitude of Drift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</si>
  <si>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</si>
  <si>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</si>
  <si>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</si>
  <si>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</si>
  <si>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</si>
  <si>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</si>
  <si>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</si>
  <si>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</si>
  <si>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</si>
  <si>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User Input</t>
  </si>
  <si>
    <t>Sack</t>
  </si>
  <si>
    <t>Blue</t>
  </si>
  <si>
    <t>Checker</t>
  </si>
  <si>
    <t>Diamond</t>
  </si>
  <si>
    <t>Wood</t>
  </si>
  <si>
    <t>Grass</t>
  </si>
  <si>
    <t>50cm</t>
  </si>
  <si>
    <t>100cm</t>
  </si>
  <si>
    <t>150cm</t>
  </si>
  <si>
    <t>Magitude of Drift vs User Input</t>
  </si>
  <si>
    <t>Magnitude of Drift vs Laplacian</t>
  </si>
  <si>
    <t>Laplacian</t>
  </si>
  <si>
    <t>Magitude of Drift vs Laplacian</t>
  </si>
  <si>
    <t>Magnitude of Drift vs Corners</t>
  </si>
  <si>
    <t>Magitude of Drift vs Corners</t>
  </si>
  <si>
    <t>Entropy</t>
  </si>
  <si>
    <t>GO Entropy</t>
  </si>
  <si>
    <t>How does viewing distance affect drift and user input?</t>
  </si>
  <si>
    <t>Min</t>
  </si>
  <si>
    <t>Q1-Min</t>
  </si>
  <si>
    <t>Med-Q1</t>
  </si>
  <si>
    <t>Q3-Med</t>
  </si>
  <si>
    <t>Max-Q3</t>
  </si>
  <si>
    <t>Magnitude of Drift vs Entropy</t>
  </si>
  <si>
    <t>Magnitude of Drift vs GO Entropy</t>
  </si>
  <si>
    <t>Mean</t>
  </si>
  <si>
    <t>Average Across All:</t>
  </si>
  <si>
    <t>Drift</t>
  </si>
  <si>
    <t>50cm (Unsorted)</t>
  </si>
  <si>
    <t>50cm (sorted and averaged)</t>
  </si>
  <si>
    <t>No Drift</t>
  </si>
  <si>
    <t>Small Drift</t>
  </si>
  <si>
    <t>Medium Drift</t>
  </si>
  <si>
    <t>Large Drift</t>
  </si>
  <si>
    <t>Can't see hologram</t>
  </si>
  <si>
    <t>100cm (sorted and averaged)</t>
  </si>
  <si>
    <t>150cm (sorted and averaged)</t>
  </si>
  <si>
    <t>No drift</t>
  </si>
  <si>
    <t>Very small drift</t>
  </si>
  <si>
    <t>Small drift</t>
  </si>
  <si>
    <t>Medium drift</t>
  </si>
  <si>
    <t xml:space="preserve">Can't see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</si>
</sst>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Magitude of Drift vs. User Input (50cm)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UserInput!$B$4</c:f>
              <c:strCache>
                <c:ptCount val="1"/>
                <c:pt idx="0">
                  <c:v>Sack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UserInput!$A$5:$A$14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</c:numCache>
            </c:numRef>
          </c:xVal>
          <c:yVal>
            <c:numRef>
              <c:f>UserInput!$B$5:$B$14</c:f>
              <c:numCache>
                <c:formatCode>General</c:formatCode>
                <c:ptCount val="10"/>
                <c:pt idx="0">
                  <c:v>2.64E-2</c:v>
                </c:pt>
                <c:pt idx="1">
                  <c:v>4.9799999999999997E-2</c:v>
                </c:pt>
                <c:pt idx="2">
                  <c:v>1.0500000000000001E-2</c:v>
                </c:pt>
                <c:pt idx="3">
                  <c:v>1.01E-2</c:v>
                </c:pt>
                <c:pt idx="4">
                  <c:v>2.58E-2</c:v>
                </c:pt>
                <c:pt idx="5">
                  <c:v>0.1164</c:v>
                </c:pt>
                <c:pt idx="6">
                  <c:v>8.2500000000000004E-2</c:v>
                </c:pt>
                <c:pt idx="7">
                  <c:v>0.24740000000000001</c:v>
                </c:pt>
                <c:pt idx="8">
                  <c:v>1.15E-2</c:v>
                </c:pt>
                <c:pt idx="9">
                  <c:v>0.28949999999999998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D-9141-8F7A-7A5D4AFB8C51}"/>
            </c:ext>
          </c:extLst>
        </c:ser>
        <c:ser>
          <c:idx val="1"/>
          <c:order val="1"/>
          <c:tx>
            <c:strRef>
              <c:f>UserInput!$D$4</c:f>
              <c:strCache>
                <c:ptCount val="1"/>
                <c:pt idx="0">
                  <c:v>Blue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UserInput!$C$5:$C$14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UserInput!$D$5:$D$14</c:f>
              <c:numCache>
                <c:formatCode>General</c:formatCode>
                <c:ptCount val="10"/>
                <c:pt idx="0">
                  <c:v>1.09E-2</c:v>
                </c:pt>
                <c:pt idx="1">
                  <c:v>1.6899999999999998E-2</c:v>
                </c:pt>
                <c:pt idx="2">
                  <c:v>1.14E-2</c:v>
                </c:pt>
                <c:pt idx="3">
                  <c:v>1.1599999999999999E-2</c:v>
                </c:pt>
                <c:pt idx="4">
                  <c:v>3.61E-2</c:v>
                </c:pt>
                <c:pt idx="5">
                  <c:v>3.0599999999999999E-2</c:v>
                </c:pt>
                <c:pt idx="6">
                  <c:v>4.1000000000000003E-3</c:v>
                </c:pt>
                <c:pt idx="7">
                  <c:v>8.1199999999999994E-2</c:v>
                </c:pt>
                <c:pt idx="8">
                  <c:v>0.1014</c:v>
                </c:pt>
                <c:pt idx="9">
                  <c:v>3.7499999999999999E-2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ED-9141-8F7A-7A5D4AFB8C51}"/>
            </c:ext>
          </c:extLst>
        </c:ser>
        <c:ser>
          <c:idx val="2"/>
          <c:order val="2"/>
          <c:tx>
            <c:strRef>
              <c:f>UserInput!$F$4</c:f>
              <c:strCache>
                <c:ptCount val="1"/>
                <c:pt idx="0">
                  <c:v>Diamond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UserInput!$E$5:$E$14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UserInput!$F$5:$F$14</c:f>
              <c:numCache>
                <c:formatCode>General</c:formatCode>
                <c:ptCount val="10"/>
                <c:pt idx="0">
                  <c:v>5.1999999999999998E-3</c:v>
                </c:pt>
                <c:pt idx="1">
                  <c:v>9.6000000000000002E-2</c:v>
                </c:pt>
                <c:pt idx="2">
                  <c:v>1.9099999999999999E-2</c:v>
                </c:pt>
                <c:pt idx="3">
                  <c:v>0.1012</c:v>
                </c:pt>
                <c:pt idx="4">
                  <c:v>2.92E-2</c:v>
                </c:pt>
                <c:pt idx="5">
                  <c:v>0.12529999999999999</c:v>
                </c:pt>
                <c:pt idx="6">
                  <c:v>6.2600000000000003E-2</c:v>
                </c:pt>
                <c:pt idx="7">
                  <c:v>2.1000000000000001E-2</c:v>
                </c:pt>
                <c:pt idx="8">
                  <c:v>0.2898</c:v>
                </c:pt>
                <c:pt idx="9">
                  <c:v>2.23E-2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ED-9141-8F7A-7A5D4AFB8C51}"/>
            </c:ext>
          </c:extLst>
        </c:ser>
        <c:ser>
          <c:idx val="3"/>
          <c:order val="3"/>
          <c:tx>
            <c:strRef>
              <c:f>UserInput!$H$4</c:f>
              <c:strCache>
                <c:ptCount val="1"/>
                <c:pt idx="0">
                  <c:v>Checker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UserInput!$G$5:$G$14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UserInput!$H$5:$H$14</c:f>
              <c:numCache>
                <c:formatCode>General</c:formatCode>
                <c:ptCount val="10"/>
                <c:pt idx="0">
                  <c:v>0.1237</c:v>
                </c:pt>
                <c:pt idx="1">
                  <c:v>4.5400000000000003E-2</c:v>
                </c:pt>
                <c:pt idx="2">
                  <c:v>2.4299999999999999E-2</c:v>
                </c:pt>
                <c:pt idx="3">
                  <c:v>0.15129999999999999</c:v>
                </c:pt>
                <c:pt idx="4">
                  <c:v>0.1104</c:v>
                </c:pt>
                <c:pt idx="5">
                  <c:v>0.1613</c:v>
                </c:pt>
                <c:pt idx="6">
                  <c:v>3.2199999999999999E-2</c:v>
                </c:pt>
                <c:pt idx="7">
                  <c:v>9.2299999999999993E-2</c:v>
                </c:pt>
                <c:pt idx="8">
                  <c:v>9.2899999999999996E-2</c:v>
                </c:pt>
                <c:pt idx="9">
                  <c:v>3.5400000000000001E-2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ED-9141-8F7A-7A5D4AFB8C51}"/>
            </c:ext>
          </c:extLst>
        </c:ser>
        <c:ser>
          <c:idx val="4"/>
          <c:order val="4"/>
          <c:tx>
            <c:strRef>
              <c:f>UserInput!$J$4</c:f>
              <c:strCache>
                <c:ptCount val="1"/>
                <c:pt idx="0">
                  <c:v>Wood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UserInput!$I$5:$I$14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UserInput!$J$5:$J$14</c:f>
              <c:numCache>
                <c:formatCode>General</c:formatCode>
                <c:ptCount val="10"/>
                <c:pt idx="0">
                  <c:v>1.2699999999999999E-2</c:v>
                </c:pt>
                <c:pt idx="1">
                  <c:v>7.2499999999999995E-2</c:v>
                </c:pt>
                <c:pt idx="2">
                  <c:v>3.4000000000000002E-2</c:v>
                </c:pt>
                <c:pt idx="3">
                  <c:v>1.14E-2</c:v>
                </c:pt>
                <c:pt idx="4">
                  <c:v>4.2900000000000001E-2</c:v>
                </c:pt>
                <c:pt idx="5">
                  <c:v>1.0200000000000001E-2</c:v>
                </c:pt>
                <c:pt idx="6">
                  <c:v>0.42530000000000001</c:v>
                </c:pt>
                <c:pt idx="7">
                  <c:v>1.78E-2</c:v>
                </c:pt>
                <c:pt idx="8">
                  <c:v>5.9400000000000001E-2</c:v>
                </c:pt>
                <c:pt idx="9">
                  <c:v>1.6899999999999998E-2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ED-9141-8F7A-7A5D4AFB8C51}"/>
            </c:ext>
          </c:extLst>
        </c:ser>
        <c:ser>
          <c:idx val="5"/>
          <c:order val="5"/>
          <c:tx>
            <c:strRef>
              <c:f>UserInput!$L$4</c:f>
              <c:strCache>
                <c:ptCount val="1"/>
                <c:pt idx="0">
                  <c:v>Grass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UserInput!$K$5:$K$14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xVal>
          <c:yVal>
            <c:numRef>
              <c:f>UserInput!$L$5:$L$14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0.1202</c:v>
                </c:pt>
                <c:pt idx="2">
                  <c:v>5.0999999999999997E-2</c:v>
                </c:pt>
                <c:pt idx="3">
                  <c:v>1.9699999999999999E-2</c:v>
                </c:pt>
                <c:pt idx="4">
                  <c:v>5.3E-3</c:v>
                </c:pt>
                <c:pt idx="5">
                  <c:v>0.14979999999999999</c:v>
                </c:pt>
                <c:pt idx="6">
                  <c:v>1.4E-2</c:v>
                </c:pt>
                <c:pt idx="7">
                  <c:v>5.4800000000000001E-2</c:v>
                </c:pt>
                <c:pt idx="8">
                  <c:v>0.1158</c:v>
                </c:pt>
                <c:pt idx="9">
                  <c:v>1.2200000000000001E-2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8ED-9141-8F7A-7A5D4AFB8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30015"/>
        <c:axId val="899389791"/>
      </c:scatterChart>
      <c:valAx>
        <c:axId val="899230015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User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89791"/>
        <c:crosses val="autoZero"/>
        <c:crossBetween val="midCat"/>
        <c:majorUnit val="1"/>
      </c:valAx>
      <c:valAx>
        <c:axId val="8993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Magitude of Drift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3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Magitude of Drift vs. Entropy (50cm)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Entropy!$B$3</c:f>
              <c:strCache>
                <c:ptCount val="1"/>
                <c:pt idx="0">
                  <c:v>Sack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Entropy!$A$4:$A$13</c:f>
              <c:numCache>
                <c:formatCode>General</c:formatCode>
                <c:ptCount val="10"/>
                <c:pt idx="0">
                  <c:v>6.7870716854769197</c:v>
                </c:pt>
                <c:pt idx="1">
                  <c:v>6.8001071341819896</c:v>
                </c:pt>
                <c:pt idx="2">
                  <c:v>6.4724281012330804</c:v>
                </c:pt>
                <c:pt idx="3">
                  <c:v>6.5367157414227401</c:v>
                </c:pt>
                <c:pt idx="4">
                  <c:v>6.6291824629896201</c:v>
                </c:pt>
                <c:pt idx="5">
                  <c:v>6.5626257282157496</c:v>
                </c:pt>
                <c:pt idx="6">
                  <c:v>6.7422509840006803</c:v>
                </c:pt>
                <c:pt idx="7">
                  <c:v>6.7679212207291899</c:v>
                </c:pt>
                <c:pt idx="8">
                  <c:v>6.8365084717035298</c:v>
                </c:pt>
                <c:pt idx="9">
                  <c:v>6.6937808329734096</c:v>
                </c:pt>
              </c:numCache>
            </c:numRef>
          </c:xVal>
          <c:yVal>
            <c:numRef>
              <c:f>Entropy!$B$4:$B$13</c:f>
              <c:numCache>
                <c:formatCode>General</c:formatCode>
                <c:ptCount val="10"/>
                <c:pt idx="0">
                  <c:v>2.64E-2</c:v>
                </c:pt>
                <c:pt idx="1">
                  <c:v>4.9799999999999997E-2</c:v>
                </c:pt>
                <c:pt idx="2">
                  <c:v>1.0500000000000001E-2</c:v>
                </c:pt>
                <c:pt idx="3">
                  <c:v>1.01E-2</c:v>
                </c:pt>
                <c:pt idx="4">
                  <c:v>2.58E-2</c:v>
                </c:pt>
                <c:pt idx="5">
                  <c:v>0.1164</c:v>
                </c:pt>
                <c:pt idx="6">
                  <c:v>8.2500000000000004E-2</c:v>
                </c:pt>
                <c:pt idx="7">
                  <c:v>0.24740000000000001</c:v>
                </c:pt>
                <c:pt idx="8">
                  <c:v>1.15E-2</c:v>
                </c:pt>
                <c:pt idx="9">
                  <c:v>0.28949999999999998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7-5141-9F72-4BD9DD89F113}"/>
            </c:ext>
          </c:extLst>
        </c:ser>
        <c:ser>
          <c:idx val="1"/>
          <c:order val="1"/>
          <c:tx>
            <c:strRef>
              <c:f>Entropy!$D$3</c:f>
              <c:strCache>
                <c:ptCount val="1"/>
                <c:pt idx="0">
                  <c:v>Blue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Entropy!$C$4:$C$13</c:f>
              <c:numCache>
                <c:formatCode>General</c:formatCode>
                <c:ptCount val="10"/>
                <c:pt idx="0">
                  <c:v>7.4038997090788996</c:v>
                </c:pt>
                <c:pt idx="1">
                  <c:v>7.4162682217633398</c:v>
                </c:pt>
                <c:pt idx="2">
                  <c:v>7.4449223445663897</c:v>
                </c:pt>
                <c:pt idx="3">
                  <c:v>7.46875185434026</c:v>
                </c:pt>
                <c:pt idx="4">
                  <c:v>7.5273239638480502</c:v>
                </c:pt>
                <c:pt idx="5">
                  <c:v>7.4413915162004303</c:v>
                </c:pt>
                <c:pt idx="6">
                  <c:v>7.4057492514838703</c:v>
                </c:pt>
                <c:pt idx="7">
                  <c:v>7.4603793177615998</c:v>
                </c:pt>
                <c:pt idx="8">
                  <c:v>7.4332947502063202</c:v>
                </c:pt>
                <c:pt idx="9">
                  <c:v>7.4132069796306199</c:v>
                </c:pt>
              </c:numCache>
            </c:numRef>
          </c:xVal>
          <c:yVal>
            <c:numRef>
              <c:f>Entropy!$D$4:$D$13</c:f>
              <c:numCache>
                <c:formatCode>General</c:formatCode>
                <c:ptCount val="10"/>
                <c:pt idx="0">
                  <c:v>1.09E-2</c:v>
                </c:pt>
                <c:pt idx="1">
                  <c:v>1.6899999999999998E-2</c:v>
                </c:pt>
                <c:pt idx="2">
                  <c:v>1.14E-2</c:v>
                </c:pt>
                <c:pt idx="3">
                  <c:v>1.1599999999999999E-2</c:v>
                </c:pt>
                <c:pt idx="4">
                  <c:v>3.61E-2</c:v>
                </c:pt>
                <c:pt idx="5">
                  <c:v>3.0599999999999999E-2</c:v>
                </c:pt>
                <c:pt idx="6">
                  <c:v>4.1000000000000003E-3</c:v>
                </c:pt>
                <c:pt idx="7">
                  <c:v>8.1199999999999994E-2</c:v>
                </c:pt>
                <c:pt idx="8">
                  <c:v>0.1014</c:v>
                </c:pt>
                <c:pt idx="9">
                  <c:v>3.7499999999999999E-2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27-5141-9F72-4BD9DD89F113}"/>
            </c:ext>
          </c:extLst>
        </c:ser>
        <c:ser>
          <c:idx val="2"/>
          <c:order val="2"/>
          <c:tx>
            <c:strRef>
              <c:f>Entropy!$F$3</c:f>
              <c:strCache>
                <c:ptCount val="1"/>
                <c:pt idx="0">
                  <c:v>Diamond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Entropy!$E$4:$E$13</c:f>
              <c:numCache>
                <c:formatCode>General</c:formatCode>
                <c:ptCount val="10"/>
                <c:pt idx="0">
                  <c:v>7.3787577743252299</c:v>
                </c:pt>
                <c:pt idx="1">
                  <c:v>7.4792199524875604</c:v>
                </c:pt>
                <c:pt idx="2">
                  <c:v>7.6741696860086597</c:v>
                </c:pt>
                <c:pt idx="3">
                  <c:v>7.4605463247169403</c:v>
                </c:pt>
                <c:pt idx="4">
                  <c:v>7.4391857551925602</c:v>
                </c:pt>
                <c:pt idx="5">
                  <c:v>7.4575619721348403</c:v>
                </c:pt>
                <c:pt idx="6">
                  <c:v>7.3308034831008397</c:v>
                </c:pt>
                <c:pt idx="7">
                  <c:v>7.3749723763343003</c:v>
                </c:pt>
                <c:pt idx="8">
                  <c:v>7.3868449965104599</c:v>
                </c:pt>
                <c:pt idx="9">
                  <c:v>7.4859183332465804</c:v>
                </c:pt>
              </c:numCache>
            </c:numRef>
          </c:xVal>
          <c:yVal>
            <c:numRef>
              <c:f>Entropy!$F$4:$F$13</c:f>
              <c:numCache>
                <c:formatCode>General</c:formatCode>
                <c:ptCount val="10"/>
                <c:pt idx="0">
                  <c:v>5.1999999999999998E-3</c:v>
                </c:pt>
                <c:pt idx="1">
                  <c:v>9.6000000000000002E-2</c:v>
                </c:pt>
                <c:pt idx="2">
                  <c:v>1.9099999999999999E-2</c:v>
                </c:pt>
                <c:pt idx="3">
                  <c:v>0.1012</c:v>
                </c:pt>
                <c:pt idx="4">
                  <c:v>2.92E-2</c:v>
                </c:pt>
                <c:pt idx="5">
                  <c:v>0.12529999999999999</c:v>
                </c:pt>
                <c:pt idx="6">
                  <c:v>6.2600000000000003E-2</c:v>
                </c:pt>
                <c:pt idx="7">
                  <c:v>2.1000000000000001E-2</c:v>
                </c:pt>
                <c:pt idx="8">
                  <c:v>0.2898</c:v>
                </c:pt>
                <c:pt idx="9">
                  <c:v>2.23E-2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27-5141-9F72-4BD9DD89F113}"/>
            </c:ext>
          </c:extLst>
        </c:ser>
        <c:ser>
          <c:idx val="3"/>
          <c:order val="3"/>
          <c:tx>
            <c:strRef>
              <c:f>Entropy!$H$3</c:f>
              <c:strCache>
                <c:ptCount val="1"/>
                <c:pt idx="0">
                  <c:v>Checker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Entropy!$G$4:$G$13</c:f>
              <c:numCache>
                <c:formatCode>General</c:formatCode>
                <c:ptCount val="10"/>
                <c:pt idx="0">
                  <c:v>6.7138988156225299</c:v>
                </c:pt>
                <c:pt idx="1">
                  <c:v>6.8733007158295196</c:v>
                </c:pt>
                <c:pt idx="2">
                  <c:v>6.7435394102185704</c:v>
                </c:pt>
                <c:pt idx="3">
                  <c:v>6.6064165814215601</c:v>
                </c:pt>
                <c:pt idx="4">
                  <c:v>6.6282898252447602</c:v>
                </c:pt>
                <c:pt idx="5">
                  <c:v>6.6254063122851896</c:v>
                </c:pt>
                <c:pt idx="6">
                  <c:v>6.8050403580789798</c:v>
                </c:pt>
                <c:pt idx="7">
                  <c:v>6.7703902363958699</c:v>
                </c:pt>
                <c:pt idx="8">
                  <c:v>6.8915789055210102</c:v>
                </c:pt>
                <c:pt idx="9">
                  <c:v>6.7290927929805804</c:v>
                </c:pt>
              </c:numCache>
            </c:numRef>
          </c:xVal>
          <c:yVal>
            <c:numRef>
              <c:f>Entropy!$H$4:$H$13</c:f>
              <c:numCache>
                <c:formatCode>General</c:formatCode>
                <c:ptCount val="10"/>
                <c:pt idx="0">
                  <c:v>0.1237</c:v>
                </c:pt>
                <c:pt idx="1">
                  <c:v>4.5400000000000003E-2</c:v>
                </c:pt>
                <c:pt idx="2">
                  <c:v>2.4299999999999999E-2</c:v>
                </c:pt>
                <c:pt idx="3">
                  <c:v>0.15129999999999999</c:v>
                </c:pt>
                <c:pt idx="4">
                  <c:v>0.1104</c:v>
                </c:pt>
                <c:pt idx="5">
                  <c:v>0.1613</c:v>
                </c:pt>
                <c:pt idx="6">
                  <c:v>3.2199999999999999E-2</c:v>
                </c:pt>
                <c:pt idx="7">
                  <c:v>9.2299999999999993E-2</c:v>
                </c:pt>
                <c:pt idx="8">
                  <c:v>9.2899999999999996E-2</c:v>
                </c:pt>
                <c:pt idx="9">
                  <c:v>3.5400000000000001E-2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27-5141-9F72-4BD9DD89F113}"/>
            </c:ext>
          </c:extLst>
        </c:ser>
        <c:ser>
          <c:idx val="4"/>
          <c:order val="4"/>
          <c:tx>
            <c:strRef>
              <c:f>Entropy!$J$3</c:f>
              <c:strCache>
                <c:ptCount val="1"/>
                <c:pt idx="0">
                  <c:v>Wood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Entropy!$I$4:$I$13</c:f>
              <c:numCache>
                <c:formatCode>General</c:formatCode>
                <c:ptCount val="10"/>
                <c:pt idx="0">
                  <c:v>7.6405649825254001</c:v>
                </c:pt>
                <c:pt idx="1">
                  <c:v>7.6878804759276802</c:v>
                </c:pt>
                <c:pt idx="2">
                  <c:v>7.5766677619979301</c:v>
                </c:pt>
                <c:pt idx="3">
                  <c:v>7.7045295071825599</c:v>
                </c:pt>
                <c:pt idx="4">
                  <c:v>7.7035501552999897</c:v>
                </c:pt>
                <c:pt idx="5">
                  <c:v>7.6157044833956</c:v>
                </c:pt>
                <c:pt idx="6">
                  <c:v>7.6672712135485401</c:v>
                </c:pt>
                <c:pt idx="7">
                  <c:v>7.6955714594507603</c:v>
                </c:pt>
                <c:pt idx="8">
                  <c:v>7.6785941348493001</c:v>
                </c:pt>
                <c:pt idx="9">
                  <c:v>7.6739873240263403</c:v>
                </c:pt>
              </c:numCache>
            </c:numRef>
          </c:xVal>
          <c:yVal>
            <c:numRef>
              <c:f>Entropy!$J$4:$J$13</c:f>
              <c:numCache>
                <c:formatCode>General</c:formatCode>
                <c:ptCount val="10"/>
                <c:pt idx="0">
                  <c:v>1.2699999999999999E-2</c:v>
                </c:pt>
                <c:pt idx="1">
                  <c:v>7.2499999999999995E-2</c:v>
                </c:pt>
                <c:pt idx="2">
                  <c:v>3.4000000000000002E-2</c:v>
                </c:pt>
                <c:pt idx="3">
                  <c:v>1.14E-2</c:v>
                </c:pt>
                <c:pt idx="4">
                  <c:v>4.2900000000000001E-2</c:v>
                </c:pt>
                <c:pt idx="5">
                  <c:v>1.0200000000000001E-2</c:v>
                </c:pt>
                <c:pt idx="6">
                  <c:v>0.42530000000000001</c:v>
                </c:pt>
                <c:pt idx="7">
                  <c:v>1.78E-2</c:v>
                </c:pt>
                <c:pt idx="8">
                  <c:v>5.9400000000000001E-2</c:v>
                </c:pt>
                <c:pt idx="9">
                  <c:v>1.6899999999999998E-2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A27-5141-9F72-4BD9DD89F113}"/>
            </c:ext>
          </c:extLst>
        </c:ser>
        <c:ser>
          <c:idx val="5"/>
          <c:order val="5"/>
          <c:tx>
            <c:strRef>
              <c:f>Entropy!$L$3</c:f>
              <c:strCache>
                <c:ptCount val="1"/>
                <c:pt idx="0">
                  <c:v>Grass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Entropy!$K$4:$K$13</c:f>
              <c:numCache>
                <c:formatCode>General</c:formatCode>
                <c:ptCount val="10"/>
                <c:pt idx="0">
                  <c:v>7.7219651753505101</c:v>
                </c:pt>
                <c:pt idx="1">
                  <c:v>7.6895021894592697</c:v>
                </c:pt>
                <c:pt idx="2">
                  <c:v>7.4790728324169198</c:v>
                </c:pt>
                <c:pt idx="3">
                  <c:v>7.3104427467155499</c:v>
                </c:pt>
                <c:pt idx="4">
                  <c:v>7.2467744995308303</c:v>
                </c:pt>
                <c:pt idx="5">
                  <c:v>7.1386775607004598</c:v>
                </c:pt>
                <c:pt idx="6">
                  <c:v>7.5754343359054097</c:v>
                </c:pt>
                <c:pt idx="7">
                  <c:v>7.6977817343204302</c:v>
                </c:pt>
                <c:pt idx="8">
                  <c:v>7.6135922964806602</c:v>
                </c:pt>
                <c:pt idx="9">
                  <c:v>7.71751502113145</c:v>
                </c:pt>
              </c:numCache>
            </c:numRef>
          </c:xVal>
          <c:yVal>
            <c:numRef>
              <c:f>Entropy!$L$4:$L$13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0.1202</c:v>
                </c:pt>
                <c:pt idx="2">
                  <c:v>5.0999999999999997E-2</c:v>
                </c:pt>
                <c:pt idx="3">
                  <c:v>1.9699999999999999E-2</c:v>
                </c:pt>
                <c:pt idx="4">
                  <c:v>5.3E-3</c:v>
                </c:pt>
                <c:pt idx="5">
                  <c:v>0.14979999999999999</c:v>
                </c:pt>
                <c:pt idx="6">
                  <c:v>1.4E-2</c:v>
                </c:pt>
                <c:pt idx="7">
                  <c:v>5.4800000000000001E-2</c:v>
                </c:pt>
                <c:pt idx="8">
                  <c:v>0.1158</c:v>
                </c:pt>
                <c:pt idx="9">
                  <c:v>1.2200000000000001E-2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A27-5141-9F72-4BD9DD89F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99696"/>
        <c:axId val="228201344"/>
      </c:scatterChart>
      <c:valAx>
        <c:axId val="2281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01344"/>
        <c:crosses val="autoZero"/>
        <c:crossBetween val="midCat"/>
      </c:valAx>
      <c:valAx>
        <c:axId val="2282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</a:t>
                </a:r>
                <a:r>
                  <a:rPr lang="en-US" b="1" baseline="0"/>
                  <a:t> of Drift (m)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Magitude of Drift vs. GO Entropy (50cm)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 Entropy'!$B$3</c:f>
              <c:strCache>
                <c:ptCount val="1"/>
                <c:pt idx="0">
                  <c:v>Sack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 Entropy'!$A$4:$A$13</c:f>
              <c:numCache>
                <c:formatCode>General</c:formatCode>
                <c:ptCount val="10"/>
                <c:pt idx="0">
                  <c:v>13.316862315666301</c:v>
                </c:pt>
                <c:pt idx="1">
                  <c:v>13.4559282763284</c:v>
                </c:pt>
                <c:pt idx="2">
                  <c:v>11.8094317624128</c:v>
                </c:pt>
                <c:pt idx="3">
                  <c:v>12.7557528386995</c:v>
                </c:pt>
                <c:pt idx="4">
                  <c:v>12.9648649281899</c:v>
                </c:pt>
                <c:pt idx="5">
                  <c:v>12.480817203105699</c:v>
                </c:pt>
                <c:pt idx="6">
                  <c:v>12.581148159807899</c:v>
                </c:pt>
                <c:pt idx="7">
                  <c:v>13.494468923607601</c:v>
                </c:pt>
                <c:pt idx="8">
                  <c:v>13.5762636366038</c:v>
                </c:pt>
                <c:pt idx="9">
                  <c:v>12.751335907468899</c:v>
                </c:pt>
              </c:numCache>
            </c:numRef>
          </c:xVal>
          <c:yVal>
            <c:numRef>
              <c:f>'GO Entropy'!$B$4:$B$13</c:f>
              <c:numCache>
                <c:formatCode>General</c:formatCode>
                <c:ptCount val="10"/>
                <c:pt idx="0">
                  <c:v>2.64E-2</c:v>
                </c:pt>
                <c:pt idx="1">
                  <c:v>4.9799999999999997E-2</c:v>
                </c:pt>
                <c:pt idx="2">
                  <c:v>1.0500000000000001E-2</c:v>
                </c:pt>
                <c:pt idx="3">
                  <c:v>1.01E-2</c:v>
                </c:pt>
                <c:pt idx="4">
                  <c:v>2.58E-2</c:v>
                </c:pt>
                <c:pt idx="5">
                  <c:v>0.1164</c:v>
                </c:pt>
                <c:pt idx="6">
                  <c:v>8.2500000000000004E-2</c:v>
                </c:pt>
                <c:pt idx="7">
                  <c:v>0.24740000000000001</c:v>
                </c:pt>
                <c:pt idx="8">
                  <c:v>1.15E-2</c:v>
                </c:pt>
                <c:pt idx="9">
                  <c:v>0.28949999999999998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1-F742-BE1B-9BDBB1602EA9}"/>
            </c:ext>
          </c:extLst>
        </c:ser>
        <c:ser>
          <c:idx val="1"/>
          <c:order val="1"/>
          <c:tx>
            <c:strRef>
              <c:f>'GO Entropy'!$D$3</c:f>
              <c:strCache>
                <c:ptCount val="1"/>
                <c:pt idx="0">
                  <c:v>Blue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'GO Entropy'!$C$4:$C$13</c:f>
              <c:numCache>
                <c:formatCode>General</c:formatCode>
                <c:ptCount val="10"/>
                <c:pt idx="0">
                  <c:v>8.6432575268710394</c:v>
                </c:pt>
                <c:pt idx="1">
                  <c:v>9.1397423332368195</c:v>
                </c:pt>
                <c:pt idx="2">
                  <c:v>8.9219434643071107</c:v>
                </c:pt>
                <c:pt idx="3">
                  <c:v>8.5437074271498794</c:v>
                </c:pt>
                <c:pt idx="4">
                  <c:v>8.7366689772255608</c:v>
                </c:pt>
                <c:pt idx="5">
                  <c:v>8.2572577978975303</c:v>
                </c:pt>
                <c:pt idx="6">
                  <c:v>8.3531427232300199</c:v>
                </c:pt>
                <c:pt idx="7">
                  <c:v>8.8622696664058402</c:v>
                </c:pt>
                <c:pt idx="8">
                  <c:v>8.3206999928095104</c:v>
                </c:pt>
                <c:pt idx="9">
                  <c:v>8.2630275386587595</c:v>
                </c:pt>
              </c:numCache>
            </c:numRef>
          </c:xVal>
          <c:yVal>
            <c:numRef>
              <c:f>'GO Entropy'!$D$4:$D$13</c:f>
              <c:numCache>
                <c:formatCode>General</c:formatCode>
                <c:ptCount val="10"/>
                <c:pt idx="0">
                  <c:v>1.09E-2</c:v>
                </c:pt>
                <c:pt idx="1">
                  <c:v>1.6899999999999998E-2</c:v>
                </c:pt>
                <c:pt idx="2">
                  <c:v>1.14E-2</c:v>
                </c:pt>
                <c:pt idx="3">
                  <c:v>1.1599999999999999E-2</c:v>
                </c:pt>
                <c:pt idx="4">
                  <c:v>3.61E-2</c:v>
                </c:pt>
                <c:pt idx="5">
                  <c:v>3.0599999999999999E-2</c:v>
                </c:pt>
                <c:pt idx="6">
                  <c:v>4.1000000000000003E-3</c:v>
                </c:pt>
                <c:pt idx="7">
                  <c:v>8.1199999999999994E-2</c:v>
                </c:pt>
                <c:pt idx="8">
                  <c:v>0.1014</c:v>
                </c:pt>
                <c:pt idx="9">
                  <c:v>3.7499999999999999E-2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81-F742-BE1B-9BDBB1602EA9}"/>
            </c:ext>
          </c:extLst>
        </c:ser>
        <c:ser>
          <c:idx val="2"/>
          <c:order val="2"/>
          <c:tx>
            <c:strRef>
              <c:f>'GO Entropy'!$F$3</c:f>
              <c:strCache>
                <c:ptCount val="1"/>
                <c:pt idx="0">
                  <c:v>Diamond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'GO Entropy'!$E$4:$E$13</c:f>
              <c:numCache>
                <c:formatCode>General</c:formatCode>
                <c:ptCount val="10"/>
                <c:pt idx="0">
                  <c:v>13.040146637070899</c:v>
                </c:pt>
                <c:pt idx="1">
                  <c:v>13.0337947364019</c:v>
                </c:pt>
                <c:pt idx="2">
                  <c:v>12.9882259827626</c:v>
                </c:pt>
                <c:pt idx="3">
                  <c:v>13.219551342950201</c:v>
                </c:pt>
                <c:pt idx="4">
                  <c:v>13.2220784099355</c:v>
                </c:pt>
                <c:pt idx="5">
                  <c:v>13.1162802062784</c:v>
                </c:pt>
                <c:pt idx="6">
                  <c:v>13.383197669554701</c:v>
                </c:pt>
                <c:pt idx="7">
                  <c:v>13.358990570531301</c:v>
                </c:pt>
                <c:pt idx="8">
                  <c:v>13.4020418427209</c:v>
                </c:pt>
                <c:pt idx="9">
                  <c:v>13.3159387979979</c:v>
                </c:pt>
              </c:numCache>
            </c:numRef>
          </c:xVal>
          <c:yVal>
            <c:numRef>
              <c:f>'GO Entropy'!$F$4:$F$13</c:f>
              <c:numCache>
                <c:formatCode>General</c:formatCode>
                <c:ptCount val="10"/>
                <c:pt idx="0">
                  <c:v>5.1999999999999998E-3</c:v>
                </c:pt>
                <c:pt idx="1">
                  <c:v>9.6000000000000002E-2</c:v>
                </c:pt>
                <c:pt idx="2">
                  <c:v>1.9099999999999999E-2</c:v>
                </c:pt>
                <c:pt idx="3">
                  <c:v>0.1012</c:v>
                </c:pt>
                <c:pt idx="4">
                  <c:v>2.92E-2</c:v>
                </c:pt>
                <c:pt idx="5">
                  <c:v>0.12529999999999999</c:v>
                </c:pt>
                <c:pt idx="6">
                  <c:v>6.2600000000000003E-2</c:v>
                </c:pt>
                <c:pt idx="7">
                  <c:v>2.1000000000000001E-2</c:v>
                </c:pt>
                <c:pt idx="8">
                  <c:v>0.2898</c:v>
                </c:pt>
                <c:pt idx="9">
                  <c:v>2.23E-2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81-F742-BE1B-9BDBB1602EA9}"/>
            </c:ext>
          </c:extLst>
        </c:ser>
        <c:ser>
          <c:idx val="3"/>
          <c:order val="3"/>
          <c:tx>
            <c:strRef>
              <c:f>'GO Entropy'!$H$3</c:f>
              <c:strCache>
                <c:ptCount val="1"/>
                <c:pt idx="0">
                  <c:v>Checker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'GO Entropy'!$G$4:$G$13</c:f>
              <c:numCache>
                <c:formatCode>General</c:formatCode>
                <c:ptCount val="10"/>
                <c:pt idx="0">
                  <c:v>8.8781551130479492</c:v>
                </c:pt>
                <c:pt idx="1">
                  <c:v>9.0984126339450402</c:v>
                </c:pt>
                <c:pt idx="2">
                  <c:v>8.8596820441694195</c:v>
                </c:pt>
                <c:pt idx="3">
                  <c:v>8.6887757162581902</c:v>
                </c:pt>
                <c:pt idx="4">
                  <c:v>8.7915138157611796</c:v>
                </c:pt>
                <c:pt idx="5">
                  <c:v>8.8595035979437906</c:v>
                </c:pt>
                <c:pt idx="6">
                  <c:v>8.8745399815255901</c:v>
                </c:pt>
                <c:pt idx="7">
                  <c:v>8.9065003783098096</c:v>
                </c:pt>
                <c:pt idx="8">
                  <c:v>8.8332499025439795</c:v>
                </c:pt>
                <c:pt idx="9">
                  <c:v>8.8378701081464897</c:v>
                </c:pt>
              </c:numCache>
            </c:numRef>
          </c:xVal>
          <c:yVal>
            <c:numRef>
              <c:f>'GO Entropy'!$H$4:$H$13</c:f>
              <c:numCache>
                <c:formatCode>General</c:formatCode>
                <c:ptCount val="10"/>
                <c:pt idx="0">
                  <c:v>0.1237</c:v>
                </c:pt>
                <c:pt idx="1">
                  <c:v>4.5400000000000003E-2</c:v>
                </c:pt>
                <c:pt idx="2">
                  <c:v>2.4299999999999999E-2</c:v>
                </c:pt>
                <c:pt idx="3">
                  <c:v>0.15129999999999999</c:v>
                </c:pt>
                <c:pt idx="4">
                  <c:v>0.1104</c:v>
                </c:pt>
                <c:pt idx="5">
                  <c:v>0.1613</c:v>
                </c:pt>
                <c:pt idx="6">
                  <c:v>3.2199999999999999E-2</c:v>
                </c:pt>
                <c:pt idx="7">
                  <c:v>9.2299999999999993E-2</c:v>
                </c:pt>
                <c:pt idx="8">
                  <c:v>9.2899999999999996E-2</c:v>
                </c:pt>
                <c:pt idx="9">
                  <c:v>3.5400000000000001E-2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81-F742-BE1B-9BDBB1602EA9}"/>
            </c:ext>
          </c:extLst>
        </c:ser>
        <c:ser>
          <c:idx val="4"/>
          <c:order val="4"/>
          <c:tx>
            <c:strRef>
              <c:f>'GO Entropy'!$J$3</c:f>
              <c:strCache>
                <c:ptCount val="1"/>
                <c:pt idx="0">
                  <c:v>Wood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'GO Entropy'!$I$4:$I$13</c:f>
              <c:numCache>
                <c:formatCode>General</c:formatCode>
                <c:ptCount val="10"/>
                <c:pt idx="0">
                  <c:v>11.6544130207756</c:v>
                </c:pt>
                <c:pt idx="1">
                  <c:v>11.9386721802805</c:v>
                </c:pt>
                <c:pt idx="2">
                  <c:v>9.7142561816667001</c:v>
                </c:pt>
                <c:pt idx="3">
                  <c:v>12.12246133663</c:v>
                </c:pt>
                <c:pt idx="4">
                  <c:v>11.9967885282348</c:v>
                </c:pt>
                <c:pt idx="5">
                  <c:v>11.5405892349269</c:v>
                </c:pt>
                <c:pt idx="6">
                  <c:v>11.9776651155056</c:v>
                </c:pt>
                <c:pt idx="7">
                  <c:v>10.8726457123778</c:v>
                </c:pt>
                <c:pt idx="8">
                  <c:v>11.997005498547001</c:v>
                </c:pt>
                <c:pt idx="9">
                  <c:v>11.072653485932999</c:v>
                </c:pt>
              </c:numCache>
            </c:numRef>
          </c:xVal>
          <c:yVal>
            <c:numRef>
              <c:f>'GO Entropy'!$J$4:$J$13</c:f>
              <c:numCache>
                <c:formatCode>General</c:formatCode>
                <c:ptCount val="10"/>
                <c:pt idx="0">
                  <c:v>1.2699999999999999E-2</c:v>
                </c:pt>
                <c:pt idx="1">
                  <c:v>7.2499999999999995E-2</c:v>
                </c:pt>
                <c:pt idx="2">
                  <c:v>3.4000000000000002E-2</c:v>
                </c:pt>
                <c:pt idx="3">
                  <c:v>1.14E-2</c:v>
                </c:pt>
                <c:pt idx="4">
                  <c:v>4.2900000000000001E-2</c:v>
                </c:pt>
                <c:pt idx="5">
                  <c:v>1.0200000000000001E-2</c:v>
                </c:pt>
                <c:pt idx="6">
                  <c:v>0.42530000000000001</c:v>
                </c:pt>
                <c:pt idx="7">
                  <c:v>1.78E-2</c:v>
                </c:pt>
                <c:pt idx="8">
                  <c:v>5.9400000000000001E-2</c:v>
                </c:pt>
                <c:pt idx="9">
                  <c:v>1.6899999999999998E-2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81-F742-BE1B-9BDBB1602EA9}"/>
            </c:ext>
          </c:extLst>
        </c:ser>
        <c:ser>
          <c:idx val="5"/>
          <c:order val="5"/>
          <c:tx>
            <c:strRef>
              <c:f>'GO Entropy'!$L$3</c:f>
              <c:strCache>
                <c:ptCount val="1"/>
                <c:pt idx="0">
                  <c:v>Grass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'GO Entropy'!$K$4:$K$13</c:f>
              <c:numCache>
                <c:formatCode>General</c:formatCode>
                <c:ptCount val="10"/>
                <c:pt idx="0">
                  <c:v>14.5317941856297</c:v>
                </c:pt>
                <c:pt idx="1">
                  <c:v>14.2462876886557</c:v>
                </c:pt>
                <c:pt idx="2">
                  <c:v>12.4121844177336</c:v>
                </c:pt>
                <c:pt idx="3">
                  <c:v>11.8738782607931</c:v>
                </c:pt>
                <c:pt idx="4">
                  <c:v>10.939995661318701</c:v>
                </c:pt>
                <c:pt idx="5">
                  <c:v>11.0048050431985</c:v>
                </c:pt>
                <c:pt idx="6">
                  <c:v>13.7919340238304</c:v>
                </c:pt>
                <c:pt idx="7">
                  <c:v>14.690642153749399</c:v>
                </c:pt>
                <c:pt idx="8">
                  <c:v>14.046633293821399</c:v>
                </c:pt>
                <c:pt idx="9">
                  <c:v>14.9274900555139</c:v>
                </c:pt>
              </c:numCache>
            </c:numRef>
          </c:xVal>
          <c:yVal>
            <c:numRef>
              <c:f>'GO Entropy'!$L$4:$L$13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0.1202</c:v>
                </c:pt>
                <c:pt idx="2">
                  <c:v>5.0999999999999997E-2</c:v>
                </c:pt>
                <c:pt idx="3">
                  <c:v>1.9699999999999999E-2</c:v>
                </c:pt>
                <c:pt idx="4">
                  <c:v>5.3E-3</c:v>
                </c:pt>
                <c:pt idx="5">
                  <c:v>0.14979999999999999</c:v>
                </c:pt>
                <c:pt idx="6">
                  <c:v>1.4E-2</c:v>
                </c:pt>
                <c:pt idx="7">
                  <c:v>5.4800000000000001E-2</c:v>
                </c:pt>
                <c:pt idx="8">
                  <c:v>0.1158</c:v>
                </c:pt>
                <c:pt idx="9">
                  <c:v>1.2200000000000001E-2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E81-F742-BE1B-9BDBB160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97824"/>
        <c:axId val="969831887"/>
      </c:scatterChart>
      <c:valAx>
        <c:axId val="229197824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GO 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31887"/>
        <c:crosses val="autoZero"/>
        <c:crossBetween val="midCat"/>
      </c:valAx>
      <c:valAx>
        <c:axId val="9698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 of Drift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Magitude of Drift vs. User Input (50cm)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'1) How do users perceive differ'!$N$5</c:f>
              <c:strCache>
                <c:ptCount val="1"/>
                <c:pt idx="0">
                  <c:v>No Drift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'1) How do users perceive differ'!$O$4:$T$4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differ'!$O$5:$T$5</c:f>
              <c:numCache>
                <c:formatCode>General</c:formatCode>
                <c:ptCount val="6"/>
                <c:pt idx="0">
                  <c:v>2.154E-2</c:v>
                </c:pt>
                <c:pt idx="1">
                  <c:v>8.8000000000000005E-3</c:v>
                </c:pt>
                <c:pt idx="2">
                  <c:v>1.8624999999999999E-2</c:v>
                </c:pt>
                <c:pt idx="3">
                  <c:v>3.2199999999999999E-2</c:v>
                </c:pt>
                <c:pt idx="4">
                  <c:v>2.1066666666666668E-2</c:v>
                </c:pt>
                <c:pt idx="5">
                  <c:v>2.1249999999999998E-2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C-F540-9AA6-219C55921035}"/>
            </c:ext>
          </c:extLst>
        </c:ser>
        <c:ser>
          <c:idx val="1"/>
          <c:order val="1"/>
          <c:tx>
            <c:strRef>
              <c:f>'1) How do users perceive differ'!$N$6</c:f>
              <c:strCache>
                <c:ptCount val="1"/>
                <c:pt idx="0">
                  <c:v>Small Drift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'1) How do users perceive differ'!$O$4:$T$4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differ'!$O$6:$T$6</c:f>
              <c:numCache>
                <c:formatCode>General</c:formatCode>
                <c:ptCount val="6"/>
                <c:pt idx="0">
                  <c:v>2.64E-2</c:v>
                </c:pt>
                <c:pt idx="1">
                  <c:v>2.2000000000000002E-2</c:v>
                </c:pt>
                <c:pt idx="2">
                  <c:v>2.23E-2</c:v>
                </c:pt>
                <c:pt idx="3">
                  <c:v>4.9500000000000002E-2</c:v>
                </c:pt>
                <c:pt idx="4">
                  <c:v>0.1016</c:v>
                </c:pt>
                <c:pt idx="5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C-F540-9AA6-219C55921035}"/>
            </c:ext>
          </c:extLst>
        </c:ser>
        <c:ser>
          <c:idx val="2"/>
          <c:order val="2"/>
          <c:tx>
            <c:strRef>
              <c:f>'1) How do users perceive differ'!$N$7</c:f>
              <c:strCache>
                <c:ptCount val="1"/>
                <c:pt idx="0">
                  <c:v>Medium Drift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'1) How do users perceive differ'!$O$4:$T$4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differ'!$O$7:$T$7</c:f>
              <c:numCache>
                <c:formatCode>General</c:formatCode>
                <c:ptCount val="6"/>
                <c:pt idx="0">
                  <c:v>9.9450000000000011E-2</c:v>
                </c:pt>
                <c:pt idx="1">
                  <c:v>6.2324999999999992E-2</c:v>
                </c:pt>
                <c:pt idx="2">
                  <c:v>0.13498000000000002</c:v>
                </c:pt>
                <c:pt idx="3">
                  <c:v>0.10135</c:v>
                </c:pt>
                <c:pt idx="4">
                  <c:v>6.5949999999999995E-2</c:v>
                </c:pt>
                <c:pt idx="5">
                  <c:v>0.1202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C-F540-9AA6-219C55921035}"/>
            </c:ext>
          </c:extLst>
        </c:ser>
        <c:ser>
          <c:idx val="3"/>
          <c:order val="3"/>
          <c:tx>
            <c:strRef>
              <c:f>'1) How do users perceive differ'!$N$8</c:f>
              <c:strCache>
                <c:ptCount val="1"/>
                <c:pt idx="0">
                  <c:v>Large Drift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'1) How do users perceive differ'!$O$4:$T$4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differ'!$O$8:$T$8</c:f>
              <c:numCache>
                <c:formatCode>General</c:formatCode>
                <c:ptCount val="6"/>
                <c:pt idx="0">
                  <c:v>0.26844999999999997</c:v>
                </c:pt>
                <c:pt idx="1">
                  <c:v>0</c:v>
                </c:pt>
                <c:pt idx="2">
                  <c:v>0</c:v>
                </c:pt>
                <c:pt idx="3">
                  <c:v>0.14543333333333333</c:v>
                </c:pt>
                <c:pt idx="4">
                  <c:v>0</c:v>
                </c:pt>
                <c:pt idx="5">
                  <c:v>0.1328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C-F540-9AA6-219C55921035}"/>
            </c:ext>
          </c:extLst>
        </c:ser>
        <c:ser>
          <c:idx val="4"/>
          <c:order val="4"/>
          <c:tx>
            <c:strRef>
              <c:f>'1) How do users perceive differ'!$N$9</c:f>
              <c:strCache>
                <c:ptCount val="1"/>
                <c:pt idx="0">
                  <c:v>Can't see hologram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'1) How do users perceive differ'!$O$4:$T$4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differ'!$O$9:$T$9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C-F540-9AA6-219C55921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497776"/>
        <c:axId val="741454368"/>
      </c:barChart>
      <c:catAx>
        <c:axId val="74149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Backgrounds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4368"/>
        <c:crosses val="autoZero"/>
        <c:auto val="1"/>
        <c:lblAlgn val="ctr"/>
        <c:lblOffset val="100"/>
        <c:noMultiLvlLbl val="0"/>
      </c:catAx>
      <c:valAx>
        <c:axId val="7414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 of Drift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9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Magitude of Drift vs. User Input (50cm)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'1) How do users perceive differ'!$AC$4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'1) How do users perceive differ'!$AD$3:$AI$3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differ'!$AD$4:$AI$4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F-984C-B76A-25D4D090F4DE}"/>
            </c:ext>
          </c:extLst>
        </c:ser>
        <c:ser>
          <c:idx val="1"/>
          <c:order val="1"/>
          <c:tx>
            <c:strRef>
              <c:f>'1) How do users perceive differ'!$AC$5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'1) How do users perceive differ'!$AD$3:$AI$3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differ'!$AD$5:$AI$5</c:f>
              <c:numCache>
                <c:formatCode>General</c:formatCode>
                <c:ptCount val="6"/>
                <c:pt idx="0">
                  <c:v>2.154E-2</c:v>
                </c:pt>
                <c:pt idx="1">
                  <c:v>0</c:v>
                </c:pt>
                <c:pt idx="2">
                  <c:v>0</c:v>
                </c:pt>
                <c:pt idx="3">
                  <c:v>3.2199999999999999E-2</c:v>
                </c:pt>
                <c:pt idx="4">
                  <c:v>0</c:v>
                </c:pt>
                <c:pt idx="5">
                  <c:v>2.1249999999999998E-2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F-984C-B76A-25D4D090F4DE}"/>
            </c:ext>
          </c:extLst>
        </c:ser>
        <c:ser>
          <c:idx val="2"/>
          <c:order val="2"/>
          <c:tx>
            <c:strRef>
              <c:f>'1) How do users perceive differ'!$AC$6</c:f>
              <c:strCache>
                <c:ptCount val="1"/>
                <c:pt idx="0">
                  <c:v>Med-Q1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'1) How do users perceive differ'!$AD$3:$AI$3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differ'!$AD$6:$AI$6</c:f>
              <c:numCache>
                <c:formatCode>General</c:formatCode>
                <c:ptCount val="6"/>
                <c:pt idx="0">
                  <c:v>4.8599999999999997E-3</c:v>
                </c:pt>
                <c:pt idx="1">
                  <c:v>8.8000000000000005E-3</c:v>
                </c:pt>
                <c:pt idx="2">
                  <c:v>1.8624999999999999E-2</c:v>
                </c:pt>
                <c:pt idx="3">
                  <c:v>1.7300000000000003E-2</c:v>
                </c:pt>
                <c:pt idx="4">
                  <c:v>2.1066666666666668E-2</c:v>
                </c:pt>
                <c:pt idx="5">
                  <c:v>5.7500000000000016E-3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F-984C-B76A-25D4D090F4DE}"/>
            </c:ext>
          </c:extLst>
        </c:ser>
        <c:ser>
          <c:idx val="3"/>
          <c:order val="3"/>
          <c:tx>
            <c:strRef>
              <c:f>'1) How do users perceive differ'!$AC$7</c:f>
              <c:strCache>
                <c:ptCount val="1"/>
                <c:pt idx="0">
                  <c:v>Q3-Med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'1) How do users perceive differ'!$AD$8:$AI$8</c:f>
                <c:numCache>
                  <c:formatCode>General</c:formatCode>
                  <c:ptCount val="6"/>
                  <c:pt idx="0">
                    <c:v>0.16899999999999996</c:v>
                  </c:pt>
                  <c:pt idx="1">
                    <c:v>4.0324999999999986E-2</c:v>
                  </c:pt>
                  <c:pt idx="2">
                    <c:v>0.11268000000000002</c:v>
                  </c:pt>
                  <c:pt idx="3">
                    <c:v>4.4083333333333335E-2</c:v>
                  </c:pt>
                  <c:pt idx="4">
                    <c:v>3.5650000000000001E-2</c:v>
                  </c:pt>
                  <c:pt idx="5">
                    <c:v>1.26E-2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'1) How do users perceive differ'!$AD$3:$AI$3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differ'!$AD$7:$AI$7</c:f>
              <c:numCache>
                <c:formatCode>General</c:formatCode>
                <c:ptCount val="6"/>
                <c:pt idx="0">
                  <c:v>7.3050000000000004E-2</c:v>
                </c:pt>
                <c:pt idx="1">
                  <c:v>1.3200000000000002E-2</c:v>
                </c:pt>
                <c:pt idx="2">
                  <c:v>3.6750000000000012E-3</c:v>
                </c:pt>
                <c:pt idx="3">
                  <c:v>5.1849999999999993E-2</c:v>
                </c:pt>
                <c:pt idx="4">
                  <c:v>4.4883333333333331E-2</c:v>
                </c:pt>
                <c:pt idx="5">
                  <c:v>9.3200000000000005E-2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2F-984C-B76A-25D4D090F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473152"/>
        <c:axId val="165474800"/>
      </c:barChart>
      <c:catAx>
        <c:axId val="16547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Backgrounds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4800"/>
        <c:crosses val="autoZero"/>
        <c:auto val="1"/>
        <c:lblAlgn val="ctr"/>
        <c:lblOffset val="100"/>
        <c:noMultiLvlLbl val="0"/>
      </c:catAx>
      <c:valAx>
        <c:axId val="1654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 of Drift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Magitude of Drift vs. User Input (100cm)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'1) How do users perceive differ'!$N$25</c:f>
              <c:strCache>
                <c:ptCount val="1"/>
                <c:pt idx="0">
                  <c:v>No Drift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'1) How do users perceive differ'!$O$24:$T$24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differ'!$O$25:$T$25</c:f>
              <c:numCache>
                <c:formatCode>General</c:formatCode>
                <c:ptCount val="6"/>
                <c:pt idx="0">
                  <c:v>4.306666666666667E-2</c:v>
                </c:pt>
                <c:pt idx="1">
                  <c:v>1.1299999999999999E-2</c:v>
                </c:pt>
                <c:pt idx="2">
                  <c:v>3.6366666666666665E-2</c:v>
                </c:pt>
                <c:pt idx="3">
                  <c:v>5.0300000000000004E-2</c:v>
                </c:pt>
                <c:pt idx="4">
                  <c:v>3.5750000000000004E-2</c:v>
                </c:pt>
                <c:pt idx="5">
                  <c:v>2.8142857142857143E-2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2-E147-9635-000E8E552D84}"/>
            </c:ext>
          </c:extLst>
        </c:ser>
        <c:ser>
          <c:idx val="1"/>
          <c:order val="1"/>
          <c:tx>
            <c:strRef>
              <c:f>'1) How do users perceive differ'!$N$26</c:f>
              <c:strCache>
                <c:ptCount val="1"/>
                <c:pt idx="0">
                  <c:v>Small Drift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'1) How do users perceive differ'!$O$24:$T$24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differ'!$O$26:$T$26</c:f>
              <c:numCache>
                <c:formatCode>General</c:formatCode>
                <c:ptCount val="6"/>
                <c:pt idx="0">
                  <c:v>4.0233333333333336E-2</c:v>
                </c:pt>
                <c:pt idx="1">
                  <c:v>3.0880000000000001E-2</c:v>
                </c:pt>
                <c:pt idx="2">
                  <c:v>4.07E-2</c:v>
                </c:pt>
                <c:pt idx="3">
                  <c:v>7.2875000000000009E-2</c:v>
                </c:pt>
                <c:pt idx="4">
                  <c:v>5.6266666666666666E-2</c:v>
                </c:pt>
                <c:pt idx="5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2-E147-9635-000E8E552D84}"/>
            </c:ext>
          </c:extLst>
        </c:ser>
        <c:ser>
          <c:idx val="2"/>
          <c:order val="2"/>
          <c:tx>
            <c:strRef>
              <c:f>'1) How do users perceive differ'!$N$27</c:f>
              <c:strCache>
                <c:ptCount val="1"/>
                <c:pt idx="0">
                  <c:v>Medium Drift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'1) How do users perceive differ'!$O$24:$T$24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differ'!$O$27:$T$27</c:f>
              <c:numCache>
                <c:formatCode>General</c:formatCode>
                <c:ptCount val="6"/>
                <c:pt idx="0">
                  <c:v>0.1169</c:v>
                </c:pt>
                <c:pt idx="1">
                  <c:v>5.7099999999999998E-2</c:v>
                </c:pt>
                <c:pt idx="2">
                  <c:v>0.1406</c:v>
                </c:pt>
                <c:pt idx="3">
                  <c:v>0.15934999999999999</c:v>
                </c:pt>
                <c:pt idx="4">
                  <c:v>0.1845</c:v>
                </c:pt>
                <c:pt idx="5">
                  <c:v>0.11550000000000001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2-E147-9635-000E8E552D84}"/>
            </c:ext>
          </c:extLst>
        </c:ser>
        <c:ser>
          <c:idx val="3"/>
          <c:order val="3"/>
          <c:tx>
            <c:strRef>
              <c:f>'1) How do users perceive differ'!$N$28</c:f>
              <c:strCache>
                <c:ptCount val="1"/>
                <c:pt idx="0">
                  <c:v>Large Drift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'1) How do users perceive differ'!$O$24:$T$24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differ'!$O$28:$T$28</c:f>
              <c:numCache>
                <c:formatCode>General</c:formatCode>
                <c:ptCount val="6"/>
                <c:pt idx="0">
                  <c:v>0.38440000000000002</c:v>
                </c:pt>
                <c:pt idx="1">
                  <c:v>0.24929999999999999</c:v>
                </c:pt>
                <c:pt idx="2">
                  <c:v>0.24349999999999999</c:v>
                </c:pt>
                <c:pt idx="3">
                  <c:v>0.19420000000000001</c:v>
                </c:pt>
                <c:pt idx="4">
                  <c:v>0.3276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72-E147-9635-000E8E552D84}"/>
            </c:ext>
          </c:extLst>
        </c:ser>
        <c:ser>
          <c:idx val="4"/>
          <c:order val="4"/>
          <c:tx>
            <c:strRef>
              <c:f>'1) How do users perceive differ'!$N$29</c:f>
              <c:strCache>
                <c:ptCount val="1"/>
                <c:pt idx="0">
                  <c:v>Can't see hologram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'1) How do users perceive differ'!$O$24:$T$24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differ'!$O$29:$T$29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0.59326666666666661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72-E147-9635-000E8E552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821168"/>
        <c:axId val="517918128"/>
      </c:barChart>
      <c:catAx>
        <c:axId val="51782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Backgrounds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18128"/>
        <c:crosses val="autoZero"/>
        <c:auto val="1"/>
        <c:lblAlgn val="ctr"/>
        <c:lblOffset val="100"/>
        <c:noMultiLvlLbl val="0"/>
      </c:catAx>
      <c:valAx>
        <c:axId val="5179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 of Drift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Magitude of Drift vs. User Input (150cm)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'1) How do users perceive differ'!$N$44</c:f>
              <c:strCache>
                <c:ptCount val="1"/>
                <c:pt idx="0">
                  <c:v>No Drift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'1) How do users perceive differ'!$O$43:$T$43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differ'!$O$44:$T$44</c:f>
              <c:numCache>
                <c:formatCode>General</c:formatCode>
                <c:ptCount val="6"/>
                <c:pt idx="0">
                  <c:v>2.9666666666666664E-2</c:v>
                </c:pt>
                <c:pt idx="1">
                  <c:v>5.7000000000000002E-3</c:v>
                </c:pt>
                <c:pt idx="2">
                  <c:v>1.11E-2</c:v>
                </c:pt>
                <c:pt idx="3">
                  <c:v>1.985E-2</c:v>
                </c:pt>
                <c:pt idx="4">
                  <c:v>3.2399999999999998E-2</c:v>
                </c:pt>
                <c:pt idx="5">
                  <c:v>4.8966666666666658E-2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5-8045-AF5D-6EC61BF4E0A2}"/>
            </c:ext>
          </c:extLst>
        </c:ser>
        <c:ser>
          <c:idx val="1"/>
          <c:order val="1"/>
          <c:tx>
            <c:strRef>
              <c:f>'1) How do users perceive differ'!$N$45</c:f>
              <c:strCache>
                <c:ptCount val="1"/>
                <c:pt idx="0">
                  <c:v>Small Drift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'1) How do users perceive differ'!$O$43:$T$43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differ'!$O$45:$T$45</c:f>
              <c:numCache>
                <c:formatCode>General</c:formatCode>
                <c:ptCount val="6"/>
                <c:pt idx="0">
                  <c:v>3.8133333333333332E-2</c:v>
                </c:pt>
                <c:pt idx="1">
                  <c:v>2.3875E-2</c:v>
                </c:pt>
                <c:pt idx="2">
                  <c:v>4.2700000000000002E-2</c:v>
                </c:pt>
                <c:pt idx="3">
                  <c:v>3.9133333333333332E-2</c:v>
                </c:pt>
                <c:pt idx="4">
                  <c:v>3.5520000000000003E-2</c:v>
                </c:pt>
                <c:pt idx="5">
                  <c:v>4.3899999999999995E-2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5-8045-AF5D-6EC61BF4E0A2}"/>
            </c:ext>
          </c:extLst>
        </c:ser>
        <c:ser>
          <c:idx val="2"/>
          <c:order val="2"/>
          <c:tx>
            <c:strRef>
              <c:f>'1) How do users perceive differ'!$N$46</c:f>
              <c:strCache>
                <c:ptCount val="1"/>
                <c:pt idx="0">
                  <c:v>Medium Drift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'1) How do users perceive differ'!$O$43:$T$43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differ'!$O$46:$T$46</c:f>
              <c:numCache>
                <c:formatCode>General</c:formatCode>
                <c:ptCount val="6"/>
                <c:pt idx="0">
                  <c:v>3.0700000000000002E-2</c:v>
                </c:pt>
                <c:pt idx="1">
                  <c:v>0.1452</c:v>
                </c:pt>
                <c:pt idx="2">
                  <c:v>0.13767499999999999</c:v>
                </c:pt>
                <c:pt idx="3">
                  <c:v>0</c:v>
                </c:pt>
                <c:pt idx="4">
                  <c:v>0.20316666666666669</c:v>
                </c:pt>
                <c:pt idx="5">
                  <c:v>7.0300000000000001E-2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95-8045-AF5D-6EC61BF4E0A2}"/>
            </c:ext>
          </c:extLst>
        </c:ser>
        <c:ser>
          <c:idx val="3"/>
          <c:order val="3"/>
          <c:tx>
            <c:strRef>
              <c:f>'1) How do users perceive differ'!$N$47</c:f>
              <c:strCache>
                <c:ptCount val="1"/>
                <c:pt idx="0">
                  <c:v>Large Drift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'1) How do users perceive differ'!$O$43:$T$43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differ'!$O$47:$T$47</c:f>
              <c:numCache>
                <c:formatCode>General</c:formatCode>
                <c:ptCount val="6"/>
                <c:pt idx="0">
                  <c:v>0.60070000000000001</c:v>
                </c:pt>
                <c:pt idx="1">
                  <c:v>0.36380000000000007</c:v>
                </c:pt>
                <c:pt idx="2">
                  <c:v>0.35579999999999995</c:v>
                </c:pt>
                <c:pt idx="3">
                  <c:v>0.61426666666666663</c:v>
                </c:pt>
                <c:pt idx="4">
                  <c:v>0.66449999999999998</c:v>
                </c:pt>
                <c:pt idx="5">
                  <c:v>0.55895000000000006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95-8045-AF5D-6EC61BF4E0A2}"/>
            </c:ext>
          </c:extLst>
        </c:ser>
        <c:ser>
          <c:idx val="4"/>
          <c:order val="4"/>
          <c:tx>
            <c:strRef>
              <c:f>'1) How do users perceive differ'!$N$48</c:f>
              <c:strCache>
                <c:ptCount val="1"/>
                <c:pt idx="0">
                  <c:v>Can't see hologram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'1) How do users perceive differ'!$O$43:$T$43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differ'!$O$48:$T$48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95-8045-AF5D-6EC61BF4E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923056"/>
        <c:axId val="517924704"/>
      </c:barChart>
      <c:catAx>
        <c:axId val="51792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Backgrounds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24704"/>
        <c:crosses val="autoZero"/>
        <c:auto val="1"/>
        <c:lblAlgn val="ctr"/>
        <c:lblOffset val="100"/>
        <c:noMultiLvlLbl val="0"/>
      </c:catAx>
      <c:valAx>
        <c:axId val="5179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 of Drift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Magitude of Drift vs. User Input (100cm)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'1) How do users perceive differ'!$AC$24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'1) How do users perceive differ'!$AD$23:$AI$23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differ'!$AD$24:$AI$24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3.6366666666666665E-2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E-7042-B1D5-644F184D5E48}"/>
            </c:ext>
          </c:extLst>
        </c:ser>
        <c:ser>
          <c:idx val="1"/>
          <c:order val="1"/>
          <c:tx>
            <c:strRef>
              <c:f>'1) How do users perceive differ'!$AC$25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'1) How do users perceive differ'!$AD$23:$AI$23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differ'!$AD$25:$AI$25</c:f>
              <c:numCache>
                <c:formatCode>General</c:formatCode>
                <c:ptCount val="6"/>
                <c:pt idx="0">
                  <c:v>4.0233333333333336E-2</c:v>
                </c:pt>
                <c:pt idx="1">
                  <c:v>1.1299999999999999E-2</c:v>
                </c:pt>
                <c:pt idx="2">
                  <c:v>4.3333333333333349E-3</c:v>
                </c:pt>
                <c:pt idx="3">
                  <c:v>5.0300000000000004E-2</c:v>
                </c:pt>
                <c:pt idx="4">
                  <c:v>3.5750000000000004E-2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E-7042-B1D5-644F184D5E48}"/>
            </c:ext>
          </c:extLst>
        </c:ser>
        <c:ser>
          <c:idx val="2"/>
          <c:order val="2"/>
          <c:tx>
            <c:strRef>
              <c:f>'1) How do users perceive differ'!$AC$26</c:f>
              <c:strCache>
                <c:ptCount val="1"/>
                <c:pt idx="0">
                  <c:v>Med-Q1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'1) How do users perceive differ'!$AD$23:$AI$23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differ'!$AD$26:$AI$26</c:f>
              <c:numCache>
                <c:formatCode>General</c:formatCode>
                <c:ptCount val="6"/>
                <c:pt idx="0">
                  <c:v>2.8333333333333335E-3</c:v>
                </c:pt>
                <c:pt idx="1">
                  <c:v>1.958E-2</c:v>
                </c:pt>
                <c:pt idx="2">
                  <c:v>9.9900000000000003E-2</c:v>
                </c:pt>
                <c:pt idx="3">
                  <c:v>2.2575000000000005E-2</c:v>
                </c:pt>
                <c:pt idx="4">
                  <c:v>2.0516666666666662E-2</c:v>
                </c:pt>
                <c:pt idx="5">
                  <c:v>2.8142857142857143E-2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E-7042-B1D5-644F184D5E48}"/>
            </c:ext>
          </c:extLst>
        </c:ser>
        <c:ser>
          <c:idx val="3"/>
          <c:order val="3"/>
          <c:tx>
            <c:strRef>
              <c:f>'1) How do users perceive differ'!$AC$27</c:f>
              <c:strCache>
                <c:ptCount val="1"/>
                <c:pt idx="0">
                  <c:v>Q3-Med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'1) How do users perceive differ'!$AD$28:$AI$28</c:f>
                <c:numCache>
                  <c:formatCode>General</c:formatCode>
                  <c:ptCount val="6"/>
                  <c:pt idx="0">
                    <c:v>0.26750000000000002</c:v>
                  </c:pt>
                  <c:pt idx="1">
                    <c:v>0.19219999999999998</c:v>
                  </c:pt>
                  <c:pt idx="2">
                    <c:v>0.34976666666666661</c:v>
                  </c:pt>
                  <c:pt idx="3">
                    <c:v>3.485000000000002E-2</c:v>
                  </c:pt>
                  <c:pt idx="4">
                    <c:v>0.1431</c:v>
                  </c:pt>
                  <c:pt idx="5">
                    <c:v>5.3500000000000006E-2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'1) How do users perceive differ'!$AD$23:$AI$23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differ'!$AD$27:$AI$27</c:f>
              <c:numCache>
                <c:formatCode>General</c:formatCode>
                <c:ptCount val="6"/>
                <c:pt idx="0">
                  <c:v>7.3833333333333334E-2</c:v>
                </c:pt>
                <c:pt idx="1">
                  <c:v>2.6219999999999997E-2</c:v>
                </c:pt>
                <c:pt idx="2">
                  <c:v>0.10289999999999999</c:v>
                </c:pt>
                <c:pt idx="3">
                  <c:v>8.6474999999999982E-2</c:v>
                </c:pt>
                <c:pt idx="4">
                  <c:v>0.12823333333333334</c:v>
                </c:pt>
                <c:pt idx="5">
                  <c:v>3.3857142857142856E-2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3E-7042-B1D5-644F184D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591056"/>
        <c:axId val="165592736"/>
      </c:barChart>
      <c:catAx>
        <c:axId val="16559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Backgrounds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92736"/>
        <c:crosses val="autoZero"/>
        <c:auto val="1"/>
        <c:lblAlgn val="ctr"/>
        <c:lblOffset val="100"/>
        <c:noMultiLvlLbl val="0"/>
      </c:catAx>
      <c:valAx>
        <c:axId val="1655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 of Drift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9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Magitude of Drift vs. User Input (150cm)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'1) How do users perceive differ'!$AC$43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'1) How do users perceive differ'!$AD$42:$AI$42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differ'!$AD$43:$AI$43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2-D04A-8C26-5DD1223496BB}"/>
            </c:ext>
          </c:extLst>
        </c:ser>
        <c:ser>
          <c:idx val="1"/>
          <c:order val="1"/>
          <c:tx>
            <c:strRef>
              <c:f>'1) How do users perceive differ'!$AC$44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'1) How do users perceive differ'!$AD$42:$AI$42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differ'!$AD$44:$AI$44</c:f>
              <c:numCache>
                <c:formatCode>General</c:formatCode>
                <c:ptCount val="6"/>
                <c:pt idx="0">
                  <c:v>2.9666666666666664E-2</c:v>
                </c:pt>
                <c:pt idx="1">
                  <c:v>5.7000000000000002E-3</c:v>
                </c:pt>
                <c:pt idx="2">
                  <c:v>1.11E-2</c:v>
                </c:pt>
                <c:pt idx="3">
                  <c:v>0</c:v>
                </c:pt>
                <c:pt idx="4">
                  <c:v>3.2399999999999998E-2</c:v>
                </c:pt>
                <c:pt idx="5">
                  <c:v>4.3899999999999995E-2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2-D04A-8C26-5DD1223496BB}"/>
            </c:ext>
          </c:extLst>
        </c:ser>
        <c:ser>
          <c:idx val="2"/>
          <c:order val="2"/>
          <c:tx>
            <c:strRef>
              <c:f>'1) How do users perceive differ'!$AC$45</c:f>
              <c:strCache>
                <c:ptCount val="1"/>
                <c:pt idx="0">
                  <c:v>Med-Q1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'1) How do users perceive differ'!$AD$42:$AI$42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differ'!$AD$45:$AI$45</c:f>
              <c:numCache>
                <c:formatCode>General</c:formatCode>
                <c:ptCount val="6"/>
                <c:pt idx="0">
                  <c:v>1.0333333333333375E-3</c:v>
                </c:pt>
                <c:pt idx="1">
                  <c:v>1.8175E-2</c:v>
                </c:pt>
                <c:pt idx="2">
                  <c:v>3.1600000000000003E-2</c:v>
                </c:pt>
                <c:pt idx="3">
                  <c:v>1.985E-2</c:v>
                </c:pt>
                <c:pt idx="4">
                  <c:v>3.1200000000000047E-3</c:v>
                </c:pt>
                <c:pt idx="5">
                  <c:v>5.0666666666666638E-3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2-D04A-8C26-5DD1223496BB}"/>
            </c:ext>
          </c:extLst>
        </c:ser>
        <c:ser>
          <c:idx val="3"/>
          <c:order val="3"/>
          <c:tx>
            <c:strRef>
              <c:f>'1) How do users perceive differ'!$AC$46</c:f>
              <c:strCache>
                <c:ptCount val="1"/>
                <c:pt idx="0">
                  <c:v>Q3-Med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'1) How do users perceive differ'!$AD$47:$AI$47</c:f>
                <c:numCache>
                  <c:formatCode>General</c:formatCode>
                  <c:ptCount val="6"/>
                  <c:pt idx="0">
                    <c:v>0.56256666666666666</c:v>
                  </c:pt>
                  <c:pt idx="1">
                    <c:v>0.21860000000000007</c:v>
                  </c:pt>
                  <c:pt idx="2">
                    <c:v>0.21812499999999996</c:v>
                  </c:pt>
                  <c:pt idx="3">
                    <c:v>0.57513333333333327</c:v>
                  </c:pt>
                  <c:pt idx="4">
                    <c:v>0.46133333333333326</c:v>
                  </c:pt>
                  <c:pt idx="5">
                    <c:v>0.48865000000000003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'1) How do users perceive differ'!$AD$42:$AI$42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'1) How do users perceive differ'!$AD$46:$AI$46</c:f>
              <c:numCache>
                <c:formatCode>General</c:formatCode>
                <c:ptCount val="6"/>
                <c:pt idx="0">
                  <c:v>7.43333333333333E-3</c:v>
                </c:pt>
                <c:pt idx="1">
                  <c:v>0.12132499999999999</c:v>
                </c:pt>
                <c:pt idx="2">
                  <c:v>9.497499999999999E-2</c:v>
                </c:pt>
                <c:pt idx="3">
                  <c:v>1.9283333333333333E-2</c:v>
                </c:pt>
                <c:pt idx="4">
                  <c:v>0.16764666666666669</c:v>
                </c:pt>
                <c:pt idx="5">
                  <c:v>2.1333333333333343E-2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42-D04A-8C26-5DD122349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7659488"/>
        <c:axId val="921630432"/>
      </c:barChart>
      <c:catAx>
        <c:axId val="11176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30432"/>
        <c:crosses val="autoZero"/>
        <c:auto val="1"/>
        <c:lblAlgn val="ctr"/>
        <c:lblOffset val="100"/>
        <c:noMultiLvlLbl val="0"/>
      </c:catAx>
      <c:valAx>
        <c:axId val="9216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5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Magitude of Drift (All Distances)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'2) How does viewing distance af'!$N$3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C6-D74B-BBAB-4A51DAC854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4C6-D74B-BBAB-4A51DAC8540D}"/>
              </c:ext>
            </c:extLst>
          </c:dPt>
          <c:cat>
            <c:strRef>
              <c:f>'2) How does viewing distance af'!$O$2:$Q$2</c:f>
              <c:strCache>
                <c:ptCount val="3"/>
                <c:pt idx="0">
                  <c:v>50cm</c:v>
                </c:pt>
                <c:pt idx="1">
                  <c:v>100cm</c:v>
                </c:pt>
                <c:pt idx="2">
                  <c:v>150cm</c:v>
                </c:pt>
              </c:strCache>
            </c:strRef>
          </c:cat>
          <c:val>
            <c:numRef>
              <c:f>'2) How does viewing distance af'!$O$3:$Q$3</c:f>
              <c:numCache>
                <c:formatCode>General</c:formatCode>
                <c:ptCount val="3"/>
                <c:pt idx="0">
                  <c:v>6.8456669999999997E-2</c:v>
                </c:pt>
                <c:pt idx="1">
                  <c:v>0.11846166666666665</c:v>
                </c:pt>
                <c:pt idx="2">
                  <c:v>0.161635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B-B346-A5D5-B8579078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90640"/>
        <c:axId val="165261216"/>
      </c:barChart>
      <c:catAx>
        <c:axId val="164990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1216"/>
        <c:crosses val="autoZero"/>
        <c:auto val="1"/>
        <c:lblAlgn val="ctr"/>
        <c:lblOffset val="100"/>
        <c:noMultiLvlLbl val="0"/>
      </c:catAx>
      <c:valAx>
        <c:axId val="1652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 of Drift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User Input (All Distances)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'2) How does viewing distance af'!$N$8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AF-0648-918E-F90CE34C082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9AF-0648-918E-F90CE34C0829}"/>
              </c:ext>
            </c:extLst>
          </c:dPt>
          <c:cat>
            <c:strRef>
              <c:f>'2) How does viewing distance af'!$O$7:$Q$7</c:f>
              <c:strCache>
                <c:ptCount val="3"/>
                <c:pt idx="0">
                  <c:v>50cm</c:v>
                </c:pt>
                <c:pt idx="1">
                  <c:v>100cm</c:v>
                </c:pt>
                <c:pt idx="2">
                  <c:v>150cm</c:v>
                </c:pt>
              </c:strCache>
            </c:strRef>
          </c:cat>
          <c:val>
            <c:numRef>
              <c:f>'2) How does viewing distance af'!$O$8:$Q$8</c:f>
              <c:numCache>
                <c:formatCode>General</c:formatCode>
                <c:ptCount val="3"/>
                <c:pt idx="0">
                  <c:v>1.1666666666666667</c:v>
                </c:pt>
                <c:pt idx="1">
                  <c:v>1.2833333333333334</c:v>
                </c:pt>
                <c:pt idx="2">
                  <c:v>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7-EE45-965E-493C8F12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223552"/>
        <c:axId val="164791008"/>
      </c:barChart>
      <c:catAx>
        <c:axId val="16522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1008"/>
        <c:crosses val="autoZero"/>
        <c:auto val="1"/>
        <c:lblAlgn val="ctr"/>
        <c:lblOffset val="100"/>
        <c:noMultiLvlLbl val="0"/>
      </c:catAx>
      <c:valAx>
        <c:axId val="1647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User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Magitude of Drift vs. User Input (100cm)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UserInput!$B$37</c:f>
              <c:strCache>
                <c:ptCount val="1"/>
                <c:pt idx="0">
                  <c:v>Sack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UserInput!$A$38:$A$47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</c:numCache>
            </c:numRef>
          </c:xVal>
          <c:yVal>
            <c:numRef>
              <c:f>UserInput!$B$38:$B$47</c:f>
              <c:numCache>
                <c:formatCode>General</c:formatCode>
                <c:ptCount val="10"/>
                <c:pt idx="0">
                  <c:v>1.1900000000000001E-2</c:v>
                </c:pt>
                <c:pt idx="1">
                  <c:v>9.4200000000000006E-2</c:v>
                </c:pt>
                <c:pt idx="2">
                  <c:v>2.46E-2</c:v>
                </c:pt>
                <c:pt idx="3">
                  <c:v>4.3400000000000001E-2</c:v>
                </c:pt>
                <c:pt idx="4">
                  <c:v>4.0800000000000003E-2</c:v>
                </c:pt>
                <c:pt idx="5">
                  <c:v>0.1915</c:v>
                </c:pt>
                <c:pt idx="6">
                  <c:v>2.3099999999999999E-2</c:v>
                </c:pt>
                <c:pt idx="7">
                  <c:v>3.6499999999999998E-2</c:v>
                </c:pt>
                <c:pt idx="8">
                  <c:v>0.38440000000000002</c:v>
                </c:pt>
                <c:pt idx="9">
                  <c:v>0.1346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C-E648-B96A-E8C1FFD44AA8}"/>
            </c:ext>
          </c:extLst>
        </c:ser>
        <c:ser>
          <c:idx val="1"/>
          <c:order val="1"/>
          <c:tx>
            <c:strRef>
              <c:f>UserInput!$D$37</c:f>
              <c:strCache>
                <c:ptCount val="1"/>
                <c:pt idx="0">
                  <c:v>Blue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UserInput!$C$38:$C$47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</c:numCache>
            </c:numRef>
          </c:xVal>
          <c:yVal>
            <c:numRef>
              <c:f>UserInput!$D$38:$D$47</c:f>
              <c:numCache>
                <c:formatCode>General</c:formatCode>
                <c:ptCount val="10"/>
                <c:pt idx="0">
                  <c:v>1.34E-2</c:v>
                </c:pt>
                <c:pt idx="1">
                  <c:v>5.7099999999999998E-2</c:v>
                </c:pt>
                <c:pt idx="2">
                  <c:v>8.2000000000000007E-3</c:v>
                </c:pt>
                <c:pt idx="3">
                  <c:v>0.2132</c:v>
                </c:pt>
                <c:pt idx="4">
                  <c:v>0.27779999999999999</c:v>
                </c:pt>
                <c:pt idx="5">
                  <c:v>3.7600000000000001E-2</c:v>
                </c:pt>
                <c:pt idx="6">
                  <c:v>1.7000000000000001E-2</c:v>
                </c:pt>
                <c:pt idx="7">
                  <c:v>7.8200000000000006E-2</c:v>
                </c:pt>
                <c:pt idx="8">
                  <c:v>1.1299999999999999E-2</c:v>
                </c:pt>
                <c:pt idx="9">
                  <c:v>0.25690000000000002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BC-E648-B96A-E8C1FFD44AA8}"/>
            </c:ext>
          </c:extLst>
        </c:ser>
        <c:ser>
          <c:idx val="2"/>
          <c:order val="2"/>
          <c:tx>
            <c:strRef>
              <c:f>UserInput!$F$37</c:f>
              <c:strCache>
                <c:ptCount val="1"/>
                <c:pt idx="0">
                  <c:v>Diamond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UserInput!$E$38:$E$47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xVal>
          <c:yVal>
            <c:numRef>
              <c:f>UserInput!$F$38:$F$47</c:f>
              <c:numCache>
                <c:formatCode>General</c:formatCode>
                <c:ptCount val="10"/>
                <c:pt idx="0">
                  <c:v>0.57289999999999996</c:v>
                </c:pt>
                <c:pt idx="1">
                  <c:v>0.59289999999999998</c:v>
                </c:pt>
                <c:pt idx="2">
                  <c:v>0.61399999999999999</c:v>
                </c:pt>
                <c:pt idx="3">
                  <c:v>8.3000000000000004E-2</c:v>
                </c:pt>
                <c:pt idx="4">
                  <c:v>0.24349999999999999</c:v>
                </c:pt>
                <c:pt idx="5">
                  <c:v>0.19819999999999999</c:v>
                </c:pt>
                <c:pt idx="6">
                  <c:v>1.84E-2</c:v>
                </c:pt>
                <c:pt idx="7">
                  <c:v>4.4200000000000003E-2</c:v>
                </c:pt>
                <c:pt idx="8">
                  <c:v>4.65E-2</c:v>
                </c:pt>
                <c:pt idx="9">
                  <c:v>4.07E-2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BC-E648-B96A-E8C1FFD44AA8}"/>
            </c:ext>
          </c:extLst>
        </c:ser>
        <c:ser>
          <c:idx val="3"/>
          <c:order val="3"/>
          <c:tx>
            <c:strRef>
              <c:f>UserInput!$H$37</c:f>
              <c:strCache>
                <c:ptCount val="1"/>
                <c:pt idx="0">
                  <c:v>Checker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UserInput!$G$38:$G$47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xVal>
          <c:yVal>
            <c:numRef>
              <c:f>UserInput!$H$38:$H$47</c:f>
              <c:numCache>
                <c:formatCode>General</c:formatCode>
                <c:ptCount val="10"/>
                <c:pt idx="0">
                  <c:v>5.2200000000000003E-2</c:v>
                </c:pt>
                <c:pt idx="1">
                  <c:v>0.16300000000000001</c:v>
                </c:pt>
                <c:pt idx="2">
                  <c:v>0.1009</c:v>
                </c:pt>
                <c:pt idx="3">
                  <c:v>0.19420000000000001</c:v>
                </c:pt>
                <c:pt idx="4">
                  <c:v>2.3599999999999999E-2</c:v>
                </c:pt>
                <c:pt idx="5">
                  <c:v>9.01E-2</c:v>
                </c:pt>
                <c:pt idx="6">
                  <c:v>0.15570000000000001</c:v>
                </c:pt>
                <c:pt idx="7">
                  <c:v>5.74E-2</c:v>
                </c:pt>
                <c:pt idx="8">
                  <c:v>4.8300000000000003E-2</c:v>
                </c:pt>
                <c:pt idx="9">
                  <c:v>6.9900000000000004E-2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BC-E648-B96A-E8C1FFD44AA8}"/>
            </c:ext>
          </c:extLst>
        </c:ser>
        <c:ser>
          <c:idx val="4"/>
          <c:order val="4"/>
          <c:tx>
            <c:strRef>
              <c:f>UserInput!$J$37</c:f>
              <c:strCache>
                <c:ptCount val="1"/>
                <c:pt idx="0">
                  <c:v>Wood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UserInput!$I$38:$I$47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</c:numCache>
            </c:numRef>
          </c:xVal>
          <c:yVal>
            <c:numRef>
              <c:f>UserInput!$J$38:$J$47</c:f>
              <c:numCache>
                <c:formatCode>General</c:formatCode>
                <c:ptCount val="10"/>
                <c:pt idx="0">
                  <c:v>0.1749</c:v>
                </c:pt>
                <c:pt idx="1">
                  <c:v>0.18029999999999999</c:v>
                </c:pt>
                <c:pt idx="2">
                  <c:v>4.87E-2</c:v>
                </c:pt>
                <c:pt idx="3">
                  <c:v>0.19159999999999999</c:v>
                </c:pt>
                <c:pt idx="4">
                  <c:v>2.6599999999999999E-2</c:v>
                </c:pt>
                <c:pt idx="5">
                  <c:v>9.1999999999999998E-3</c:v>
                </c:pt>
                <c:pt idx="6">
                  <c:v>9.35E-2</c:v>
                </c:pt>
                <c:pt idx="7">
                  <c:v>0.3276</c:v>
                </c:pt>
                <c:pt idx="8">
                  <c:v>6.2300000000000001E-2</c:v>
                </c:pt>
                <c:pt idx="9">
                  <c:v>0.19120000000000001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BC-E648-B96A-E8C1FFD44AA8}"/>
            </c:ext>
          </c:extLst>
        </c:ser>
        <c:ser>
          <c:idx val="6"/>
          <c:order val="5"/>
          <c:tx>
            <c:strRef>
              <c:f>UserInput!$L$37</c:f>
              <c:strCache>
                <c:ptCount val="1"/>
                <c:pt idx="0">
                  <c:v>Grass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UserInput!$A$38:$A$47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</c:numCache>
            </c:numRef>
          </c:xVal>
          <c:yVal>
            <c:numRef>
              <c:f>UserInput!$L$38:$L$47</c:f>
              <c:numCache>
                <c:formatCode>General</c:formatCode>
                <c:ptCount val="10"/>
                <c:pt idx="0">
                  <c:v>4.65E-2</c:v>
                </c:pt>
                <c:pt idx="1">
                  <c:v>8.6999999999999994E-3</c:v>
                </c:pt>
                <c:pt idx="2">
                  <c:v>2.35E-2</c:v>
                </c:pt>
                <c:pt idx="3">
                  <c:v>0.11550000000000001</c:v>
                </c:pt>
                <c:pt idx="4">
                  <c:v>2.3300000000000001E-2</c:v>
                </c:pt>
                <c:pt idx="5">
                  <c:v>3.8199999999999998E-2</c:v>
                </c:pt>
                <c:pt idx="6">
                  <c:v>4.8300000000000003E-2</c:v>
                </c:pt>
                <c:pt idx="7">
                  <c:v>7.7499999999999999E-2</c:v>
                </c:pt>
                <c:pt idx="8">
                  <c:v>1.7299999999999999E-2</c:v>
                </c:pt>
                <c:pt idx="9">
                  <c:v>3.7699999999999997E-2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BC-E648-B96A-E8C1FFD44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045535"/>
        <c:axId val="2125022863"/>
      </c:scatterChart>
      <c:valAx>
        <c:axId val="2025045535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User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22863"/>
        <c:crosses val="autoZero"/>
        <c:crossBetween val="midCat"/>
        <c:majorUnit val="1"/>
      </c:valAx>
      <c:valAx>
        <c:axId val="212502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Magitude of Drift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04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Magitude of Drift (All Distances)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'2) How does viewing distance af'!$AD$3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'2) How does viewing distance af'!$AE$2:$AG$2</c:f>
              <c:strCache>
                <c:ptCount val="3"/>
                <c:pt idx="0">
                  <c:v>50cm</c:v>
                </c:pt>
                <c:pt idx="1">
                  <c:v>100cm</c:v>
                </c:pt>
                <c:pt idx="2">
                  <c:v>150cm</c:v>
                </c:pt>
              </c:strCache>
            </c:strRef>
          </c:cat>
          <c:val>
            <c:numRef>
              <c:f>'2) How does viewing distance af'!$AE$3:$AG$3</c:f>
              <c:numCache>
                <c:formatCode>General</c:formatCode>
                <c:ptCount val="3"/>
                <c:pt idx="0">
                  <c:v>3.4169999999999999E-2</c:v>
                </c:pt>
                <c:pt idx="1">
                  <c:v>4.3650000000000001E-2</c:v>
                </c:pt>
                <c:pt idx="2">
                  <c:v>0.14662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C-EE4B-A037-05F206F89ED2}"/>
            </c:ext>
          </c:extLst>
        </c:ser>
        <c:ser>
          <c:idx val="1"/>
          <c:order val="1"/>
          <c:tx>
            <c:strRef>
              <c:f>'2) How does viewing distance af'!$AD$4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'2) How does viewing distance af'!$AE$2:$AG$2</c:f>
              <c:strCache>
                <c:ptCount val="3"/>
                <c:pt idx="0">
                  <c:v>50cm</c:v>
                </c:pt>
                <c:pt idx="1">
                  <c:v>100cm</c:v>
                </c:pt>
                <c:pt idx="2">
                  <c:v>150cm</c:v>
                </c:pt>
              </c:strCache>
            </c:strRef>
          </c:cat>
          <c:val>
            <c:numRef>
              <c:f>'2) How does viewing distance af'!$AE$4:$AG$4</c:f>
              <c:numCache>
                <c:formatCode>General</c:formatCode>
                <c:ptCount val="3"/>
                <c:pt idx="0">
                  <c:v>2.4792500000000002E-2</c:v>
                </c:pt>
                <c:pt idx="1">
                  <c:v>5.2264999999999985E-2</c:v>
                </c:pt>
                <c:pt idx="2">
                  <c:v>1.7050000000000121E-3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C-EE4B-A037-05F206F89ED2}"/>
            </c:ext>
          </c:extLst>
        </c:ser>
        <c:ser>
          <c:idx val="2"/>
          <c:order val="2"/>
          <c:tx>
            <c:strRef>
              <c:f>'2) How does viewing distance af'!$AD$5</c:f>
              <c:strCache>
                <c:ptCount val="1"/>
                <c:pt idx="0">
                  <c:v>Med-Q1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'2) How does viewing distance af'!$AE$2:$AG$2</c:f>
              <c:strCache>
                <c:ptCount val="3"/>
                <c:pt idx="0">
                  <c:v>50cm</c:v>
                </c:pt>
                <c:pt idx="1">
                  <c:v>100cm</c:v>
                </c:pt>
                <c:pt idx="2">
                  <c:v>150cm</c:v>
                </c:pt>
              </c:strCache>
            </c:strRef>
          </c:cat>
          <c:val>
            <c:numRef>
              <c:f>'2) How does viewing distance af'!$AE$5:$AG$5</c:f>
              <c:numCache>
                <c:formatCode>General</c:formatCode>
                <c:ptCount val="3"/>
                <c:pt idx="0">
                  <c:v>1.4777499999999999E-2</c:v>
                </c:pt>
                <c:pt idx="1">
                  <c:v>1.8700000000000244E-3</c:v>
                </c:pt>
                <c:pt idx="2">
                  <c:v>1.4099999999999946E-3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C-EE4B-A037-05F206F89ED2}"/>
            </c:ext>
          </c:extLst>
        </c:ser>
        <c:ser>
          <c:idx val="3"/>
          <c:order val="3"/>
          <c:tx>
            <c:strRef>
              <c:f>'2) How does viewing distance af'!$AD$6</c:f>
              <c:strCache>
                <c:ptCount val="1"/>
                <c:pt idx="0">
                  <c:v>Q3-Med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'2) How does viewing distance af'!$AE$7:$AG$7</c:f>
                <c:numCache>
                  <c:formatCode>General</c:formatCode>
                  <c:ptCount val="3"/>
                  <c:pt idx="0">
                    <c:v>2.5074999999999958E-3</c:v>
                  </c:pt>
                  <c:pt idx="1">
                    <c:v>0.12286249999999997</c:v>
                  </c:pt>
                  <c:pt idx="2">
                    <c:v>3.7597500000000006E-2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'2) How does viewing distance af'!$AE$2:$AG$2</c:f>
              <c:strCache>
                <c:ptCount val="3"/>
                <c:pt idx="0">
                  <c:v>50cm</c:v>
                </c:pt>
                <c:pt idx="1">
                  <c:v>100cm</c:v>
                </c:pt>
                <c:pt idx="2">
                  <c:v>150cm</c:v>
                </c:pt>
              </c:strCache>
            </c:strRef>
          </c:cat>
          <c:val>
            <c:numRef>
              <c:f>'2) How does viewing distance af'!$AE$6:$AG$6</c:f>
              <c:numCache>
                <c:formatCode>General</c:formatCode>
                <c:ptCount val="3"/>
                <c:pt idx="0">
                  <c:v>1.0742500000000002E-2</c:v>
                </c:pt>
                <c:pt idx="1">
                  <c:v>2.4782499999999999E-2</c:v>
                </c:pt>
                <c:pt idx="2">
                  <c:v>1.662749999999999E-2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EC-EE4B-A037-05F206F89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9008336"/>
        <c:axId val="2063385536"/>
      </c:barChart>
      <c:catAx>
        <c:axId val="78900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85536"/>
        <c:crosses val="autoZero"/>
        <c:auto val="1"/>
        <c:lblAlgn val="ctr"/>
        <c:lblOffset val="100"/>
        <c:noMultiLvlLbl val="0"/>
      </c:catAx>
      <c:valAx>
        <c:axId val="20633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 of Drift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0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User Input (All Distances)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'2) How does viewing distance af'!$AD$18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'2) How does viewing distance af'!$AE$17:$AG$17</c:f>
              <c:strCache>
                <c:ptCount val="3"/>
                <c:pt idx="0">
                  <c:v>50cm</c:v>
                </c:pt>
                <c:pt idx="1">
                  <c:v>100cm</c:v>
                </c:pt>
                <c:pt idx="2">
                  <c:v>150cm</c:v>
                </c:pt>
              </c:strCache>
            </c:strRef>
          </c:cat>
          <c:val>
            <c:numRef>
              <c:f>'2) How does viewing distance af'!$AE$18:$AG$18</c:f>
              <c:numCache>
                <c:formatCode>General</c:formatCode>
                <c:ptCount val="3"/>
                <c:pt idx="0">
                  <c:v>0.9</c:v>
                </c:pt>
                <c:pt idx="1">
                  <c:v>0.4</c:v>
                </c:pt>
                <c:pt idx="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B-F547-A79A-8DF6F0E958E3}"/>
            </c:ext>
          </c:extLst>
        </c:ser>
        <c:ser>
          <c:idx val="1"/>
          <c:order val="1"/>
          <c:tx>
            <c:strRef>
              <c:f>'2) How does viewing distance af'!$AD$19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'2) How does viewing distance af'!$AE$17:$AG$17</c:f>
              <c:strCache>
                <c:ptCount val="3"/>
                <c:pt idx="0">
                  <c:v>50cm</c:v>
                </c:pt>
                <c:pt idx="1">
                  <c:v>100cm</c:v>
                </c:pt>
                <c:pt idx="2">
                  <c:v>150cm</c:v>
                </c:pt>
              </c:strCache>
            </c:strRef>
          </c:cat>
          <c:val>
            <c:numRef>
              <c:f>'2) How does viewing distance af'!$AE$19:$AG$19</c:f>
              <c:numCache>
                <c:formatCode>General</c:formatCode>
                <c:ptCount val="3"/>
                <c:pt idx="0">
                  <c:v>0.20000000000000007</c:v>
                </c:pt>
                <c:pt idx="1">
                  <c:v>0.72499999999999998</c:v>
                </c:pt>
                <c:pt idx="2">
                  <c:v>2.5000000000000133E-2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B-F547-A79A-8DF6F0E958E3}"/>
            </c:ext>
          </c:extLst>
        </c:ser>
        <c:ser>
          <c:idx val="2"/>
          <c:order val="2"/>
          <c:tx>
            <c:strRef>
              <c:f>'2) How does viewing distance af'!$AD$20</c:f>
              <c:strCache>
                <c:ptCount val="1"/>
                <c:pt idx="0">
                  <c:v>Med-Q1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'2) How does viewing distance af'!$AE$17:$AG$17</c:f>
              <c:strCache>
                <c:ptCount val="3"/>
                <c:pt idx="0">
                  <c:v>50cm</c:v>
                </c:pt>
                <c:pt idx="1">
                  <c:v>100cm</c:v>
                </c:pt>
                <c:pt idx="2">
                  <c:v>150cm</c:v>
                </c:pt>
              </c:strCache>
            </c:strRef>
          </c:cat>
          <c:val>
            <c:numRef>
              <c:f>'2) How does viewing distance af'!$AE$20:$AG$20</c:f>
              <c:numCache>
                <c:formatCode>General</c:formatCode>
                <c:ptCount val="3"/>
                <c:pt idx="0">
                  <c:v>0</c:v>
                </c:pt>
                <c:pt idx="1">
                  <c:v>0.17499999999999982</c:v>
                </c:pt>
                <c:pt idx="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B-F547-A79A-8DF6F0E958E3}"/>
            </c:ext>
          </c:extLst>
        </c:ser>
        <c:ser>
          <c:idx val="3"/>
          <c:order val="3"/>
          <c:tx>
            <c:strRef>
              <c:f>'2) How does viewing distance af'!$AD$21</c:f>
              <c:strCache>
                <c:ptCount val="1"/>
                <c:pt idx="0">
                  <c:v>Q3-Med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'2) How does viewing distance af'!$AE$22:$AG$22</c:f>
                <c:numCache>
                  <c:formatCode>General</c:formatCode>
                  <c:ptCount val="3"/>
                  <c:pt idx="0">
                    <c:v>0.59999999999999987</c:v>
                  </c:pt>
                  <c:pt idx="1">
                    <c:v>0.44999999999999996</c:v>
                  </c:pt>
                  <c:pt idx="2">
                    <c:v>0.27499999999999991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'2) How does viewing distance af'!$AE$17:$AG$17</c:f>
              <c:strCache>
                <c:ptCount val="3"/>
                <c:pt idx="0">
                  <c:v>50cm</c:v>
                </c:pt>
                <c:pt idx="1">
                  <c:v>100cm</c:v>
                </c:pt>
                <c:pt idx="2">
                  <c:v>150cm</c:v>
                </c:pt>
              </c:strCache>
            </c:strRef>
          </c:cat>
          <c:val>
            <c:numRef>
              <c:f>'2) How does viewing distance af'!$AE$21:$AG$21</c:f>
              <c:numCache>
                <c:formatCode>General</c:formatCode>
                <c:ptCount val="3"/>
                <c:pt idx="0">
                  <c:v>0</c:v>
                </c:pt>
                <c:pt idx="1">
                  <c:v>0.25000000000000022</c:v>
                </c:pt>
                <c:pt idx="2">
                  <c:v>0.27499999999999991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0B-F547-A79A-8DF6F0E95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32432"/>
        <c:axId val="165034080"/>
      </c:barChart>
      <c:catAx>
        <c:axId val="16503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4080"/>
        <c:crosses val="autoZero"/>
        <c:auto val="1"/>
        <c:lblAlgn val="ctr"/>
        <c:lblOffset val="100"/>
        <c:noMultiLvlLbl val="0"/>
      </c:catAx>
      <c:valAx>
        <c:axId val="1650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User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Viewing Distance vs. Magitude of Drift (50cm)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'3) How does background texture '!$A$5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'3) How does background texture '!$B$4:$L$4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'!$B$5:$L$5</c:f>
              <c:numCache>
                <c:formatCode>General</c:formatCode>
                <c:ptCount val="11"/>
                <c:pt idx="0">
                  <c:v>2.64E-2</c:v>
                </c:pt>
                <c:pt idx="1">
                  <c:v>0</c:v>
                </c:pt>
                <c:pt idx="2">
                  <c:v>1.09E-2</c:v>
                </c:pt>
                <c:pt idx="3">
                  <c:v>0</c:v>
                </c:pt>
                <c:pt idx="4">
                  <c:v>5.1999999999999998E-3</c:v>
                </c:pt>
                <c:pt idx="5">
                  <c:v>0</c:v>
                </c:pt>
                <c:pt idx="6">
                  <c:v>0.1237</c:v>
                </c:pt>
                <c:pt idx="7">
                  <c:v>0</c:v>
                </c:pt>
                <c:pt idx="8">
                  <c:v>1.2699999999999999E-2</c:v>
                </c:pt>
                <c:pt idx="9">
                  <c:v>0</c:v>
                </c:pt>
                <c:pt idx="10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3-8944-B944-F6B5B3E282C0}"/>
            </c:ext>
          </c:extLst>
        </c:ser>
        <c:ser>
          <c:idx val="1"/>
          <c:order val="1"/>
          <c:tx>
            <c:strRef>
              <c:f>'3) How does background texture '!$A$6</c:f>
              <c:strCache>
                <c:ptCount val="1"/>
                <c:pt idx="0">
                  <c:v>Trial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'3) How does background texture '!$B$4:$L$4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'!$B$6:$L$6</c:f>
              <c:numCache>
                <c:formatCode>General</c:formatCode>
                <c:ptCount val="11"/>
                <c:pt idx="0">
                  <c:v>4.9799999999999997E-2</c:v>
                </c:pt>
                <c:pt idx="1">
                  <c:v>0</c:v>
                </c:pt>
                <c:pt idx="2">
                  <c:v>1.6899999999999998E-2</c:v>
                </c:pt>
                <c:pt idx="3">
                  <c:v>0</c:v>
                </c:pt>
                <c:pt idx="4">
                  <c:v>9.6000000000000002E-2</c:v>
                </c:pt>
                <c:pt idx="5">
                  <c:v>0</c:v>
                </c:pt>
                <c:pt idx="6">
                  <c:v>4.5400000000000003E-2</c:v>
                </c:pt>
                <c:pt idx="7">
                  <c:v>0</c:v>
                </c:pt>
                <c:pt idx="8">
                  <c:v>7.2499999999999995E-2</c:v>
                </c:pt>
                <c:pt idx="9">
                  <c:v>0</c:v>
                </c:pt>
                <c:pt idx="10">
                  <c:v>0.1202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3-8944-B944-F6B5B3E282C0}"/>
            </c:ext>
          </c:extLst>
        </c:ser>
        <c:ser>
          <c:idx val="2"/>
          <c:order val="2"/>
          <c:tx>
            <c:strRef>
              <c:f>'3) How does background texture '!$A$7</c:f>
              <c:strCache>
                <c:ptCount val="1"/>
                <c:pt idx="0">
                  <c:v>Trial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'3) How does background texture '!$B$4:$L$4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'!$B$7:$L$7</c:f>
              <c:numCache>
                <c:formatCode>General</c:formatCode>
                <c:ptCount val="11"/>
                <c:pt idx="0">
                  <c:v>1.0500000000000001E-2</c:v>
                </c:pt>
                <c:pt idx="1">
                  <c:v>0</c:v>
                </c:pt>
                <c:pt idx="2">
                  <c:v>1.14E-2</c:v>
                </c:pt>
                <c:pt idx="3">
                  <c:v>0</c:v>
                </c:pt>
                <c:pt idx="4">
                  <c:v>1.9099999999999999E-2</c:v>
                </c:pt>
                <c:pt idx="5">
                  <c:v>0</c:v>
                </c:pt>
                <c:pt idx="6">
                  <c:v>2.4299999999999999E-2</c:v>
                </c:pt>
                <c:pt idx="7">
                  <c:v>0</c:v>
                </c:pt>
                <c:pt idx="8">
                  <c:v>3.4000000000000002E-2</c:v>
                </c:pt>
                <c:pt idx="9">
                  <c:v>0</c:v>
                </c:pt>
                <c:pt idx="10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83-8944-B944-F6B5B3E282C0}"/>
            </c:ext>
          </c:extLst>
        </c:ser>
        <c:ser>
          <c:idx val="3"/>
          <c:order val="3"/>
          <c:tx>
            <c:strRef>
              <c:f>'3) How does background texture '!$A$8</c:f>
              <c:strCache>
                <c:ptCount val="1"/>
                <c:pt idx="0">
                  <c:v>Trial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'3) How does background texture '!$B$4:$L$4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'!$B$8:$L$8</c:f>
              <c:numCache>
                <c:formatCode>General</c:formatCode>
                <c:ptCount val="11"/>
                <c:pt idx="0">
                  <c:v>1.01E-2</c:v>
                </c:pt>
                <c:pt idx="1">
                  <c:v>0</c:v>
                </c:pt>
                <c:pt idx="2">
                  <c:v>1.1599999999999999E-2</c:v>
                </c:pt>
                <c:pt idx="3">
                  <c:v>0</c:v>
                </c:pt>
                <c:pt idx="4">
                  <c:v>0.1012</c:v>
                </c:pt>
                <c:pt idx="5">
                  <c:v>0</c:v>
                </c:pt>
                <c:pt idx="6">
                  <c:v>0.15129999999999999</c:v>
                </c:pt>
                <c:pt idx="7">
                  <c:v>0</c:v>
                </c:pt>
                <c:pt idx="8">
                  <c:v>1.14E-2</c:v>
                </c:pt>
                <c:pt idx="9">
                  <c:v>0</c:v>
                </c:pt>
                <c:pt idx="10">
                  <c:v>1.9699999999999999E-2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83-8944-B944-F6B5B3E282C0}"/>
            </c:ext>
          </c:extLst>
        </c:ser>
        <c:ser>
          <c:idx val="4"/>
          <c:order val="4"/>
          <c:tx>
            <c:strRef>
              <c:f>'3) How does background texture '!$A$9</c:f>
              <c:strCache>
                <c:ptCount val="1"/>
                <c:pt idx="0">
                  <c:v>Trial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'3) How does background texture '!$B$4:$L$4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'!$B$9:$L$9</c:f>
              <c:numCache>
                <c:formatCode>General</c:formatCode>
                <c:ptCount val="11"/>
                <c:pt idx="0">
                  <c:v>2.58E-2</c:v>
                </c:pt>
                <c:pt idx="1">
                  <c:v>0</c:v>
                </c:pt>
                <c:pt idx="2">
                  <c:v>3.61E-2</c:v>
                </c:pt>
                <c:pt idx="3">
                  <c:v>0</c:v>
                </c:pt>
                <c:pt idx="4">
                  <c:v>2.92E-2</c:v>
                </c:pt>
                <c:pt idx="5">
                  <c:v>0</c:v>
                </c:pt>
                <c:pt idx="6">
                  <c:v>0.1104</c:v>
                </c:pt>
                <c:pt idx="7">
                  <c:v>0</c:v>
                </c:pt>
                <c:pt idx="8">
                  <c:v>4.2900000000000001E-2</c:v>
                </c:pt>
                <c:pt idx="9">
                  <c:v>0</c:v>
                </c:pt>
                <c:pt idx="10">
                  <c:v>5.3E-3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83-8944-B944-F6B5B3E282C0}"/>
            </c:ext>
          </c:extLst>
        </c:ser>
        <c:ser>
          <c:idx val="5"/>
          <c:order val="5"/>
          <c:tx>
            <c:strRef>
              <c:f>'3) How does background texture '!$A$10</c:f>
              <c:strCache>
                <c:ptCount val="1"/>
                <c:pt idx="0">
                  <c:v>Trial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'3) How does background texture '!$B$4:$L$4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'!$B$10:$L$10</c:f>
              <c:numCache>
                <c:formatCode>General</c:formatCode>
                <c:ptCount val="11"/>
                <c:pt idx="0">
                  <c:v>0.1164</c:v>
                </c:pt>
                <c:pt idx="1">
                  <c:v>0</c:v>
                </c:pt>
                <c:pt idx="2">
                  <c:v>3.0599999999999999E-2</c:v>
                </c:pt>
                <c:pt idx="3">
                  <c:v>0</c:v>
                </c:pt>
                <c:pt idx="4">
                  <c:v>0.12529999999999999</c:v>
                </c:pt>
                <c:pt idx="5">
                  <c:v>0</c:v>
                </c:pt>
                <c:pt idx="6">
                  <c:v>0.1613</c:v>
                </c:pt>
                <c:pt idx="7">
                  <c:v>0</c:v>
                </c:pt>
                <c:pt idx="8">
                  <c:v>1.0200000000000001E-2</c:v>
                </c:pt>
                <c:pt idx="9">
                  <c:v>0</c:v>
                </c:pt>
                <c:pt idx="10">
                  <c:v>0.14979999999999999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83-8944-B944-F6B5B3E282C0}"/>
            </c:ext>
          </c:extLst>
        </c:ser>
        <c:ser>
          <c:idx val="6"/>
          <c:order val="6"/>
          <c:tx>
            <c:strRef>
              <c:f>'3) How does background texture '!$A$11</c:f>
              <c:strCache>
                <c:ptCount val="1"/>
                <c:pt idx="0">
                  <c:v>Trial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'3) How does background texture '!$B$4:$L$4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'!$B$11:$L$11</c:f>
              <c:numCache>
                <c:formatCode>General</c:formatCode>
                <c:ptCount val="11"/>
                <c:pt idx="0">
                  <c:v>8.2500000000000004E-2</c:v>
                </c:pt>
                <c:pt idx="1">
                  <c:v>0</c:v>
                </c:pt>
                <c:pt idx="2">
                  <c:v>4.1000000000000003E-3</c:v>
                </c:pt>
                <c:pt idx="3">
                  <c:v>0</c:v>
                </c:pt>
                <c:pt idx="4">
                  <c:v>6.2600000000000003E-2</c:v>
                </c:pt>
                <c:pt idx="5">
                  <c:v>0</c:v>
                </c:pt>
                <c:pt idx="6">
                  <c:v>3.2199999999999999E-2</c:v>
                </c:pt>
                <c:pt idx="7">
                  <c:v>0</c:v>
                </c:pt>
                <c:pt idx="8">
                  <c:v>0.42530000000000001</c:v>
                </c:pt>
                <c:pt idx="9">
                  <c:v>0</c:v>
                </c:pt>
                <c:pt idx="10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83-8944-B944-F6B5B3E282C0}"/>
            </c:ext>
          </c:extLst>
        </c:ser>
        <c:ser>
          <c:idx val="7"/>
          <c:order val="7"/>
          <c:tx>
            <c:strRef>
              <c:f>'3) How does background texture '!$A$12</c:f>
              <c:strCache>
                <c:ptCount val="1"/>
                <c:pt idx="0">
                  <c:v>Trial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'3) How does background texture '!$B$4:$L$4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'!$B$12:$L$12</c:f>
              <c:numCache>
                <c:formatCode>General</c:formatCode>
                <c:ptCount val="11"/>
                <c:pt idx="0">
                  <c:v>0.24740000000000001</c:v>
                </c:pt>
                <c:pt idx="1">
                  <c:v>0</c:v>
                </c:pt>
                <c:pt idx="2">
                  <c:v>8.1199999999999994E-2</c:v>
                </c:pt>
                <c:pt idx="3">
                  <c:v>0</c:v>
                </c:pt>
                <c:pt idx="4">
                  <c:v>2.1000000000000001E-2</c:v>
                </c:pt>
                <c:pt idx="5">
                  <c:v>0</c:v>
                </c:pt>
                <c:pt idx="6">
                  <c:v>9.2299999999999993E-2</c:v>
                </c:pt>
                <c:pt idx="7">
                  <c:v>0</c:v>
                </c:pt>
                <c:pt idx="8">
                  <c:v>1.78E-2</c:v>
                </c:pt>
                <c:pt idx="9">
                  <c:v>0</c:v>
                </c:pt>
                <c:pt idx="10">
                  <c:v>5.4800000000000001E-2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83-8944-B944-F6B5B3E282C0}"/>
            </c:ext>
          </c:extLst>
        </c:ser>
        <c:ser>
          <c:idx val="8"/>
          <c:order val="8"/>
          <c:tx>
            <c:strRef>
              <c:f>'3) How does background texture '!$A$13</c:f>
              <c:strCache>
                <c:ptCount val="1"/>
                <c:pt idx="0">
                  <c:v>Trial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'3) How does background texture '!$B$4:$L$4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'!$B$13:$L$13</c:f>
              <c:numCache>
                <c:formatCode>General</c:formatCode>
                <c:ptCount val="11"/>
                <c:pt idx="0">
                  <c:v>1.15E-2</c:v>
                </c:pt>
                <c:pt idx="1">
                  <c:v>0</c:v>
                </c:pt>
                <c:pt idx="2">
                  <c:v>0.1014</c:v>
                </c:pt>
                <c:pt idx="3">
                  <c:v>0</c:v>
                </c:pt>
                <c:pt idx="4">
                  <c:v>0.2898</c:v>
                </c:pt>
                <c:pt idx="5">
                  <c:v>0</c:v>
                </c:pt>
                <c:pt idx="6">
                  <c:v>9.2899999999999996E-2</c:v>
                </c:pt>
                <c:pt idx="7">
                  <c:v>0</c:v>
                </c:pt>
                <c:pt idx="8">
                  <c:v>5.9400000000000001E-2</c:v>
                </c:pt>
                <c:pt idx="9">
                  <c:v>0</c:v>
                </c:pt>
                <c:pt idx="10">
                  <c:v>0.1158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83-8944-B944-F6B5B3E282C0}"/>
            </c:ext>
          </c:extLst>
        </c:ser>
        <c:ser>
          <c:idx val="9"/>
          <c:order val="9"/>
          <c:tx>
            <c:strRef>
              <c:f>'3) How does background texture '!$A$14</c:f>
              <c:strCache>
                <c:ptCount val="1"/>
                <c:pt idx="0">
                  <c:v>Trial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'3) How does background texture '!$B$4:$L$4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'!$B$14:$L$14</c:f>
              <c:numCache>
                <c:formatCode>General</c:formatCode>
                <c:ptCount val="11"/>
                <c:pt idx="0">
                  <c:v>0.28949999999999998</c:v>
                </c:pt>
                <c:pt idx="1">
                  <c:v>0</c:v>
                </c:pt>
                <c:pt idx="2">
                  <c:v>3.7499999999999999E-2</c:v>
                </c:pt>
                <c:pt idx="3">
                  <c:v>0</c:v>
                </c:pt>
                <c:pt idx="4">
                  <c:v>2.23E-2</c:v>
                </c:pt>
                <c:pt idx="5">
                  <c:v>0</c:v>
                </c:pt>
                <c:pt idx="6">
                  <c:v>3.5400000000000001E-2</c:v>
                </c:pt>
                <c:pt idx="7">
                  <c:v>0</c:v>
                </c:pt>
                <c:pt idx="8">
                  <c:v>1.6899999999999998E-2</c:v>
                </c:pt>
                <c:pt idx="9">
                  <c:v>0</c:v>
                </c:pt>
                <c:pt idx="10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83-8944-B944-F6B5B3E2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760096"/>
        <c:axId val="515761744"/>
      </c:barChart>
      <c:catAx>
        <c:axId val="51576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Background</a:t>
                </a:r>
                <a:r>
                  <a:rPr lang="en-US" b="1" baseline="0"/>
                  <a:t> Textures (50cm)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61744"/>
        <c:crosses val="autoZero"/>
        <c:auto val="1"/>
        <c:lblAlgn val="ctr"/>
        <c:lblOffset val="100"/>
        <c:noMultiLvlLbl val="0"/>
      </c:catAx>
      <c:valAx>
        <c:axId val="5157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 of Drift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6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Viewing Distance vs. User Input (50cm)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'3) How does background texture '!$A$26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'3) How does background texture '!$B$25:$L$25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'!$B$26:$L$26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9-C34E-95B2-FA66997B5168}"/>
            </c:ext>
          </c:extLst>
        </c:ser>
        <c:ser>
          <c:idx val="1"/>
          <c:order val="1"/>
          <c:tx>
            <c:strRef>
              <c:f>'3) How does background texture '!$A$27</c:f>
              <c:strCache>
                <c:ptCount val="1"/>
                <c:pt idx="0">
                  <c:v>Trial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'3) How does background texture '!$B$25:$L$25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'!$B$27:$L$27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9-C34E-95B2-FA66997B5168}"/>
            </c:ext>
          </c:extLst>
        </c:ser>
        <c:ser>
          <c:idx val="2"/>
          <c:order val="2"/>
          <c:tx>
            <c:strRef>
              <c:f>'3) How does background texture '!$A$28</c:f>
              <c:strCache>
                <c:ptCount val="1"/>
                <c:pt idx="0">
                  <c:v>Trial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'3) How does background texture '!$B$25:$L$25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'!$B$28:$L$28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A9-C34E-95B2-FA66997B5168}"/>
            </c:ext>
          </c:extLst>
        </c:ser>
        <c:ser>
          <c:idx val="3"/>
          <c:order val="3"/>
          <c:tx>
            <c:strRef>
              <c:f>'3) How does background texture '!$A$29</c:f>
              <c:strCache>
                <c:ptCount val="1"/>
                <c:pt idx="0">
                  <c:v>Trial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'3) How does background texture '!$B$25:$L$25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'!$B$29:$L$29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A9-C34E-95B2-FA66997B5168}"/>
            </c:ext>
          </c:extLst>
        </c:ser>
        <c:ser>
          <c:idx val="4"/>
          <c:order val="4"/>
          <c:tx>
            <c:strRef>
              <c:f>'3) How does background texture '!$A$30</c:f>
              <c:strCache>
                <c:ptCount val="1"/>
                <c:pt idx="0">
                  <c:v>Trial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'3) How does background texture '!$B$25:$L$25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'!$B$30:$L$30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A9-C34E-95B2-FA66997B5168}"/>
            </c:ext>
          </c:extLst>
        </c:ser>
        <c:ser>
          <c:idx val="5"/>
          <c:order val="5"/>
          <c:tx>
            <c:strRef>
              <c:f>'3) How does background texture '!$A$31</c:f>
              <c:strCache>
                <c:ptCount val="1"/>
                <c:pt idx="0">
                  <c:v>Trial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'3) How does background texture '!$B$25:$L$25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'!$B$31:$L$31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A9-C34E-95B2-FA66997B5168}"/>
            </c:ext>
          </c:extLst>
        </c:ser>
        <c:ser>
          <c:idx val="6"/>
          <c:order val="6"/>
          <c:tx>
            <c:strRef>
              <c:f>'3) How does background texture '!$A$32</c:f>
              <c:strCache>
                <c:ptCount val="1"/>
                <c:pt idx="0">
                  <c:v>Trial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'3) How does background texture '!$B$25:$L$25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'!$B$32:$L$32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A9-C34E-95B2-FA66997B5168}"/>
            </c:ext>
          </c:extLst>
        </c:ser>
        <c:ser>
          <c:idx val="7"/>
          <c:order val="7"/>
          <c:tx>
            <c:strRef>
              <c:f>'3) How does background texture '!$A$33</c:f>
              <c:strCache>
                <c:ptCount val="1"/>
                <c:pt idx="0">
                  <c:v>Trial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'3) How does background texture '!$B$25:$L$25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'!$B$33:$L$33</c:f>
              <c:numCache>
                <c:formatCode>General</c:formatCode>
                <c:ptCount val="11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A9-C34E-95B2-FA66997B5168}"/>
            </c:ext>
          </c:extLst>
        </c:ser>
        <c:ser>
          <c:idx val="8"/>
          <c:order val="8"/>
          <c:tx>
            <c:strRef>
              <c:f>'3) How does background texture '!$A$34</c:f>
              <c:strCache>
                <c:ptCount val="1"/>
                <c:pt idx="0">
                  <c:v>Trial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'3) How does background texture '!$B$25:$L$25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'!$B$34:$L$34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A9-C34E-95B2-FA66997B5168}"/>
            </c:ext>
          </c:extLst>
        </c:ser>
        <c:ser>
          <c:idx val="9"/>
          <c:order val="9"/>
          <c:tx>
            <c:strRef>
              <c:f>'3) How does background texture '!$A$35</c:f>
              <c:strCache>
                <c:ptCount val="1"/>
                <c:pt idx="0">
                  <c:v>Trial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'3) How does background texture '!$B$25:$L$25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'!$B$35:$L$35</c:f>
              <c:numCache>
                <c:formatCode>General</c:formatCode>
                <c:ptCount val="11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A9-C34E-95B2-FA66997B5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657055"/>
        <c:axId val="803077552"/>
      </c:barChart>
      <c:catAx>
        <c:axId val="89365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Background Textures (50cm)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77552"/>
        <c:crosses val="autoZero"/>
        <c:auto val="1"/>
        <c:lblAlgn val="ctr"/>
        <c:lblOffset val="100"/>
        <c:noMultiLvlLbl val="0"/>
      </c:catAx>
      <c:valAx>
        <c:axId val="8030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User</a:t>
                </a:r>
                <a:r>
                  <a:rPr lang="en-US" b="1" baseline="0"/>
                  <a:t> Input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5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Viewing Distance vs. Magitude of Drift (50cm)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'3) How does background texture '!$AF$5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'3) How does background texture '!$AG$4:$AL$4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'!$AG$5:$AL$5</c:f>
              <c:numCache>
                <c:formatCode>General</c:formatCode>
                <c:ptCount val="6"/>
                <c:pt idx="0">
                  <c:v>1.01E-2</c:v>
                </c:pt>
                <c:pt idx="1">
                  <c:v>4.1000000000000003E-3</c:v>
                </c:pt>
                <c:pt idx="2">
                  <c:v>5.1999999999999998E-3</c:v>
                </c:pt>
                <c:pt idx="3">
                  <c:v>2.4299999999999999E-2</c:v>
                </c:pt>
                <c:pt idx="4">
                  <c:v>1.0200000000000001E-2</c:v>
                </c:pt>
                <c:pt idx="5">
                  <c:v>5.3E-3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9-EC4C-905D-D94FF6C3B2B0}"/>
            </c:ext>
          </c:extLst>
        </c:ser>
        <c:ser>
          <c:idx val="1"/>
          <c:order val="1"/>
          <c:tx>
            <c:strRef>
              <c:f>'3) How does background texture '!$AF$6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'3) How does background texture '!$AG$4:$AL$4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'!$AG$6:$AL$6</c:f>
              <c:numCache>
                <c:formatCode>General</c:formatCode>
                <c:ptCount val="6"/>
                <c:pt idx="0">
                  <c:v>4.9750000000000003E-3</c:v>
                </c:pt>
                <c:pt idx="1">
                  <c:v>7.3499999999999998E-3</c:v>
                </c:pt>
                <c:pt idx="2">
                  <c:v>1.6125E-2</c:v>
                </c:pt>
                <c:pt idx="3">
                  <c:v>1.3600000000000004E-2</c:v>
                </c:pt>
                <c:pt idx="4">
                  <c:v>3.5499999999999976E-3</c:v>
                </c:pt>
                <c:pt idx="5">
                  <c:v>7.3500000000000015E-3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9-EC4C-905D-D94FF6C3B2B0}"/>
            </c:ext>
          </c:extLst>
        </c:ser>
        <c:ser>
          <c:idx val="2"/>
          <c:order val="2"/>
          <c:tx>
            <c:strRef>
              <c:f>'3) How does background texture '!$AF$7</c:f>
              <c:strCache>
                <c:ptCount val="1"/>
                <c:pt idx="0">
                  <c:v>Med-Q1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'3) How does background texture '!$AG$4:$AL$4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'!$AG$7:$AL$7</c:f>
              <c:numCache>
                <c:formatCode>General</c:formatCode>
                <c:ptCount val="6"/>
                <c:pt idx="0">
                  <c:v>2.3024999999999997E-2</c:v>
                </c:pt>
                <c:pt idx="1">
                  <c:v>1.23E-2</c:v>
                </c:pt>
                <c:pt idx="2">
                  <c:v>2.4574999999999996E-2</c:v>
                </c:pt>
                <c:pt idx="3">
                  <c:v>5.4699999999999985E-2</c:v>
                </c:pt>
                <c:pt idx="4">
                  <c:v>1.2150000000000001E-2</c:v>
                </c:pt>
                <c:pt idx="5">
                  <c:v>2.2699999999999991E-2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99-EC4C-905D-D94FF6C3B2B0}"/>
            </c:ext>
          </c:extLst>
        </c:ser>
        <c:ser>
          <c:idx val="3"/>
          <c:order val="3"/>
          <c:tx>
            <c:strRef>
              <c:f>'3) How does background texture '!$AF$8</c:f>
              <c:strCache>
                <c:ptCount val="1"/>
                <c:pt idx="0">
                  <c:v>Q3-Med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'3) How does background texture '!$AG$9:$AL$9</c:f>
                <c:numCache>
                  <c:formatCode>General</c:formatCode>
                  <c:ptCount val="6"/>
                  <c:pt idx="0">
                    <c:v>0.18157499999999999</c:v>
                  </c:pt>
                  <c:pt idx="1">
                    <c:v>6.4250000000000002E-2</c:v>
                  </c:pt>
                  <c:pt idx="2">
                    <c:v>0.18990000000000001</c:v>
                  </c:pt>
                  <c:pt idx="3">
                    <c:v>4.0924999999999989E-2</c:v>
                  </c:pt>
                  <c:pt idx="4">
                    <c:v>0.37002499999999999</c:v>
                  </c:pt>
                  <c:pt idx="5">
                    <c:v>4.9249999999999988E-2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'3) How does background texture '!$AG$4:$AL$4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'!$AG$8:$AL$8</c:f>
              <c:numCache>
                <c:formatCode>General</c:formatCode>
                <c:ptCount val="6"/>
                <c:pt idx="0">
                  <c:v>6.9825000000000012E-2</c:v>
                </c:pt>
                <c:pt idx="1">
                  <c:v>1.3400000000000002E-2</c:v>
                </c:pt>
                <c:pt idx="2">
                  <c:v>5.4000000000000006E-2</c:v>
                </c:pt>
                <c:pt idx="3">
                  <c:v>2.7775000000000022E-2</c:v>
                </c:pt>
                <c:pt idx="4">
                  <c:v>2.9375000000000005E-2</c:v>
                </c:pt>
                <c:pt idx="5">
                  <c:v>6.5200000000000008E-2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99-EC4C-905D-D94FF6C3B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0602655"/>
        <c:axId val="980604303"/>
      </c:barChart>
      <c:catAx>
        <c:axId val="98060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Background Textures (50cm)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604303"/>
        <c:crosses val="autoZero"/>
        <c:auto val="1"/>
        <c:lblAlgn val="ctr"/>
        <c:lblOffset val="100"/>
        <c:noMultiLvlLbl val="0"/>
      </c:catAx>
      <c:valAx>
        <c:axId val="98060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 of Drift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60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Viewing Distance vs. User Input (50cm)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'3) How does background texture '!$AF$24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'3) How does background texture '!$AG$23:$AL$23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'!$AG$24:$AL$24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A-4847-840B-EF2EBA839F98}"/>
            </c:ext>
          </c:extLst>
        </c:ser>
        <c:ser>
          <c:idx val="1"/>
          <c:order val="1"/>
          <c:tx>
            <c:strRef>
              <c:f>'3) How does background texture '!$AF$25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'3) How does background texture '!$AG$23:$AL$23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'!$AG$25:$AL$25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1</c:v>
                </c:pt>
                <c:pt idx="4">
                  <c:v>0.25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A-4847-840B-EF2EBA839F98}"/>
            </c:ext>
          </c:extLst>
        </c:ser>
        <c:ser>
          <c:idx val="2"/>
          <c:order val="2"/>
          <c:tx>
            <c:strRef>
              <c:f>'3) How does background texture '!$AF$26</c:f>
              <c:strCache>
                <c:ptCount val="1"/>
                <c:pt idx="0">
                  <c:v>Med-Q1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'3) How does background texture '!$AG$23:$AL$23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'!$AG$26:$AL$26</c:f>
              <c:numCache>
                <c:formatCode>General</c:formatCode>
                <c:ptCount val="6"/>
                <c:pt idx="0">
                  <c:v>0.5</c:v>
                </c:pt>
                <c:pt idx="1">
                  <c:v>0.75</c:v>
                </c:pt>
                <c:pt idx="2">
                  <c:v>1.5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A-4847-840B-EF2EBA839F98}"/>
            </c:ext>
          </c:extLst>
        </c:ser>
        <c:ser>
          <c:idx val="3"/>
          <c:order val="3"/>
          <c:tx>
            <c:strRef>
              <c:f>'3) How does background texture '!$AF$27</c:f>
              <c:strCache>
                <c:ptCount val="1"/>
                <c:pt idx="0">
                  <c:v>Q3-Med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'3) How does background texture '!$AG$28:$AL$28</c:f>
                <c:numCache>
                  <c:formatCode>General</c:formatCode>
                  <c:ptCount val="6"/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  <c:pt idx="3">
                    <c:v>0.25</c:v>
                  </c:pt>
                  <c:pt idx="4">
                    <c:v>1</c:v>
                  </c:pt>
                  <c:pt idx="5">
                    <c:v>1.25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'3) How does background texture '!$AG$23:$AL$23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'!$AG$27:$AL$27</c:f>
              <c:numCache>
                <c:formatCode>General</c:formatCode>
                <c:ptCount val="6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  <c:pt idx="3">
                  <c:v>1.25</c:v>
                </c:pt>
                <c:pt idx="4">
                  <c:v>0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A-4847-840B-EF2EBA839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0125871"/>
        <c:axId val="2070182959"/>
      </c:barChart>
      <c:catAx>
        <c:axId val="207012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Background Textures (50cm)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82959"/>
        <c:crosses val="autoZero"/>
        <c:auto val="1"/>
        <c:lblAlgn val="ctr"/>
        <c:lblOffset val="100"/>
        <c:noMultiLvlLbl val="0"/>
      </c:catAx>
      <c:valAx>
        <c:axId val="207018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User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2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Magitude of Drift (50cm) 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'3) How does background texture '!$A$18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56-F24C-9887-3628C353F310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56-F24C-9887-3628C353F310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B56-F24C-9887-3628C353F310}"/>
              </c:ext>
            </c:extLst>
          </c:dPt>
          <c:dPt>
            <c:idx val="8"/>
            <c:invertIfNegative val="0"/>
            <c:bubble3D val="0"/>
            <c:spPr>
              <a:solidFill>
                <a:srgbClr val="AB7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B56-F24C-9887-3628C353F310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56-F24C-9887-3628C353F310}"/>
              </c:ext>
            </c:extLst>
          </c:dPt>
          <c:cat>
            <c:strRef>
              <c:f>'3) How does background texture '!$B$17:$L$17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'!$B$18:$L$18</c:f>
              <c:numCache>
                <c:formatCode>General</c:formatCode>
                <c:ptCount val="11"/>
                <c:pt idx="0">
                  <c:v>8.6989999999999984E-2</c:v>
                </c:pt>
                <c:pt idx="2">
                  <c:v>3.4169999999999999E-2</c:v>
                </c:pt>
                <c:pt idx="4">
                  <c:v>7.7170000000000002E-2</c:v>
                </c:pt>
                <c:pt idx="6">
                  <c:v>8.6920000000000011E-2</c:v>
                </c:pt>
                <c:pt idx="8">
                  <c:v>7.0310000000000011E-2</c:v>
                </c:pt>
                <c:pt idx="10">
                  <c:v>5.5179999999999993E-2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6-F24C-9887-3628C353F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57440"/>
        <c:axId val="2071493839"/>
      </c:barChart>
      <c:catAx>
        <c:axId val="17735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Background Textures (50cm)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93839"/>
        <c:crosses val="autoZero"/>
        <c:auto val="1"/>
        <c:lblAlgn val="ctr"/>
        <c:lblOffset val="100"/>
        <c:noMultiLvlLbl val="0"/>
      </c:catAx>
      <c:valAx>
        <c:axId val="207149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 of Drift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User Input (50cm)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'3) How does background texture '!$A$39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37C-7E4E-9487-1295293D8986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7C-7E4E-9487-1295293D8986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37C-7E4E-9487-1295293D8986}"/>
              </c:ext>
            </c:extLst>
          </c:dPt>
          <c:dPt>
            <c:idx val="8"/>
            <c:invertIfNegative val="0"/>
            <c:bubble3D val="0"/>
            <c:spPr>
              <a:solidFill>
                <a:srgbClr val="AB7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7C-7E4E-9487-1295293D8986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37C-7E4E-9487-1295293D8986}"/>
              </c:ext>
            </c:extLst>
          </c:dPt>
          <c:cat>
            <c:strRef>
              <c:f>'3) How does background texture '!$B$38:$L$38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'!$B$39:$L$39</c:f>
              <c:numCache>
                <c:formatCode>General</c:formatCode>
                <c:ptCount val="11"/>
                <c:pt idx="0">
                  <c:v>1.1000000000000001</c:v>
                </c:pt>
                <c:pt idx="2">
                  <c:v>1.1000000000000001</c:v>
                </c:pt>
                <c:pt idx="4">
                  <c:v>1.1000000000000001</c:v>
                </c:pt>
                <c:pt idx="6">
                  <c:v>1.7</c:v>
                </c:pt>
                <c:pt idx="8">
                  <c:v>0.9</c:v>
                </c:pt>
                <c:pt idx="10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C-7E4E-9487-1295293D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768656"/>
        <c:axId val="243548912"/>
      </c:barChart>
      <c:catAx>
        <c:axId val="35676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Background Textures (50cm)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48912"/>
        <c:crosses val="autoZero"/>
        <c:auto val="1"/>
        <c:lblAlgn val="ctr"/>
        <c:lblOffset val="100"/>
        <c:noMultiLvlLbl val="0"/>
      </c:catAx>
      <c:valAx>
        <c:axId val="2435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User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6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Magitude of Drift (100cm)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'3) How does background texture '!$A$62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A6-5643-96D3-B20DC3889FFC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A6-5643-96D3-B20DC3889FFC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8A6-5643-96D3-B20DC3889FFC}"/>
              </c:ext>
            </c:extLst>
          </c:dPt>
          <c:dPt>
            <c:idx val="8"/>
            <c:invertIfNegative val="0"/>
            <c:bubble3D val="0"/>
            <c:spPr>
              <a:solidFill>
                <a:srgbClr val="AB7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A6-5643-96D3-B20DC3889FFC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8A6-5643-96D3-B20DC3889FFC}"/>
              </c:ext>
            </c:extLst>
          </c:dPt>
          <c:cat>
            <c:strRef>
              <c:f>'3) How does background texture '!$B$61:$L$61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'!$B$62:$L$62</c:f>
              <c:numCache>
                <c:formatCode>General</c:formatCode>
                <c:ptCount val="11"/>
                <c:pt idx="0">
                  <c:v>9.8500000000000004E-2</c:v>
                </c:pt>
                <c:pt idx="2">
                  <c:v>9.7070000000000004E-2</c:v>
                </c:pt>
                <c:pt idx="4">
                  <c:v>9.5529999999999976E-2</c:v>
                </c:pt>
                <c:pt idx="6">
                  <c:v>0.24542999999999998</c:v>
                </c:pt>
                <c:pt idx="8">
                  <c:v>0.13059000000000001</c:v>
                </c:pt>
                <c:pt idx="10">
                  <c:v>4.3650000000000001E-2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6-5643-96D3-B20DC388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111376"/>
        <c:axId val="176871744"/>
      </c:barChart>
      <c:catAx>
        <c:axId val="51211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Background Textures (100cm)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1744"/>
        <c:crosses val="autoZero"/>
        <c:auto val="1"/>
        <c:lblAlgn val="ctr"/>
        <c:lblOffset val="100"/>
        <c:noMultiLvlLbl val="0"/>
      </c:catAx>
      <c:valAx>
        <c:axId val="1768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 of Drift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1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User Input (100cm)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'3) How does background texture '!$A$81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77-C44C-9B1D-2383558DC0F4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77-C44C-9B1D-2383558DC0F4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B77-C44C-9B1D-2383558DC0F4}"/>
              </c:ext>
            </c:extLst>
          </c:dPt>
          <c:dPt>
            <c:idx val="8"/>
            <c:invertIfNegative val="0"/>
            <c:bubble3D val="0"/>
            <c:spPr>
              <a:solidFill>
                <a:srgbClr val="AB7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77-C44C-9B1D-2383558DC0F4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B77-C44C-9B1D-2383558DC0F4}"/>
              </c:ext>
            </c:extLst>
          </c:dPt>
          <c:cat>
            <c:strRef>
              <c:f>'3) How does background texture '!$B$80:$L$80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'!$B$81:$L$81</c:f>
              <c:numCache>
                <c:formatCode>General</c:formatCode>
                <c:ptCount val="11"/>
                <c:pt idx="0">
                  <c:v>1.2</c:v>
                </c:pt>
                <c:pt idx="2">
                  <c:v>1.6</c:v>
                </c:pt>
                <c:pt idx="4">
                  <c:v>1.1000000000000001</c:v>
                </c:pt>
                <c:pt idx="6">
                  <c:v>2</c:v>
                </c:pt>
                <c:pt idx="8">
                  <c:v>1.4</c:v>
                </c:pt>
                <c:pt idx="1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7-C44C-9B1D-2383558DC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30496"/>
        <c:axId val="164742224"/>
      </c:barChart>
      <c:catAx>
        <c:axId val="16473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Background Textures (100cm)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42224"/>
        <c:crosses val="autoZero"/>
        <c:auto val="1"/>
        <c:lblAlgn val="ctr"/>
        <c:lblOffset val="100"/>
        <c:noMultiLvlLbl val="0"/>
      </c:catAx>
      <c:valAx>
        <c:axId val="1647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User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Magitude of Drift vs. User Input (150cm)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UserInput!$B$70</c:f>
              <c:strCache>
                <c:ptCount val="1"/>
                <c:pt idx="0">
                  <c:v>Sack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UserInput!$A$71:$A$80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</c:numCache>
            </c:numRef>
          </c:xVal>
          <c:yVal>
            <c:numRef>
              <c:f>UserInput!$B$71:$B$80</c:f>
              <c:numCache>
                <c:formatCode>General</c:formatCode>
                <c:ptCount val="10"/>
                <c:pt idx="0">
                  <c:v>5.9299999999999999E-2</c:v>
                </c:pt>
                <c:pt idx="1">
                  <c:v>3.0700000000000002E-2</c:v>
                </c:pt>
                <c:pt idx="2">
                  <c:v>3.0700000000000002E-2</c:v>
                </c:pt>
                <c:pt idx="3">
                  <c:v>1.5299999999999999E-2</c:v>
                </c:pt>
                <c:pt idx="4">
                  <c:v>6.8699999999999997E-2</c:v>
                </c:pt>
                <c:pt idx="5">
                  <c:v>0.90680000000000005</c:v>
                </c:pt>
                <c:pt idx="6">
                  <c:v>9.1999999999999998E-3</c:v>
                </c:pt>
                <c:pt idx="7">
                  <c:v>5.0000000000000001E-3</c:v>
                </c:pt>
                <c:pt idx="8">
                  <c:v>0.29459999999999997</c:v>
                </c:pt>
                <c:pt idx="9">
                  <c:v>4.5900000000000003E-2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1-014D-8EB1-DFD02BC3C1F7}"/>
            </c:ext>
          </c:extLst>
        </c:ser>
        <c:ser>
          <c:idx val="1"/>
          <c:order val="1"/>
          <c:tx>
            <c:strRef>
              <c:f>UserInput!$D$70</c:f>
              <c:strCache>
                <c:ptCount val="1"/>
                <c:pt idx="0">
                  <c:v>Blue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UserInput!$C$71:$C$80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</c:numCache>
            </c:numRef>
          </c:xVal>
          <c:yVal>
            <c:numRef>
              <c:f>UserInput!$D$71:$D$80</c:f>
              <c:numCache>
                <c:formatCode>General</c:formatCode>
                <c:ptCount val="10"/>
                <c:pt idx="0">
                  <c:v>2.2800000000000001E-2</c:v>
                </c:pt>
                <c:pt idx="1">
                  <c:v>0.44850000000000001</c:v>
                </c:pt>
                <c:pt idx="2">
                  <c:v>0.123</c:v>
                </c:pt>
                <c:pt idx="3">
                  <c:v>2.07E-2</c:v>
                </c:pt>
                <c:pt idx="4">
                  <c:v>7.51E-2</c:v>
                </c:pt>
                <c:pt idx="5">
                  <c:v>2.76E-2</c:v>
                </c:pt>
                <c:pt idx="6">
                  <c:v>2.4400000000000002E-2</c:v>
                </c:pt>
                <c:pt idx="7">
                  <c:v>0.21529999999999999</c:v>
                </c:pt>
                <c:pt idx="8">
                  <c:v>5.7000000000000002E-3</c:v>
                </c:pt>
                <c:pt idx="9">
                  <c:v>0.51990000000000003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B1-014D-8EB1-DFD02BC3C1F7}"/>
            </c:ext>
          </c:extLst>
        </c:ser>
        <c:ser>
          <c:idx val="2"/>
          <c:order val="2"/>
          <c:tx>
            <c:strRef>
              <c:f>UserInput!$F$70</c:f>
              <c:strCache>
                <c:ptCount val="1"/>
                <c:pt idx="0">
                  <c:v>Diamond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UserInput!$E$71:$E$80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</c:numCache>
            </c:numRef>
          </c:xVal>
          <c:yVal>
            <c:numRef>
              <c:f>UserInput!$F$71:$F$80</c:f>
              <c:numCache>
                <c:formatCode>General</c:formatCode>
                <c:ptCount val="10"/>
                <c:pt idx="0">
                  <c:v>0.441</c:v>
                </c:pt>
                <c:pt idx="1">
                  <c:v>0.28589999999999999</c:v>
                </c:pt>
                <c:pt idx="2">
                  <c:v>0.3296</c:v>
                </c:pt>
                <c:pt idx="3">
                  <c:v>5.6599999999999998E-2</c:v>
                </c:pt>
                <c:pt idx="4">
                  <c:v>0.15690000000000001</c:v>
                </c:pt>
                <c:pt idx="5">
                  <c:v>0.29680000000000001</c:v>
                </c:pt>
                <c:pt idx="6">
                  <c:v>4.9200000000000001E-2</c:v>
                </c:pt>
                <c:pt idx="7">
                  <c:v>2.8799999999999999E-2</c:v>
                </c:pt>
                <c:pt idx="8">
                  <c:v>1.11E-2</c:v>
                </c:pt>
                <c:pt idx="9">
                  <c:v>5.8700000000000002E-2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B1-014D-8EB1-DFD02BC3C1F7}"/>
            </c:ext>
          </c:extLst>
        </c:ser>
        <c:ser>
          <c:idx val="3"/>
          <c:order val="3"/>
          <c:tx>
            <c:strRef>
              <c:f>UserInput!$H$70</c:f>
              <c:strCache>
                <c:ptCount val="1"/>
                <c:pt idx="0">
                  <c:v>Checker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UserInput!$G$71:$G$80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</c:numCache>
            </c:numRef>
          </c:xVal>
          <c:yVal>
            <c:numRef>
              <c:f>UserInput!$H$71:$H$80</c:f>
              <c:numCache>
                <c:formatCode>General</c:formatCode>
                <c:ptCount val="10"/>
                <c:pt idx="0">
                  <c:v>1.2200000000000001E-2</c:v>
                </c:pt>
                <c:pt idx="1">
                  <c:v>5.2699999999999997E-2</c:v>
                </c:pt>
                <c:pt idx="2">
                  <c:v>0.68479999999999996</c:v>
                </c:pt>
                <c:pt idx="3">
                  <c:v>0.36380000000000001</c:v>
                </c:pt>
                <c:pt idx="4">
                  <c:v>3.5999999999999997E-2</c:v>
                </c:pt>
                <c:pt idx="5">
                  <c:v>2.87E-2</c:v>
                </c:pt>
                <c:pt idx="6">
                  <c:v>1.1900000000000001E-2</c:v>
                </c:pt>
                <c:pt idx="7">
                  <c:v>2.0799999999999999E-2</c:v>
                </c:pt>
                <c:pt idx="8">
                  <c:v>3.4500000000000003E-2</c:v>
                </c:pt>
                <c:pt idx="9">
                  <c:v>0.79420000000000002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B1-014D-8EB1-DFD02BC3C1F7}"/>
            </c:ext>
          </c:extLst>
        </c:ser>
        <c:ser>
          <c:idx val="4"/>
          <c:order val="4"/>
          <c:tx>
            <c:strRef>
              <c:f>UserInput!$J$70</c:f>
              <c:strCache>
                <c:ptCount val="1"/>
                <c:pt idx="0">
                  <c:v>Wood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UserInput!$I$71:$I$80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</c:numCache>
            </c:numRef>
          </c:xVal>
          <c:yVal>
            <c:numRef>
              <c:f>UserInput!$J$71:$J$80</c:f>
              <c:numCache>
                <c:formatCode>General</c:formatCode>
                <c:ptCount val="10"/>
                <c:pt idx="0">
                  <c:v>3.4700000000000002E-2</c:v>
                </c:pt>
                <c:pt idx="1">
                  <c:v>0.17910000000000001</c:v>
                </c:pt>
                <c:pt idx="2">
                  <c:v>2.7199999999999998E-2</c:v>
                </c:pt>
                <c:pt idx="3">
                  <c:v>0.23880000000000001</c:v>
                </c:pt>
                <c:pt idx="4">
                  <c:v>6.2700000000000006E-2</c:v>
                </c:pt>
                <c:pt idx="5">
                  <c:v>2.23E-2</c:v>
                </c:pt>
                <c:pt idx="6">
                  <c:v>0.19159999999999999</c:v>
                </c:pt>
                <c:pt idx="7">
                  <c:v>0.66449999999999998</c:v>
                </c:pt>
                <c:pt idx="8">
                  <c:v>3.2399999999999998E-2</c:v>
                </c:pt>
                <c:pt idx="9">
                  <c:v>3.0700000000000002E-2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B1-014D-8EB1-DFD02BC3C1F7}"/>
            </c:ext>
          </c:extLst>
        </c:ser>
        <c:ser>
          <c:idx val="5"/>
          <c:order val="5"/>
          <c:tx>
            <c:strRef>
              <c:f>UserInput!$L$70</c:f>
              <c:strCache>
                <c:ptCount val="1"/>
                <c:pt idx="0">
                  <c:v>Grass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UserInput!$K$71:$K$80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xVal>
          <c:yVal>
            <c:numRef>
              <c:f>UserInput!$L$71:$L$80</c:f>
              <c:numCache>
                <c:formatCode>General</c:formatCode>
                <c:ptCount val="10"/>
                <c:pt idx="0">
                  <c:v>3.6200000000000003E-2</c:v>
                </c:pt>
                <c:pt idx="1">
                  <c:v>5.1299999999999998E-2</c:v>
                </c:pt>
                <c:pt idx="2">
                  <c:v>3.1399999999999997E-2</c:v>
                </c:pt>
                <c:pt idx="3">
                  <c:v>0.39300000000000002</c:v>
                </c:pt>
                <c:pt idx="4">
                  <c:v>8.7999999999999995E-2</c:v>
                </c:pt>
                <c:pt idx="5">
                  <c:v>3.6999999999999998E-2</c:v>
                </c:pt>
                <c:pt idx="6">
                  <c:v>7.6E-3</c:v>
                </c:pt>
                <c:pt idx="7">
                  <c:v>7.0300000000000001E-2</c:v>
                </c:pt>
                <c:pt idx="8">
                  <c:v>7.0999999999999994E-2</c:v>
                </c:pt>
                <c:pt idx="9">
                  <c:v>0.72489999999999999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B1-014D-8EB1-DFD02BC3C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036528"/>
        <c:axId val="905931631"/>
      </c:scatterChart>
      <c:valAx>
        <c:axId val="10190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User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31631"/>
        <c:crosses val="autoZero"/>
        <c:crossBetween val="midCat"/>
        <c:majorUnit val="1"/>
      </c:valAx>
      <c:valAx>
        <c:axId val="90593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 of Drift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03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Viewing Distance vs. Magitude of Drift (100cm)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'3) How does background texture '!$AF$49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'3) How does background texture '!$AG$48:$AL$48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'!$AG$49:$AL$49</c:f>
              <c:numCache>
                <c:formatCode>General</c:formatCode>
                <c:ptCount val="6"/>
                <c:pt idx="0">
                  <c:v>1.1900000000000001E-2</c:v>
                </c:pt>
                <c:pt idx="1">
                  <c:v>8.2000000000000007E-3</c:v>
                </c:pt>
                <c:pt idx="2">
                  <c:v>2.3599999999999999E-2</c:v>
                </c:pt>
                <c:pt idx="3">
                  <c:v>1.84E-2</c:v>
                </c:pt>
                <c:pt idx="4">
                  <c:v>9.1999999999999998E-3</c:v>
                </c:pt>
                <c:pt idx="5">
                  <c:v>8.6999999999999994E-3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D-A241-856C-B389AED221E6}"/>
            </c:ext>
          </c:extLst>
        </c:ser>
        <c:ser>
          <c:idx val="1"/>
          <c:order val="1"/>
          <c:tx>
            <c:strRef>
              <c:f>'3) How does background texture '!$AF$50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'3) How does background texture '!$AG$48:$AL$48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'!$AG$50:$AL$50</c:f>
              <c:numCache>
                <c:formatCode>General</c:formatCode>
                <c:ptCount val="6"/>
                <c:pt idx="0">
                  <c:v>1.5674999999999998E-2</c:v>
                </c:pt>
                <c:pt idx="1">
                  <c:v>6.0999999999999995E-3</c:v>
                </c:pt>
                <c:pt idx="2">
                  <c:v>2.9900000000000006E-2</c:v>
                </c:pt>
                <c:pt idx="3">
                  <c:v>2.6375000000000003E-2</c:v>
                </c:pt>
                <c:pt idx="4">
                  <c:v>4.2900000000000001E-2</c:v>
                </c:pt>
                <c:pt idx="5">
                  <c:v>1.4650000000000003E-2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D-A241-856C-B389AED221E6}"/>
            </c:ext>
          </c:extLst>
        </c:ser>
        <c:ser>
          <c:idx val="2"/>
          <c:order val="2"/>
          <c:tx>
            <c:strRef>
              <c:f>'3) How does background texture '!$AF$51</c:f>
              <c:strCache>
                <c:ptCount val="1"/>
                <c:pt idx="0">
                  <c:v>Med-Q1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'3) How does background texture '!$AG$48:$AL$48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'!$AG$51:$AL$51</c:f>
              <c:numCache>
                <c:formatCode>General</c:formatCode>
                <c:ptCount val="6"/>
                <c:pt idx="0">
                  <c:v>1.4525E-2</c:v>
                </c:pt>
                <c:pt idx="1">
                  <c:v>3.3050000000000003E-2</c:v>
                </c:pt>
                <c:pt idx="2">
                  <c:v>2.6499999999999996E-2</c:v>
                </c:pt>
                <c:pt idx="3">
                  <c:v>9.5824999999999994E-2</c:v>
                </c:pt>
                <c:pt idx="4">
                  <c:v>8.2099999999999979E-2</c:v>
                </c:pt>
                <c:pt idx="5">
                  <c:v>1.4599999999999995E-2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CD-A241-856C-B389AED221E6}"/>
            </c:ext>
          </c:extLst>
        </c:ser>
        <c:ser>
          <c:idx val="3"/>
          <c:order val="3"/>
          <c:tx>
            <c:strRef>
              <c:f>'3) How does background texture '!$AF$52</c:f>
              <c:strCache>
                <c:ptCount val="1"/>
                <c:pt idx="0">
                  <c:v>Q3-Med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'3) How does background texture '!$AG$53:$AL$53</c:f>
                <c:numCache>
                  <c:formatCode>General</c:formatCode>
                  <c:ptCount val="6"/>
                  <c:pt idx="0">
                    <c:v>0.25990000000000002</c:v>
                  </c:pt>
                  <c:pt idx="1">
                    <c:v>9.8349999999999993E-2</c:v>
                  </c:pt>
                  <c:pt idx="2">
                    <c:v>5.2199999999999996E-2</c:v>
                  </c:pt>
                  <c:pt idx="3">
                    <c:v>0.12345</c:v>
                  </c:pt>
                  <c:pt idx="4">
                    <c:v>0.139125</c:v>
                  </c:pt>
                  <c:pt idx="5">
                    <c:v>6.7650000000000002E-2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'3) How does background texture '!$AG$48:$AL$48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'!$AG$52:$AL$52</c:f>
              <c:numCache>
                <c:formatCode>General</c:formatCode>
                <c:ptCount val="6"/>
                <c:pt idx="0">
                  <c:v>8.2400000000000001E-2</c:v>
                </c:pt>
                <c:pt idx="1">
                  <c:v>0.1321</c:v>
                </c:pt>
                <c:pt idx="2">
                  <c:v>6.2000000000000013E-2</c:v>
                </c:pt>
                <c:pt idx="3">
                  <c:v>0.34994999999999998</c:v>
                </c:pt>
                <c:pt idx="4">
                  <c:v>5.4275000000000018E-2</c:v>
                </c:pt>
                <c:pt idx="5">
                  <c:v>9.900000000000006E-3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CD-A241-856C-B389AED22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750656"/>
        <c:axId val="919212527"/>
      </c:barChart>
      <c:catAx>
        <c:axId val="16475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Background</a:t>
                </a:r>
                <a:r>
                  <a:rPr lang="en-US" b="1" baseline="0"/>
                  <a:t> Textures (100cm)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12527"/>
        <c:crosses val="autoZero"/>
        <c:auto val="1"/>
        <c:lblAlgn val="ctr"/>
        <c:lblOffset val="100"/>
        <c:noMultiLvlLbl val="0"/>
      </c:catAx>
      <c:valAx>
        <c:axId val="9192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 of Drift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Viewing Distance vs. User Input (100cm)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'3) How does background texture '!$AF$68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'3) How does background texture '!$AG$67:$AL$67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'!$AG$68:$AL$68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D-9842-9FB4-C6FA47F1EB1E}"/>
            </c:ext>
          </c:extLst>
        </c:ser>
        <c:ser>
          <c:idx val="1"/>
          <c:order val="1"/>
          <c:tx>
            <c:strRef>
              <c:f>'3) How does background texture '!$AF$69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'3) How does background texture '!$AG$67:$AL$67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'!$AG$69:$AL$69</c:f>
              <c:numCache>
                <c:formatCode>General</c:formatCode>
                <c:ptCount val="6"/>
                <c:pt idx="0">
                  <c:v>0.25</c:v>
                </c:pt>
                <c:pt idx="1">
                  <c:v>1</c:v>
                </c:pt>
                <c:pt idx="2">
                  <c:v>0.25</c:v>
                </c:pt>
                <c:pt idx="3">
                  <c:v>0.25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D-9842-9FB4-C6FA47F1EB1E}"/>
            </c:ext>
          </c:extLst>
        </c:ser>
        <c:ser>
          <c:idx val="2"/>
          <c:order val="2"/>
          <c:tx>
            <c:strRef>
              <c:f>'3) How does background texture '!$AF$70</c:f>
              <c:strCache>
                <c:ptCount val="1"/>
                <c:pt idx="0">
                  <c:v>Med-Q1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'3) How does background texture '!$AG$67:$AL$67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'!$AG$70:$AL$70</c:f>
              <c:numCache>
                <c:formatCode>General</c:formatCode>
                <c:ptCount val="6"/>
                <c:pt idx="0">
                  <c:v>0.75</c:v>
                </c:pt>
                <c:pt idx="1">
                  <c:v>0</c:v>
                </c:pt>
                <c:pt idx="2">
                  <c:v>0.75</c:v>
                </c:pt>
                <c:pt idx="3">
                  <c:v>1.75</c:v>
                </c:pt>
                <c:pt idx="4">
                  <c:v>0.5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D-9842-9FB4-C6FA47F1EB1E}"/>
            </c:ext>
          </c:extLst>
        </c:ser>
        <c:ser>
          <c:idx val="3"/>
          <c:order val="3"/>
          <c:tx>
            <c:strRef>
              <c:f>'3) How does background texture '!$AF$71</c:f>
              <c:strCache>
                <c:ptCount val="1"/>
                <c:pt idx="0">
                  <c:v>Q3-Med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'3) How does background texture '!$AG$72:$AL$72</c:f>
                <c:numCache>
                  <c:formatCode>General</c:formatCode>
                  <c:ptCount val="6"/>
                  <c:pt idx="0">
                    <c:v>1</c:v>
                  </c:pt>
                  <c:pt idx="1">
                    <c:v>0.25</c:v>
                  </c:pt>
                  <c:pt idx="2">
                    <c:v>1.25</c:v>
                  </c:pt>
                  <c:pt idx="3">
                    <c:v>0.25</c:v>
                  </c:pt>
                  <c:pt idx="4">
                    <c:v>1</c:v>
                  </c:pt>
                  <c:pt idx="5">
                    <c:v>1.25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'3) How does background texture '!$AG$67:$AL$67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'!$AG$71:$AL$71</c:f>
              <c:numCache>
                <c:formatCode>General</c:formatCode>
                <c:ptCount val="6"/>
                <c:pt idx="0">
                  <c:v>1</c:v>
                </c:pt>
                <c:pt idx="1">
                  <c:v>1.75</c:v>
                </c:pt>
                <c:pt idx="2">
                  <c:v>0.75</c:v>
                </c:pt>
                <c:pt idx="3">
                  <c:v>1.75</c:v>
                </c:pt>
                <c:pt idx="4">
                  <c:v>0.5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D-9842-9FB4-C6FA47F1E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444080"/>
        <c:axId val="212610912"/>
      </c:barChart>
      <c:catAx>
        <c:axId val="14844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Background Textures (100cm)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0912"/>
        <c:crosses val="autoZero"/>
        <c:auto val="1"/>
        <c:lblAlgn val="ctr"/>
        <c:lblOffset val="100"/>
        <c:noMultiLvlLbl val="0"/>
      </c:catAx>
      <c:valAx>
        <c:axId val="2126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User</a:t>
                </a:r>
                <a:r>
                  <a:rPr lang="en-US" b="1" baseline="0"/>
                  <a:t>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Magitude of Drift (150cm)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'3) How does background texture '!$A$99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E2-0A49-8DA9-66C04E9906F8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2-0A49-8DA9-66C04E9906F8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E2-0A49-8DA9-66C04E9906F8}"/>
              </c:ext>
            </c:extLst>
          </c:dPt>
          <c:dPt>
            <c:idx val="8"/>
            <c:invertIfNegative val="0"/>
            <c:bubble3D val="0"/>
            <c:spPr>
              <a:solidFill>
                <a:srgbClr val="AB7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E2-0A49-8DA9-66C04E9906F8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8E2-0A49-8DA9-66C04E9906F8}"/>
              </c:ext>
            </c:extLst>
          </c:dPt>
          <c:cat>
            <c:strRef>
              <c:f>'3) How does background texture '!$B$98:$L$98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'!$B$99:$L$99</c:f>
              <c:numCache>
                <c:formatCode>General</c:formatCode>
                <c:ptCount val="11"/>
                <c:pt idx="0">
                  <c:v>0.14662</c:v>
                </c:pt>
                <c:pt idx="2">
                  <c:v>0.14830000000000002</c:v>
                </c:pt>
                <c:pt idx="4">
                  <c:v>0.17146</c:v>
                </c:pt>
                <c:pt idx="6">
                  <c:v>0.20396</c:v>
                </c:pt>
                <c:pt idx="8">
                  <c:v>0.1484</c:v>
                </c:pt>
                <c:pt idx="10">
                  <c:v>0.15106999999999998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2-0A49-8DA9-66C04E990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47616"/>
        <c:axId val="165149264"/>
      </c:barChart>
      <c:catAx>
        <c:axId val="16514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Background Textures (150cm)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9264"/>
        <c:crosses val="autoZero"/>
        <c:auto val="1"/>
        <c:lblAlgn val="ctr"/>
        <c:lblOffset val="100"/>
        <c:noMultiLvlLbl val="0"/>
      </c:catAx>
      <c:valAx>
        <c:axId val="1651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 of Drift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User Input (150cm)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'3) How does background texture '!$A$118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5E5-AB45-B16D-577CE4CFAB92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E5-AB45-B16D-577CE4CFAB92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5E5-AB45-B16D-577CE4CFAB92}"/>
              </c:ext>
            </c:extLst>
          </c:dPt>
          <c:dPt>
            <c:idx val="8"/>
            <c:invertIfNegative val="0"/>
            <c:bubble3D val="0"/>
            <c:spPr>
              <a:solidFill>
                <a:srgbClr val="AB7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E5-AB45-B16D-577CE4CFAB92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E5-AB45-B16D-577CE4CFAB92}"/>
              </c:ext>
            </c:extLst>
          </c:dPt>
          <c:cat>
            <c:strRef>
              <c:f>'3) How does background texture '!$B$117:$L$117</c:f>
              <c:strCache>
                <c:ptCount val="11"/>
                <c:pt idx="0">
                  <c:v>Sack</c:v>
                </c:pt>
                <c:pt idx="2">
                  <c:v>Blue</c:v>
                </c:pt>
                <c:pt idx="4">
                  <c:v>Diamond</c:v>
                </c:pt>
                <c:pt idx="6">
                  <c:v>Checker</c:v>
                </c:pt>
                <c:pt idx="8">
                  <c:v>Wood</c:v>
                </c:pt>
                <c:pt idx="10">
                  <c:v>Grass</c:v>
                </c:pt>
              </c:strCache>
            </c:strRef>
          </c:cat>
          <c:val>
            <c:numRef>
              <c:f>'3) How does background texture '!$B$118:$L$118</c:f>
              <c:numCache>
                <c:formatCode>General</c:formatCode>
                <c:ptCount val="11"/>
                <c:pt idx="0">
                  <c:v>1.3</c:v>
                </c:pt>
                <c:pt idx="2">
                  <c:v>1.7</c:v>
                </c:pt>
                <c:pt idx="4">
                  <c:v>1.9</c:v>
                </c:pt>
                <c:pt idx="6">
                  <c:v>1.2</c:v>
                </c:pt>
                <c:pt idx="8">
                  <c:v>1.4</c:v>
                </c:pt>
                <c:pt idx="1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5-AB45-B16D-577CE4CFA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79488"/>
        <c:axId val="164981136"/>
      </c:barChart>
      <c:catAx>
        <c:axId val="16497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Background Textures</a:t>
                </a:r>
                <a:r>
                  <a:rPr lang="en-US" b="1" baseline="0"/>
                  <a:t> (150cm)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1136"/>
        <c:crosses val="autoZero"/>
        <c:auto val="1"/>
        <c:lblAlgn val="ctr"/>
        <c:lblOffset val="100"/>
        <c:noMultiLvlLbl val="0"/>
      </c:catAx>
      <c:valAx>
        <c:axId val="1649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User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Viewing Distance vs. Magitude of Drift (150cm)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702135722999804E-2"/>
          <c:y val="0.15627391930544274"/>
          <c:w val="0.90118597462116845"/>
          <c:h val="0.672242891010196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'3) How does background texture '!$AF$86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'3) How does background texture '!$AG$85:$AL$85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'!$AG$86:$AL$86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5.7000000000000002E-3</c:v>
                </c:pt>
                <c:pt idx="2">
                  <c:v>1.11E-2</c:v>
                </c:pt>
                <c:pt idx="3">
                  <c:v>1.1900000000000001E-2</c:v>
                </c:pt>
                <c:pt idx="4">
                  <c:v>2.23E-2</c:v>
                </c:pt>
                <c:pt idx="5">
                  <c:v>7.6E-3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6-1041-A1AA-A8B7BB7512A4}"/>
            </c:ext>
          </c:extLst>
        </c:ser>
        <c:ser>
          <c:idx val="1"/>
          <c:order val="1"/>
          <c:tx>
            <c:strRef>
              <c:f>'3) How does background texture '!$AF$87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'3) How does background texture '!$AG$85:$AL$85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'!$AG$87:$AL$87</c:f>
              <c:numCache>
                <c:formatCode>General</c:formatCode>
                <c:ptCount val="6"/>
                <c:pt idx="0">
                  <c:v>1.4149999999999999E-2</c:v>
                </c:pt>
                <c:pt idx="1">
                  <c:v>1.7500000000000002E-2</c:v>
                </c:pt>
                <c:pt idx="2">
                  <c:v>3.9949999999999999E-2</c:v>
                </c:pt>
                <c:pt idx="3">
                  <c:v>1.0874999999999999E-2</c:v>
                </c:pt>
                <c:pt idx="4">
                  <c:v>8.8249999999999995E-3</c:v>
                </c:pt>
                <c:pt idx="5">
                  <c:v>2.8800000000000003E-2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86-1041-A1AA-A8B7BB7512A4}"/>
            </c:ext>
          </c:extLst>
        </c:ser>
        <c:ser>
          <c:idx val="2"/>
          <c:order val="2"/>
          <c:tx>
            <c:strRef>
              <c:f>'3) How does background texture '!$AF$88</c:f>
              <c:strCache>
                <c:ptCount val="1"/>
                <c:pt idx="0">
                  <c:v>Med-Q1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'3) How does background texture '!$AG$85:$AL$85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'!$AG$88:$AL$88</c:f>
              <c:numCache>
                <c:formatCode>General</c:formatCode>
                <c:ptCount val="6"/>
                <c:pt idx="0">
                  <c:v>1.915E-2</c:v>
                </c:pt>
                <c:pt idx="1">
                  <c:v>2.8149999999999998E-2</c:v>
                </c:pt>
                <c:pt idx="2">
                  <c:v>5.6750000000000009E-2</c:v>
                </c:pt>
                <c:pt idx="3">
                  <c:v>1.2475000000000003E-2</c:v>
                </c:pt>
                <c:pt idx="4">
                  <c:v>1.7575000000000007E-2</c:v>
                </c:pt>
                <c:pt idx="5">
                  <c:v>2.4399999999999998E-2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86-1041-A1AA-A8B7BB7512A4}"/>
            </c:ext>
          </c:extLst>
        </c:ser>
        <c:ser>
          <c:idx val="3"/>
          <c:order val="3"/>
          <c:tx>
            <c:strRef>
              <c:f>'3) How does background texture '!$AF$89</c:f>
              <c:strCache>
                <c:ptCount val="1"/>
                <c:pt idx="0">
                  <c:v>Q3-Med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'3) How does background texture '!$AG$90:$AL$90</c:f>
                <c:numCache>
                  <c:formatCode>General</c:formatCode>
                  <c:ptCount val="6"/>
                  <c:pt idx="0">
                    <c:v>0.84045000000000003</c:v>
                  </c:pt>
                  <c:pt idx="1">
                    <c:v>0.32767500000000005</c:v>
                  </c:pt>
                  <c:pt idx="2">
                    <c:v>0.14692500000000003</c:v>
                  </c:pt>
                  <c:pt idx="3">
                    <c:v>0.50817500000000004</c:v>
                  </c:pt>
                  <c:pt idx="4">
                    <c:v>0.47602499999999998</c:v>
                  </c:pt>
                  <c:pt idx="5">
                    <c:v>0.64115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'3) How does background texture '!$AG$85:$AL$85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'!$AG$89:$AL$89</c:f>
              <c:numCache>
                <c:formatCode>General</c:formatCode>
                <c:ptCount val="6"/>
                <c:pt idx="0">
                  <c:v>2.8049999999999992E-2</c:v>
                </c:pt>
                <c:pt idx="1">
                  <c:v>0.14087499999999997</c:v>
                </c:pt>
                <c:pt idx="2">
                  <c:v>0.18627499999999997</c:v>
                </c:pt>
                <c:pt idx="3">
                  <c:v>0.25077500000000003</c:v>
                </c:pt>
                <c:pt idx="4">
                  <c:v>0.13977499999999998</c:v>
                </c:pt>
                <c:pt idx="5">
                  <c:v>2.2949999999999991E-2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86-1041-A1AA-A8B7BB751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291296"/>
        <c:axId val="482445168"/>
      </c:barChart>
      <c:catAx>
        <c:axId val="23629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Background Textures (150cm)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45168"/>
        <c:crosses val="autoZero"/>
        <c:auto val="1"/>
        <c:lblAlgn val="ctr"/>
        <c:lblOffset val="100"/>
        <c:noMultiLvlLbl val="0"/>
      </c:catAx>
      <c:valAx>
        <c:axId val="4824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 of Drift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Viewing Distance vs. User Input (150cm)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'3) How does background texture '!$AF$104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'3) How does background texture '!$AG$103:$AL$103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'!$AG$104:$AL$104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A-6244-841B-7C51894604F2}"/>
            </c:ext>
          </c:extLst>
        </c:ser>
        <c:ser>
          <c:idx val="1"/>
          <c:order val="1"/>
          <c:tx>
            <c:strRef>
              <c:f>'3) How does background texture '!$AF$105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'3) How does background texture '!$AG$103:$AL$103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'!$AG$105:$AL$105</c:f>
              <c:numCache>
                <c:formatCode>General</c:formatCode>
                <c:ptCount val="6"/>
                <c:pt idx="0">
                  <c:v>0.25</c:v>
                </c:pt>
                <c:pt idx="1">
                  <c:v>1</c:v>
                </c:pt>
                <c:pt idx="2">
                  <c:v>1.25</c:v>
                </c:pt>
                <c:pt idx="3">
                  <c:v>0</c:v>
                </c:pt>
                <c:pt idx="4">
                  <c:v>1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A-6244-841B-7C51894604F2}"/>
            </c:ext>
          </c:extLst>
        </c:ser>
        <c:ser>
          <c:idx val="2"/>
          <c:order val="2"/>
          <c:tx>
            <c:strRef>
              <c:f>'3) How does background texture '!$AF$106</c:f>
              <c:strCache>
                <c:ptCount val="1"/>
                <c:pt idx="0">
                  <c:v>Med-Q1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'3) How does background texture '!$AG$103:$AL$103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'!$AG$106:$AL$106</c:f>
              <c:numCache>
                <c:formatCode>General</c:formatCode>
                <c:ptCount val="6"/>
                <c:pt idx="0">
                  <c:v>0.75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0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A-6244-841B-7C51894604F2}"/>
            </c:ext>
          </c:extLst>
        </c:ser>
        <c:ser>
          <c:idx val="3"/>
          <c:order val="3"/>
          <c:tx>
            <c:strRef>
              <c:f>'3) How does background texture '!$AF$107</c:f>
              <c:strCache>
                <c:ptCount val="1"/>
                <c:pt idx="0">
                  <c:v>Q3-Med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'3) How does background texture '!$AG$108:$AL$108</c:f>
                <c:numCache>
                  <c:formatCode>General</c:formatCode>
                  <c:ptCount val="6"/>
                  <c:pt idx="0">
                    <c:v>1</c:v>
                  </c:pt>
                  <c:pt idx="1">
                    <c:v>0.25</c:v>
                  </c:pt>
                  <c:pt idx="2">
                    <c:v>0.25</c:v>
                  </c:pt>
                  <c:pt idx="3">
                    <c:v>0.5</c:v>
                  </c:pt>
                  <c:pt idx="4">
                    <c:v>1</c:v>
                  </c:pt>
                  <c:pt idx="5">
                    <c:v>1.25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'3) How does background texture '!$AG$103:$AL$103</c:f>
              <c:strCache>
                <c:ptCount val="6"/>
                <c:pt idx="0">
                  <c:v>Sack</c:v>
                </c:pt>
                <c:pt idx="1">
                  <c:v>Blue</c:v>
                </c:pt>
                <c:pt idx="2">
                  <c:v>Diamond</c:v>
                </c:pt>
                <c:pt idx="3">
                  <c:v>Checker</c:v>
                </c:pt>
                <c:pt idx="4">
                  <c:v>Wood</c:v>
                </c:pt>
                <c:pt idx="5">
                  <c:v>Grass</c:v>
                </c:pt>
              </c:strCache>
            </c:strRef>
          </c:cat>
          <c:val>
            <c:numRef>
              <c:f>'3) How does background texture '!$AG$107:$AL$107</c:f>
              <c:numCache>
                <c:formatCode>General</c:formatCode>
                <c:ptCount val="6"/>
                <c:pt idx="0">
                  <c:v>1</c:v>
                </c:pt>
                <c:pt idx="1">
                  <c:v>1.25</c:v>
                </c:pt>
                <c:pt idx="2">
                  <c:v>0.75</c:v>
                </c:pt>
                <c:pt idx="3">
                  <c:v>1.5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5A-6244-841B-7C5189460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766672"/>
        <c:axId val="467490976"/>
      </c:barChart>
      <c:catAx>
        <c:axId val="47876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Background Textures (150cm)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90976"/>
        <c:crosses val="autoZero"/>
        <c:auto val="1"/>
        <c:lblAlgn val="ctr"/>
        <c:lblOffset val="100"/>
        <c:noMultiLvlLbl val="0"/>
      </c:catAx>
      <c:valAx>
        <c:axId val="4674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User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6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Magitude of Drift vs. Laplacian (50cm)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Laplacian!$B$3</c:f>
              <c:strCache>
                <c:ptCount val="1"/>
                <c:pt idx="0">
                  <c:v>Sack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Laplacian!$A$4:$A$13</c:f>
              <c:numCache>
                <c:formatCode>General</c:formatCode>
                <c:ptCount val="10"/>
                <c:pt idx="0">
                  <c:v>910.38642095289003</c:v>
                </c:pt>
                <c:pt idx="1">
                  <c:v>1090.1004641213101</c:v>
                </c:pt>
                <c:pt idx="2">
                  <c:v>282.02043998420299</c:v>
                </c:pt>
                <c:pt idx="3">
                  <c:v>451.38001445660399</c:v>
                </c:pt>
                <c:pt idx="4">
                  <c:v>595.11964192685002</c:v>
                </c:pt>
                <c:pt idx="5">
                  <c:v>383.22609488350201</c:v>
                </c:pt>
                <c:pt idx="6">
                  <c:v>705.70189317448398</c:v>
                </c:pt>
                <c:pt idx="7">
                  <c:v>831.82333195961405</c:v>
                </c:pt>
                <c:pt idx="8">
                  <c:v>916.91166731713395</c:v>
                </c:pt>
                <c:pt idx="9">
                  <c:v>576.27389699284902</c:v>
                </c:pt>
              </c:numCache>
            </c:numRef>
          </c:xVal>
          <c:yVal>
            <c:numRef>
              <c:f>Laplacian!$B$4:$B$13</c:f>
              <c:numCache>
                <c:formatCode>General</c:formatCode>
                <c:ptCount val="10"/>
                <c:pt idx="0">
                  <c:v>2.64E-2</c:v>
                </c:pt>
                <c:pt idx="1">
                  <c:v>4.9799999999999997E-2</c:v>
                </c:pt>
                <c:pt idx="2">
                  <c:v>1.0500000000000001E-2</c:v>
                </c:pt>
                <c:pt idx="3">
                  <c:v>1.01E-2</c:v>
                </c:pt>
                <c:pt idx="4">
                  <c:v>2.58E-2</c:v>
                </c:pt>
                <c:pt idx="5">
                  <c:v>0.1164</c:v>
                </c:pt>
                <c:pt idx="6">
                  <c:v>8.2500000000000004E-2</c:v>
                </c:pt>
                <c:pt idx="7">
                  <c:v>0.24740000000000001</c:v>
                </c:pt>
                <c:pt idx="8">
                  <c:v>1.15E-2</c:v>
                </c:pt>
                <c:pt idx="9">
                  <c:v>0.28949999999999998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A-4048-87ED-0DF5F4C6C44C}"/>
            </c:ext>
          </c:extLst>
        </c:ser>
        <c:ser>
          <c:idx val="1"/>
          <c:order val="1"/>
          <c:tx>
            <c:strRef>
              <c:f>Laplacian!$D$3</c:f>
              <c:strCache>
                <c:ptCount val="1"/>
                <c:pt idx="0">
                  <c:v>Blue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Laplacian!$C$4:$C$13</c:f>
              <c:numCache>
                <c:formatCode>General</c:formatCode>
                <c:ptCount val="10"/>
                <c:pt idx="0">
                  <c:v>51.538046982461303</c:v>
                </c:pt>
                <c:pt idx="1">
                  <c:v>80.994030069277798</c:v>
                </c:pt>
                <c:pt idx="2">
                  <c:v>66.391582824217394</c:v>
                </c:pt>
                <c:pt idx="3">
                  <c:v>47.623203492100501</c:v>
                </c:pt>
                <c:pt idx="4">
                  <c:v>50.725867563719703</c:v>
                </c:pt>
                <c:pt idx="5">
                  <c:v>43.040590947203398</c:v>
                </c:pt>
                <c:pt idx="6">
                  <c:v>39.7047965705503</c:v>
                </c:pt>
                <c:pt idx="7">
                  <c:v>66.231306726271896</c:v>
                </c:pt>
                <c:pt idx="8">
                  <c:v>47.681344428231696</c:v>
                </c:pt>
                <c:pt idx="9">
                  <c:v>48.9745107762636</c:v>
                </c:pt>
              </c:numCache>
            </c:numRef>
          </c:xVal>
          <c:yVal>
            <c:numRef>
              <c:f>Laplacian!$D$4:$D$13</c:f>
              <c:numCache>
                <c:formatCode>General</c:formatCode>
                <c:ptCount val="10"/>
                <c:pt idx="0">
                  <c:v>1.09E-2</c:v>
                </c:pt>
                <c:pt idx="1">
                  <c:v>1.6899999999999998E-2</c:v>
                </c:pt>
                <c:pt idx="2">
                  <c:v>1.14E-2</c:v>
                </c:pt>
                <c:pt idx="3">
                  <c:v>1.1599999999999999E-2</c:v>
                </c:pt>
                <c:pt idx="4">
                  <c:v>3.61E-2</c:v>
                </c:pt>
                <c:pt idx="5">
                  <c:v>3.0599999999999999E-2</c:v>
                </c:pt>
                <c:pt idx="6">
                  <c:v>4.1000000000000003E-3</c:v>
                </c:pt>
                <c:pt idx="7">
                  <c:v>8.1199999999999994E-2</c:v>
                </c:pt>
                <c:pt idx="8">
                  <c:v>0.1014</c:v>
                </c:pt>
                <c:pt idx="9">
                  <c:v>3.7499999999999999E-2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2A-4048-87ED-0DF5F4C6C44C}"/>
            </c:ext>
          </c:extLst>
        </c:ser>
        <c:ser>
          <c:idx val="2"/>
          <c:order val="2"/>
          <c:tx>
            <c:strRef>
              <c:f>Laplacian!$F$3</c:f>
              <c:strCache>
                <c:ptCount val="1"/>
                <c:pt idx="0">
                  <c:v>Diamond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Laplacian!$E$4:$E$13</c:f>
              <c:numCache>
                <c:formatCode>General</c:formatCode>
                <c:ptCount val="10"/>
                <c:pt idx="0">
                  <c:v>216.05276932587</c:v>
                </c:pt>
                <c:pt idx="1">
                  <c:v>326.639960535022</c:v>
                </c:pt>
                <c:pt idx="2">
                  <c:v>213.88204955921799</c:v>
                </c:pt>
                <c:pt idx="3">
                  <c:v>266.56751688541499</c:v>
                </c:pt>
                <c:pt idx="4">
                  <c:v>306.48562664559103</c:v>
                </c:pt>
                <c:pt idx="5">
                  <c:v>328.484295489408</c:v>
                </c:pt>
                <c:pt idx="6">
                  <c:v>280.69738282387402</c:v>
                </c:pt>
                <c:pt idx="7">
                  <c:v>242.44288798655401</c:v>
                </c:pt>
                <c:pt idx="8">
                  <c:v>230.45899161878299</c:v>
                </c:pt>
                <c:pt idx="9">
                  <c:v>258.38721986918301</c:v>
                </c:pt>
              </c:numCache>
            </c:numRef>
          </c:xVal>
          <c:yVal>
            <c:numRef>
              <c:f>Laplacian!$F$4:$F$13</c:f>
              <c:numCache>
                <c:formatCode>General</c:formatCode>
                <c:ptCount val="10"/>
                <c:pt idx="0">
                  <c:v>5.1999999999999998E-3</c:v>
                </c:pt>
                <c:pt idx="1">
                  <c:v>9.6000000000000002E-2</c:v>
                </c:pt>
                <c:pt idx="2">
                  <c:v>1.9099999999999999E-2</c:v>
                </c:pt>
                <c:pt idx="3">
                  <c:v>0.1012</c:v>
                </c:pt>
                <c:pt idx="4">
                  <c:v>2.92E-2</c:v>
                </c:pt>
                <c:pt idx="5">
                  <c:v>0.12529999999999999</c:v>
                </c:pt>
                <c:pt idx="6">
                  <c:v>6.2600000000000003E-2</c:v>
                </c:pt>
                <c:pt idx="7">
                  <c:v>2.1000000000000001E-2</c:v>
                </c:pt>
                <c:pt idx="8">
                  <c:v>0.2898</c:v>
                </c:pt>
                <c:pt idx="9">
                  <c:v>2.23E-2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2A-4048-87ED-0DF5F4C6C44C}"/>
            </c:ext>
          </c:extLst>
        </c:ser>
        <c:ser>
          <c:idx val="3"/>
          <c:order val="3"/>
          <c:tx>
            <c:strRef>
              <c:f>Laplacian!$H$3</c:f>
              <c:strCache>
                <c:ptCount val="1"/>
                <c:pt idx="0">
                  <c:v>Checker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Laplacian!$G$4:$G$13</c:f>
              <c:numCache>
                <c:formatCode>General</c:formatCode>
                <c:ptCount val="10"/>
                <c:pt idx="0">
                  <c:v>1120.42507480686</c:v>
                </c:pt>
                <c:pt idx="1">
                  <c:v>588.73245409428398</c:v>
                </c:pt>
                <c:pt idx="2">
                  <c:v>1357.22300376265</c:v>
                </c:pt>
                <c:pt idx="3">
                  <c:v>1027.9458245880001</c:v>
                </c:pt>
                <c:pt idx="4">
                  <c:v>1131.1859366353599</c:v>
                </c:pt>
                <c:pt idx="5">
                  <c:v>870.64681766432102</c:v>
                </c:pt>
                <c:pt idx="6">
                  <c:v>1237.6276708876301</c:v>
                </c:pt>
                <c:pt idx="7">
                  <c:v>1056.8429394842699</c:v>
                </c:pt>
                <c:pt idx="8">
                  <c:v>947.66243239114397</c:v>
                </c:pt>
                <c:pt idx="9">
                  <c:v>304.69784426443999</c:v>
                </c:pt>
              </c:numCache>
            </c:numRef>
          </c:xVal>
          <c:yVal>
            <c:numRef>
              <c:f>Laplacian!$H$4:$H$13</c:f>
              <c:numCache>
                <c:formatCode>General</c:formatCode>
                <c:ptCount val="10"/>
                <c:pt idx="0">
                  <c:v>0.1237</c:v>
                </c:pt>
                <c:pt idx="1">
                  <c:v>4.5400000000000003E-2</c:v>
                </c:pt>
                <c:pt idx="2">
                  <c:v>2.4299999999999999E-2</c:v>
                </c:pt>
                <c:pt idx="3">
                  <c:v>0.15129999999999999</c:v>
                </c:pt>
                <c:pt idx="4">
                  <c:v>0.1104</c:v>
                </c:pt>
                <c:pt idx="5">
                  <c:v>0.1613</c:v>
                </c:pt>
                <c:pt idx="6">
                  <c:v>3.2199999999999999E-2</c:v>
                </c:pt>
                <c:pt idx="7">
                  <c:v>9.2299999999999993E-2</c:v>
                </c:pt>
                <c:pt idx="8">
                  <c:v>9.2899999999999996E-2</c:v>
                </c:pt>
                <c:pt idx="9">
                  <c:v>3.5400000000000001E-2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2A-4048-87ED-0DF5F4C6C44C}"/>
            </c:ext>
          </c:extLst>
        </c:ser>
        <c:ser>
          <c:idx val="4"/>
          <c:order val="4"/>
          <c:tx>
            <c:strRef>
              <c:f>Laplacian!$J$3</c:f>
              <c:strCache>
                <c:ptCount val="1"/>
                <c:pt idx="0">
                  <c:v>Wood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Laplacian!$I$4:$I$13</c:f>
              <c:numCache>
                <c:formatCode>General</c:formatCode>
                <c:ptCount val="10"/>
                <c:pt idx="0">
                  <c:v>490.93260872080202</c:v>
                </c:pt>
                <c:pt idx="1">
                  <c:v>518.58935234995295</c:v>
                </c:pt>
                <c:pt idx="2">
                  <c:v>67.240255577493102</c:v>
                </c:pt>
                <c:pt idx="3">
                  <c:v>632.148770347864</c:v>
                </c:pt>
                <c:pt idx="4">
                  <c:v>559.35038557741404</c:v>
                </c:pt>
                <c:pt idx="5">
                  <c:v>347.557174888617</c:v>
                </c:pt>
                <c:pt idx="6">
                  <c:v>593.59883814284603</c:v>
                </c:pt>
                <c:pt idx="7">
                  <c:v>162.594103674129</c:v>
                </c:pt>
                <c:pt idx="8">
                  <c:v>510.54457914236599</c:v>
                </c:pt>
                <c:pt idx="9">
                  <c:v>131.19805768049201</c:v>
                </c:pt>
              </c:numCache>
            </c:numRef>
          </c:xVal>
          <c:yVal>
            <c:numRef>
              <c:f>Laplacian!$J$4:$J$13</c:f>
              <c:numCache>
                <c:formatCode>General</c:formatCode>
                <c:ptCount val="10"/>
                <c:pt idx="0">
                  <c:v>1.2699999999999999E-2</c:v>
                </c:pt>
                <c:pt idx="1">
                  <c:v>7.2499999999999995E-2</c:v>
                </c:pt>
                <c:pt idx="2">
                  <c:v>3.4000000000000002E-2</c:v>
                </c:pt>
                <c:pt idx="3">
                  <c:v>1.14E-2</c:v>
                </c:pt>
                <c:pt idx="4">
                  <c:v>4.2900000000000001E-2</c:v>
                </c:pt>
                <c:pt idx="5">
                  <c:v>1.0200000000000001E-2</c:v>
                </c:pt>
                <c:pt idx="6">
                  <c:v>0.42530000000000001</c:v>
                </c:pt>
                <c:pt idx="7">
                  <c:v>1.78E-2</c:v>
                </c:pt>
                <c:pt idx="8">
                  <c:v>5.9400000000000001E-2</c:v>
                </c:pt>
                <c:pt idx="9">
                  <c:v>1.6899999999999998E-2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2A-4048-87ED-0DF5F4C6C44C}"/>
            </c:ext>
          </c:extLst>
        </c:ser>
        <c:ser>
          <c:idx val="5"/>
          <c:order val="5"/>
          <c:tx>
            <c:strRef>
              <c:f>Laplacian!$L$3</c:f>
              <c:strCache>
                <c:ptCount val="1"/>
                <c:pt idx="0">
                  <c:v>Grass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Laplacian!$K$4:$K$13</c:f>
              <c:numCache>
                <c:formatCode>General</c:formatCode>
                <c:ptCount val="10"/>
                <c:pt idx="0">
                  <c:v>1550.8927563360401</c:v>
                </c:pt>
                <c:pt idx="1">
                  <c:v>1314.1705749021801</c:v>
                </c:pt>
                <c:pt idx="2">
                  <c:v>223.491952124336</c:v>
                </c:pt>
                <c:pt idx="3">
                  <c:v>217.71735224773599</c:v>
                </c:pt>
                <c:pt idx="4">
                  <c:v>96.248300637055706</c:v>
                </c:pt>
                <c:pt idx="5">
                  <c:v>114.753593372786</c:v>
                </c:pt>
                <c:pt idx="6">
                  <c:v>641.79239824471301</c:v>
                </c:pt>
                <c:pt idx="7">
                  <c:v>1549.2063338975299</c:v>
                </c:pt>
                <c:pt idx="8">
                  <c:v>885.536462648201</c:v>
                </c:pt>
                <c:pt idx="9">
                  <c:v>1705.57328068314</c:v>
                </c:pt>
              </c:numCache>
            </c:numRef>
          </c:xVal>
          <c:yVal>
            <c:numRef>
              <c:f>Laplacian!$L$4:$L$13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0.1202</c:v>
                </c:pt>
                <c:pt idx="2">
                  <c:v>5.0999999999999997E-2</c:v>
                </c:pt>
                <c:pt idx="3">
                  <c:v>1.9699999999999999E-2</c:v>
                </c:pt>
                <c:pt idx="4">
                  <c:v>5.3E-3</c:v>
                </c:pt>
                <c:pt idx="5">
                  <c:v>0.14979999999999999</c:v>
                </c:pt>
                <c:pt idx="6">
                  <c:v>1.4E-2</c:v>
                </c:pt>
                <c:pt idx="7">
                  <c:v>5.4800000000000001E-2</c:v>
                </c:pt>
                <c:pt idx="8">
                  <c:v>0.1158</c:v>
                </c:pt>
                <c:pt idx="9">
                  <c:v>1.2200000000000001E-2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2A-4048-87ED-0DF5F4C6C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45728"/>
        <c:axId val="118278032"/>
      </c:scatterChart>
      <c:valAx>
        <c:axId val="1888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Laplacian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8032"/>
        <c:crosses val="autoZero"/>
        <c:crossBetween val="midCat"/>
      </c:valAx>
      <c:valAx>
        <c:axId val="1182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 of</a:t>
                </a:r>
                <a:r>
                  <a:rPr lang="en-US" b="1" baseline="0"/>
                  <a:t> Drift (m)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Magitude of Drift vs. Laplacian (100cm)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Laplacian!$B$28</c:f>
              <c:strCache>
                <c:ptCount val="1"/>
                <c:pt idx="0">
                  <c:v>Sack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Laplacian!$A$29:$A$38</c:f>
              <c:numCache>
                <c:formatCode>General</c:formatCode>
                <c:ptCount val="10"/>
                <c:pt idx="0">
                  <c:v>100.421574157579</c:v>
                </c:pt>
                <c:pt idx="1">
                  <c:v>107.260117873449</c:v>
                </c:pt>
                <c:pt idx="2">
                  <c:v>140.88707821072401</c:v>
                </c:pt>
                <c:pt idx="3">
                  <c:v>78.869176988842497</c:v>
                </c:pt>
                <c:pt idx="4">
                  <c:v>42.8441223078094</c:v>
                </c:pt>
                <c:pt idx="5">
                  <c:v>69.146306412420302</c:v>
                </c:pt>
                <c:pt idx="6">
                  <c:v>96.859518392903894</c:v>
                </c:pt>
                <c:pt idx="7">
                  <c:v>66.123998272546501</c:v>
                </c:pt>
                <c:pt idx="8">
                  <c:v>55.283180014675203</c:v>
                </c:pt>
                <c:pt idx="9">
                  <c:v>80.433294788830494</c:v>
                </c:pt>
              </c:numCache>
            </c:numRef>
          </c:xVal>
          <c:yVal>
            <c:numRef>
              <c:f>Laplacian!$B$29:$B$38</c:f>
              <c:numCache>
                <c:formatCode>General</c:formatCode>
                <c:ptCount val="10"/>
                <c:pt idx="0">
                  <c:v>1.1900000000000001E-2</c:v>
                </c:pt>
                <c:pt idx="1">
                  <c:v>9.4200000000000006E-2</c:v>
                </c:pt>
                <c:pt idx="2">
                  <c:v>2.46E-2</c:v>
                </c:pt>
                <c:pt idx="3">
                  <c:v>4.3400000000000001E-2</c:v>
                </c:pt>
                <c:pt idx="4">
                  <c:v>4.0800000000000003E-2</c:v>
                </c:pt>
                <c:pt idx="5">
                  <c:v>0.1915</c:v>
                </c:pt>
                <c:pt idx="6">
                  <c:v>2.3099999999999999E-2</c:v>
                </c:pt>
                <c:pt idx="7">
                  <c:v>3.6499999999999998E-2</c:v>
                </c:pt>
                <c:pt idx="8">
                  <c:v>0.38440000000000002</c:v>
                </c:pt>
                <c:pt idx="9">
                  <c:v>0.1346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E-4C46-91BD-6EFB707220BB}"/>
            </c:ext>
          </c:extLst>
        </c:ser>
        <c:ser>
          <c:idx val="1"/>
          <c:order val="1"/>
          <c:tx>
            <c:strRef>
              <c:f>Laplacian!$D$28</c:f>
              <c:strCache>
                <c:ptCount val="1"/>
                <c:pt idx="0">
                  <c:v>Blue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Laplacian!$C$29:$C$38</c:f>
              <c:numCache>
                <c:formatCode>General</c:formatCode>
                <c:ptCount val="10"/>
                <c:pt idx="0">
                  <c:v>101.87246137470601</c:v>
                </c:pt>
                <c:pt idx="1">
                  <c:v>74.036934156013302</c:v>
                </c:pt>
                <c:pt idx="2">
                  <c:v>118.14880772292</c:v>
                </c:pt>
                <c:pt idx="3">
                  <c:v>63.272900466509498</c:v>
                </c:pt>
                <c:pt idx="4">
                  <c:v>58.5394897879032</c:v>
                </c:pt>
                <c:pt idx="5">
                  <c:v>69.279751106208295</c:v>
                </c:pt>
                <c:pt idx="6">
                  <c:v>28.3856378635958</c:v>
                </c:pt>
                <c:pt idx="7">
                  <c:v>50.868934917317802</c:v>
                </c:pt>
                <c:pt idx="8">
                  <c:v>32.392364116697202</c:v>
                </c:pt>
                <c:pt idx="9">
                  <c:v>66.5874305935954</c:v>
                </c:pt>
              </c:numCache>
            </c:numRef>
          </c:xVal>
          <c:yVal>
            <c:numRef>
              <c:f>Laplacian!$D$29:$D$38</c:f>
              <c:numCache>
                <c:formatCode>General</c:formatCode>
                <c:ptCount val="10"/>
                <c:pt idx="0">
                  <c:v>1.34E-2</c:v>
                </c:pt>
                <c:pt idx="1">
                  <c:v>5.7099999999999998E-2</c:v>
                </c:pt>
                <c:pt idx="2">
                  <c:v>8.2000000000000007E-3</c:v>
                </c:pt>
                <c:pt idx="3">
                  <c:v>0.2132</c:v>
                </c:pt>
                <c:pt idx="4">
                  <c:v>0.27779999999999999</c:v>
                </c:pt>
                <c:pt idx="5">
                  <c:v>3.7600000000000001E-2</c:v>
                </c:pt>
                <c:pt idx="6">
                  <c:v>1.7000000000000001E-2</c:v>
                </c:pt>
                <c:pt idx="7">
                  <c:v>7.8200000000000006E-2</c:v>
                </c:pt>
                <c:pt idx="8">
                  <c:v>1.1299999999999999E-2</c:v>
                </c:pt>
                <c:pt idx="9">
                  <c:v>0.25690000000000002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EE-4C46-91BD-6EFB707220BB}"/>
            </c:ext>
          </c:extLst>
        </c:ser>
        <c:ser>
          <c:idx val="2"/>
          <c:order val="2"/>
          <c:tx>
            <c:strRef>
              <c:f>Laplacian!$F$28</c:f>
              <c:strCache>
                <c:ptCount val="1"/>
                <c:pt idx="0">
                  <c:v>Diamond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Laplacian!$E$29:$E$38</c:f>
              <c:numCache>
                <c:formatCode>General</c:formatCode>
                <c:ptCount val="10"/>
                <c:pt idx="0">
                  <c:v>212.66180070076101</c:v>
                </c:pt>
                <c:pt idx="1">
                  <c:v>280.31240297960102</c:v>
                </c:pt>
                <c:pt idx="2">
                  <c:v>179.67319717101901</c:v>
                </c:pt>
                <c:pt idx="3">
                  <c:v>170.62680262367499</c:v>
                </c:pt>
                <c:pt idx="4">
                  <c:v>281.71796154299801</c:v>
                </c:pt>
                <c:pt idx="5">
                  <c:v>267.70637778297998</c:v>
                </c:pt>
                <c:pt idx="6">
                  <c:v>312.58688643142602</c:v>
                </c:pt>
                <c:pt idx="7">
                  <c:v>65.812149017456207</c:v>
                </c:pt>
                <c:pt idx="8">
                  <c:v>154.79612957257001</c:v>
                </c:pt>
                <c:pt idx="9">
                  <c:v>178.00616711070401</c:v>
                </c:pt>
              </c:numCache>
            </c:numRef>
          </c:xVal>
          <c:yVal>
            <c:numRef>
              <c:f>Laplacian!$F$29:$F$38</c:f>
              <c:numCache>
                <c:formatCode>General</c:formatCode>
                <c:ptCount val="10"/>
                <c:pt idx="0">
                  <c:v>0.57289999999999996</c:v>
                </c:pt>
                <c:pt idx="1">
                  <c:v>0.59289999999999998</c:v>
                </c:pt>
                <c:pt idx="2">
                  <c:v>0.61399999999999999</c:v>
                </c:pt>
                <c:pt idx="3">
                  <c:v>8.3000000000000004E-2</c:v>
                </c:pt>
                <c:pt idx="4">
                  <c:v>0.24349999999999999</c:v>
                </c:pt>
                <c:pt idx="5">
                  <c:v>0.19819999999999999</c:v>
                </c:pt>
                <c:pt idx="6">
                  <c:v>1.84E-2</c:v>
                </c:pt>
                <c:pt idx="7">
                  <c:v>4.4200000000000003E-2</c:v>
                </c:pt>
                <c:pt idx="8">
                  <c:v>4.65E-2</c:v>
                </c:pt>
                <c:pt idx="9">
                  <c:v>4.07E-2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EE-4C46-91BD-6EFB707220BB}"/>
            </c:ext>
          </c:extLst>
        </c:ser>
        <c:ser>
          <c:idx val="3"/>
          <c:order val="3"/>
          <c:tx>
            <c:strRef>
              <c:f>Laplacian!$H$28</c:f>
              <c:strCache>
                <c:ptCount val="1"/>
                <c:pt idx="0">
                  <c:v>Checker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Laplacian!$G$29:$G$38</c:f>
              <c:numCache>
                <c:formatCode>General</c:formatCode>
                <c:ptCount val="10"/>
                <c:pt idx="0">
                  <c:v>1317.6397167555201</c:v>
                </c:pt>
                <c:pt idx="1">
                  <c:v>1317.6397167555201</c:v>
                </c:pt>
                <c:pt idx="2">
                  <c:v>1253.89571032188</c:v>
                </c:pt>
                <c:pt idx="3">
                  <c:v>1754.2317702674</c:v>
                </c:pt>
                <c:pt idx="4">
                  <c:v>1173.02349079125</c:v>
                </c:pt>
                <c:pt idx="5">
                  <c:v>1802.3597511274399</c:v>
                </c:pt>
                <c:pt idx="6">
                  <c:v>1499.47643846136</c:v>
                </c:pt>
                <c:pt idx="7">
                  <c:v>1398.6882037038499</c:v>
                </c:pt>
                <c:pt idx="8">
                  <c:v>1345.83401306408</c:v>
                </c:pt>
                <c:pt idx="9">
                  <c:v>1571.2512286722599</c:v>
                </c:pt>
              </c:numCache>
            </c:numRef>
          </c:xVal>
          <c:yVal>
            <c:numRef>
              <c:f>Laplacian!$H$29:$H$38</c:f>
              <c:numCache>
                <c:formatCode>General</c:formatCode>
                <c:ptCount val="10"/>
                <c:pt idx="0">
                  <c:v>5.2200000000000003E-2</c:v>
                </c:pt>
                <c:pt idx="1">
                  <c:v>0.16300000000000001</c:v>
                </c:pt>
                <c:pt idx="2">
                  <c:v>0.1009</c:v>
                </c:pt>
                <c:pt idx="3">
                  <c:v>0.19420000000000001</c:v>
                </c:pt>
                <c:pt idx="4">
                  <c:v>2.3599999999999999E-2</c:v>
                </c:pt>
                <c:pt idx="5">
                  <c:v>9.01E-2</c:v>
                </c:pt>
                <c:pt idx="6">
                  <c:v>0.15570000000000001</c:v>
                </c:pt>
                <c:pt idx="7">
                  <c:v>5.74E-2</c:v>
                </c:pt>
                <c:pt idx="8">
                  <c:v>4.8300000000000003E-2</c:v>
                </c:pt>
                <c:pt idx="9">
                  <c:v>6.9900000000000004E-2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EE-4C46-91BD-6EFB707220BB}"/>
            </c:ext>
          </c:extLst>
        </c:ser>
        <c:ser>
          <c:idx val="4"/>
          <c:order val="4"/>
          <c:tx>
            <c:strRef>
              <c:f>Laplacian!$J$28</c:f>
              <c:strCache>
                <c:ptCount val="1"/>
                <c:pt idx="0">
                  <c:v>Wood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Laplacian!$I$29:$I$38</c:f>
              <c:numCache>
                <c:formatCode>General</c:formatCode>
                <c:ptCount val="10"/>
                <c:pt idx="0">
                  <c:v>230.26703766284001</c:v>
                </c:pt>
                <c:pt idx="1">
                  <c:v>139.125401850727</c:v>
                </c:pt>
                <c:pt idx="2">
                  <c:v>214.561554666706</c:v>
                </c:pt>
                <c:pt idx="3">
                  <c:v>208.37188622607599</c:v>
                </c:pt>
                <c:pt idx="4">
                  <c:v>148.30157780771799</c:v>
                </c:pt>
                <c:pt idx="5">
                  <c:v>129.64092076411399</c:v>
                </c:pt>
                <c:pt idx="6">
                  <c:v>131.97378784637499</c:v>
                </c:pt>
                <c:pt idx="7">
                  <c:v>238.89858505289399</c:v>
                </c:pt>
                <c:pt idx="8">
                  <c:v>158.275400948987</c:v>
                </c:pt>
                <c:pt idx="9">
                  <c:v>111.991203469813</c:v>
                </c:pt>
              </c:numCache>
            </c:numRef>
          </c:xVal>
          <c:yVal>
            <c:numRef>
              <c:f>Laplacian!$J$29:$J$38</c:f>
              <c:numCache>
                <c:formatCode>General</c:formatCode>
                <c:ptCount val="10"/>
                <c:pt idx="0">
                  <c:v>0.1749</c:v>
                </c:pt>
                <c:pt idx="1">
                  <c:v>0.18029999999999999</c:v>
                </c:pt>
                <c:pt idx="2">
                  <c:v>4.87E-2</c:v>
                </c:pt>
                <c:pt idx="3">
                  <c:v>0.19159999999999999</c:v>
                </c:pt>
                <c:pt idx="4">
                  <c:v>2.6599999999999999E-2</c:v>
                </c:pt>
                <c:pt idx="5">
                  <c:v>9.1999999999999998E-3</c:v>
                </c:pt>
                <c:pt idx="6">
                  <c:v>9.35E-2</c:v>
                </c:pt>
                <c:pt idx="7">
                  <c:v>0.3276</c:v>
                </c:pt>
                <c:pt idx="8">
                  <c:v>6.2300000000000001E-2</c:v>
                </c:pt>
                <c:pt idx="9">
                  <c:v>0.19120000000000001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EE-4C46-91BD-6EFB707220BB}"/>
            </c:ext>
          </c:extLst>
        </c:ser>
        <c:ser>
          <c:idx val="5"/>
          <c:order val="5"/>
          <c:tx>
            <c:strRef>
              <c:f>Laplacian!$L$28</c:f>
              <c:strCache>
                <c:ptCount val="1"/>
                <c:pt idx="0">
                  <c:v>Grass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Laplacian!$K$29:$K$38</c:f>
              <c:numCache>
                <c:formatCode>General</c:formatCode>
                <c:ptCount val="10"/>
                <c:pt idx="0">
                  <c:v>296.27145016903199</c:v>
                </c:pt>
                <c:pt idx="1">
                  <c:v>328.53797970014801</c:v>
                </c:pt>
                <c:pt idx="2">
                  <c:v>285.67596564119998</c:v>
                </c:pt>
                <c:pt idx="3">
                  <c:v>341.93413862339401</c:v>
                </c:pt>
                <c:pt idx="4">
                  <c:v>273.91558049815001</c:v>
                </c:pt>
                <c:pt idx="5">
                  <c:v>275.41619793002798</c:v>
                </c:pt>
                <c:pt idx="6">
                  <c:v>361.81672035448503</c:v>
                </c:pt>
                <c:pt idx="7">
                  <c:v>218.191261200376</c:v>
                </c:pt>
                <c:pt idx="8">
                  <c:v>261.99608804177302</c:v>
                </c:pt>
                <c:pt idx="9">
                  <c:v>195.52987641585901</c:v>
                </c:pt>
              </c:numCache>
            </c:numRef>
          </c:xVal>
          <c:yVal>
            <c:numRef>
              <c:f>Laplacian!$L$29:$L$38</c:f>
              <c:numCache>
                <c:formatCode>General</c:formatCode>
                <c:ptCount val="10"/>
                <c:pt idx="0">
                  <c:v>4.65E-2</c:v>
                </c:pt>
                <c:pt idx="1">
                  <c:v>8.6999999999999994E-3</c:v>
                </c:pt>
                <c:pt idx="2">
                  <c:v>2.35E-2</c:v>
                </c:pt>
                <c:pt idx="3">
                  <c:v>0.11550000000000001</c:v>
                </c:pt>
                <c:pt idx="4">
                  <c:v>2.3300000000000001E-2</c:v>
                </c:pt>
                <c:pt idx="5">
                  <c:v>3.8199999999999998E-2</c:v>
                </c:pt>
                <c:pt idx="6">
                  <c:v>4.8300000000000003E-2</c:v>
                </c:pt>
                <c:pt idx="7">
                  <c:v>7.7499999999999999E-2</c:v>
                </c:pt>
                <c:pt idx="8">
                  <c:v>1.7299999999999999E-2</c:v>
                </c:pt>
                <c:pt idx="9">
                  <c:v>3.7699999999999997E-2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EE-4C46-91BD-6EFB70722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242416"/>
        <c:axId val="237106544"/>
      </c:scatterChart>
      <c:valAx>
        <c:axId val="25924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Laplacian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06544"/>
        <c:crosses val="autoZero"/>
        <c:crossBetween val="midCat"/>
      </c:valAx>
      <c:valAx>
        <c:axId val="2371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Magitude of Drift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4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Magitude of Drift vs. Laplacian (150cm)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Laplacian!$B$52</c:f>
              <c:strCache>
                <c:ptCount val="1"/>
                <c:pt idx="0">
                  <c:v>Sack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Laplacian!$A$53:$A$62</c:f>
              <c:numCache>
                <c:formatCode>General</c:formatCode>
                <c:ptCount val="10"/>
                <c:pt idx="0">
                  <c:v>166.13947139584701</c:v>
                </c:pt>
                <c:pt idx="1">
                  <c:v>211.22270020763901</c:v>
                </c:pt>
                <c:pt idx="2">
                  <c:v>211.22270020763901</c:v>
                </c:pt>
                <c:pt idx="3">
                  <c:v>66.990938201184406</c:v>
                </c:pt>
                <c:pt idx="4">
                  <c:v>154.09541547304801</c:v>
                </c:pt>
                <c:pt idx="5">
                  <c:v>196.08498975692001</c:v>
                </c:pt>
                <c:pt idx="6">
                  <c:v>105.52893880474301</c:v>
                </c:pt>
                <c:pt idx="7">
                  <c:v>176.64324094641901</c:v>
                </c:pt>
                <c:pt idx="8">
                  <c:v>228.622139266619</c:v>
                </c:pt>
                <c:pt idx="9">
                  <c:v>129.464937549816</c:v>
                </c:pt>
              </c:numCache>
            </c:numRef>
          </c:xVal>
          <c:yVal>
            <c:numRef>
              <c:f>Laplacian!$B$53:$B$62</c:f>
              <c:numCache>
                <c:formatCode>General</c:formatCode>
                <c:ptCount val="10"/>
                <c:pt idx="0">
                  <c:v>5.9299999999999999E-2</c:v>
                </c:pt>
                <c:pt idx="1">
                  <c:v>3.0700000000000002E-2</c:v>
                </c:pt>
                <c:pt idx="2">
                  <c:v>3.0700000000000002E-2</c:v>
                </c:pt>
                <c:pt idx="3">
                  <c:v>1.5299999999999999E-2</c:v>
                </c:pt>
                <c:pt idx="4">
                  <c:v>6.8699999999999997E-2</c:v>
                </c:pt>
                <c:pt idx="5">
                  <c:v>0.90680000000000005</c:v>
                </c:pt>
                <c:pt idx="6">
                  <c:v>9.1999999999999998E-3</c:v>
                </c:pt>
                <c:pt idx="7">
                  <c:v>5.0000000000000001E-3</c:v>
                </c:pt>
                <c:pt idx="8">
                  <c:v>0.29459999999999997</c:v>
                </c:pt>
                <c:pt idx="9">
                  <c:v>4.5900000000000003E-2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7-B649-9396-8E4B973CD7A3}"/>
            </c:ext>
          </c:extLst>
        </c:ser>
        <c:ser>
          <c:idx val="1"/>
          <c:order val="1"/>
          <c:tx>
            <c:strRef>
              <c:f>Laplacian!$D$52</c:f>
              <c:strCache>
                <c:ptCount val="1"/>
                <c:pt idx="0">
                  <c:v>Blue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Laplacian!$C$53:$C$62</c:f>
              <c:numCache>
                <c:formatCode>General</c:formatCode>
                <c:ptCount val="10"/>
                <c:pt idx="0">
                  <c:v>165.30687366631199</c:v>
                </c:pt>
                <c:pt idx="1">
                  <c:v>117.244809749777</c:v>
                </c:pt>
                <c:pt idx="2">
                  <c:v>1270.33685160352</c:v>
                </c:pt>
                <c:pt idx="3">
                  <c:v>146.88645587678599</c:v>
                </c:pt>
                <c:pt idx="4">
                  <c:v>143.23054858467299</c:v>
                </c:pt>
                <c:pt idx="5">
                  <c:v>52.452024174101702</c:v>
                </c:pt>
                <c:pt idx="6">
                  <c:v>98.536903612408906</c:v>
                </c:pt>
                <c:pt idx="7">
                  <c:v>169.83326796461901</c:v>
                </c:pt>
                <c:pt idx="8">
                  <c:v>120.653877777978</c:v>
                </c:pt>
                <c:pt idx="9">
                  <c:v>164.77770822605001</c:v>
                </c:pt>
              </c:numCache>
            </c:numRef>
          </c:xVal>
          <c:yVal>
            <c:numRef>
              <c:f>Laplacian!$D$53:$D$62</c:f>
              <c:numCache>
                <c:formatCode>General</c:formatCode>
                <c:ptCount val="10"/>
                <c:pt idx="0">
                  <c:v>2.2800000000000001E-2</c:v>
                </c:pt>
                <c:pt idx="1">
                  <c:v>0.44850000000000001</c:v>
                </c:pt>
                <c:pt idx="2">
                  <c:v>0.123</c:v>
                </c:pt>
                <c:pt idx="3">
                  <c:v>2.07E-2</c:v>
                </c:pt>
                <c:pt idx="4">
                  <c:v>7.51E-2</c:v>
                </c:pt>
                <c:pt idx="5">
                  <c:v>2.76E-2</c:v>
                </c:pt>
                <c:pt idx="6">
                  <c:v>2.4400000000000002E-2</c:v>
                </c:pt>
                <c:pt idx="7">
                  <c:v>0.21529999999999999</c:v>
                </c:pt>
                <c:pt idx="8">
                  <c:v>5.7000000000000002E-3</c:v>
                </c:pt>
                <c:pt idx="9">
                  <c:v>0.51990000000000003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F7-B649-9396-8E4B973CD7A3}"/>
            </c:ext>
          </c:extLst>
        </c:ser>
        <c:ser>
          <c:idx val="2"/>
          <c:order val="2"/>
          <c:tx>
            <c:strRef>
              <c:f>Laplacian!$F$52</c:f>
              <c:strCache>
                <c:ptCount val="1"/>
                <c:pt idx="0">
                  <c:v>Diamond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Laplacian!$E$53:$E$62</c:f>
              <c:numCache>
                <c:formatCode>General</c:formatCode>
                <c:ptCount val="10"/>
                <c:pt idx="0">
                  <c:v>275.76726665216597</c:v>
                </c:pt>
                <c:pt idx="1">
                  <c:v>280.42265900262498</c:v>
                </c:pt>
                <c:pt idx="2">
                  <c:v>278.34863444353698</c:v>
                </c:pt>
                <c:pt idx="3">
                  <c:v>68.1958070525191</c:v>
                </c:pt>
                <c:pt idx="4">
                  <c:v>228.649741575549</c:v>
                </c:pt>
                <c:pt idx="5">
                  <c:v>157.422710407886</c:v>
                </c:pt>
                <c:pt idx="6">
                  <c:v>296.45327638419701</c:v>
                </c:pt>
                <c:pt idx="7">
                  <c:v>386.61650275002899</c:v>
                </c:pt>
                <c:pt idx="8">
                  <c:v>358.48740884398302</c:v>
                </c:pt>
                <c:pt idx="9">
                  <c:v>217.46017107311599</c:v>
                </c:pt>
              </c:numCache>
            </c:numRef>
          </c:xVal>
          <c:yVal>
            <c:numRef>
              <c:f>Laplacian!$F$53:$F$62</c:f>
              <c:numCache>
                <c:formatCode>General</c:formatCode>
                <c:ptCount val="10"/>
                <c:pt idx="0">
                  <c:v>0.441</c:v>
                </c:pt>
                <c:pt idx="1">
                  <c:v>0.28589999999999999</c:v>
                </c:pt>
                <c:pt idx="2">
                  <c:v>0.3296</c:v>
                </c:pt>
                <c:pt idx="3">
                  <c:v>5.6599999999999998E-2</c:v>
                </c:pt>
                <c:pt idx="4">
                  <c:v>0.15690000000000001</c:v>
                </c:pt>
                <c:pt idx="5">
                  <c:v>0.29680000000000001</c:v>
                </c:pt>
                <c:pt idx="6">
                  <c:v>4.9200000000000001E-2</c:v>
                </c:pt>
                <c:pt idx="7">
                  <c:v>2.8799999999999999E-2</c:v>
                </c:pt>
                <c:pt idx="8">
                  <c:v>1.11E-2</c:v>
                </c:pt>
                <c:pt idx="9">
                  <c:v>5.8700000000000002E-2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F7-B649-9396-8E4B973CD7A3}"/>
            </c:ext>
          </c:extLst>
        </c:ser>
        <c:ser>
          <c:idx val="3"/>
          <c:order val="3"/>
          <c:tx>
            <c:strRef>
              <c:f>Laplacian!$H$52</c:f>
              <c:strCache>
                <c:ptCount val="1"/>
                <c:pt idx="0">
                  <c:v>Checker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Laplacian!$G$53:$G$62</c:f>
              <c:numCache>
                <c:formatCode>General</c:formatCode>
                <c:ptCount val="10"/>
                <c:pt idx="0">
                  <c:v>50.476157291550798</c:v>
                </c:pt>
                <c:pt idx="1">
                  <c:v>505.63183960974999</c:v>
                </c:pt>
                <c:pt idx="2">
                  <c:v>1226.85439983537</c:v>
                </c:pt>
                <c:pt idx="3">
                  <c:v>699.04811642125298</c:v>
                </c:pt>
                <c:pt idx="4">
                  <c:v>988.74427262300401</c:v>
                </c:pt>
                <c:pt idx="5">
                  <c:v>652.48926039200501</c:v>
                </c:pt>
                <c:pt idx="6">
                  <c:v>1269.98242399687</c:v>
                </c:pt>
                <c:pt idx="7">
                  <c:v>399.453667836367</c:v>
                </c:pt>
                <c:pt idx="8">
                  <c:v>1442.5993287633901</c:v>
                </c:pt>
                <c:pt idx="9">
                  <c:v>516.09415419045501</c:v>
                </c:pt>
              </c:numCache>
            </c:numRef>
          </c:xVal>
          <c:yVal>
            <c:numRef>
              <c:f>Laplacian!$H$53:$H$62</c:f>
              <c:numCache>
                <c:formatCode>General</c:formatCode>
                <c:ptCount val="10"/>
                <c:pt idx="0">
                  <c:v>1.2200000000000001E-2</c:v>
                </c:pt>
                <c:pt idx="1">
                  <c:v>5.2699999999999997E-2</c:v>
                </c:pt>
                <c:pt idx="2">
                  <c:v>0.68479999999999996</c:v>
                </c:pt>
                <c:pt idx="3">
                  <c:v>0.36380000000000001</c:v>
                </c:pt>
                <c:pt idx="4">
                  <c:v>3.5999999999999997E-2</c:v>
                </c:pt>
                <c:pt idx="5">
                  <c:v>2.87E-2</c:v>
                </c:pt>
                <c:pt idx="6">
                  <c:v>1.1900000000000001E-2</c:v>
                </c:pt>
                <c:pt idx="7">
                  <c:v>2.0799999999999999E-2</c:v>
                </c:pt>
                <c:pt idx="8">
                  <c:v>3.4500000000000003E-2</c:v>
                </c:pt>
                <c:pt idx="9">
                  <c:v>0.79420000000000002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F7-B649-9396-8E4B973CD7A3}"/>
            </c:ext>
          </c:extLst>
        </c:ser>
        <c:ser>
          <c:idx val="4"/>
          <c:order val="4"/>
          <c:tx>
            <c:strRef>
              <c:f>Laplacian!$J$52</c:f>
              <c:strCache>
                <c:ptCount val="1"/>
                <c:pt idx="0">
                  <c:v>Wood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Laplacian!$I$53:$I$62</c:f>
              <c:numCache>
                <c:formatCode>General</c:formatCode>
                <c:ptCount val="10"/>
                <c:pt idx="0">
                  <c:v>146.099979445347</c:v>
                </c:pt>
                <c:pt idx="1">
                  <c:v>104.03987769189401</c:v>
                </c:pt>
                <c:pt idx="2">
                  <c:v>205.84413481598301</c:v>
                </c:pt>
                <c:pt idx="3">
                  <c:v>144.992914074304</c:v>
                </c:pt>
                <c:pt idx="4">
                  <c:v>122.140067971045</c:v>
                </c:pt>
                <c:pt idx="5">
                  <c:v>126.836451047552</c:v>
                </c:pt>
                <c:pt idx="6">
                  <c:v>307.65467856249899</c:v>
                </c:pt>
                <c:pt idx="7">
                  <c:v>223.38751872168399</c:v>
                </c:pt>
                <c:pt idx="8">
                  <c:v>247.43687844629801</c:v>
                </c:pt>
                <c:pt idx="9">
                  <c:v>218.320802645252</c:v>
                </c:pt>
              </c:numCache>
            </c:numRef>
          </c:xVal>
          <c:yVal>
            <c:numRef>
              <c:f>Laplacian!$J$53:$J$62</c:f>
              <c:numCache>
                <c:formatCode>General</c:formatCode>
                <c:ptCount val="10"/>
                <c:pt idx="0">
                  <c:v>3.4700000000000002E-2</c:v>
                </c:pt>
                <c:pt idx="1">
                  <c:v>0.17910000000000001</c:v>
                </c:pt>
                <c:pt idx="2">
                  <c:v>2.7199999999999998E-2</c:v>
                </c:pt>
                <c:pt idx="3">
                  <c:v>0.23880000000000001</c:v>
                </c:pt>
                <c:pt idx="4">
                  <c:v>6.2700000000000006E-2</c:v>
                </c:pt>
                <c:pt idx="5">
                  <c:v>2.23E-2</c:v>
                </c:pt>
                <c:pt idx="6">
                  <c:v>0.19159999999999999</c:v>
                </c:pt>
                <c:pt idx="7">
                  <c:v>0.66449999999999998</c:v>
                </c:pt>
                <c:pt idx="8">
                  <c:v>3.2399999999999998E-2</c:v>
                </c:pt>
                <c:pt idx="9">
                  <c:v>3.0700000000000002E-2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F7-B649-9396-8E4B973CD7A3}"/>
            </c:ext>
          </c:extLst>
        </c:ser>
        <c:ser>
          <c:idx val="5"/>
          <c:order val="5"/>
          <c:tx>
            <c:strRef>
              <c:f>Laplacian!$L$52</c:f>
              <c:strCache>
                <c:ptCount val="1"/>
                <c:pt idx="0">
                  <c:v>Grass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Laplacian!$K$53:$K$62</c:f>
              <c:numCache>
                <c:formatCode>General</c:formatCode>
                <c:ptCount val="10"/>
                <c:pt idx="0">
                  <c:v>129.27245725727201</c:v>
                </c:pt>
                <c:pt idx="1">
                  <c:v>107.700808375918</c:v>
                </c:pt>
                <c:pt idx="2">
                  <c:v>180.20196772244199</c:v>
                </c:pt>
                <c:pt idx="3">
                  <c:v>93.676723395288306</c:v>
                </c:pt>
                <c:pt idx="4">
                  <c:v>135.798924305181</c:v>
                </c:pt>
                <c:pt idx="5">
                  <c:v>117.159192917132</c:v>
                </c:pt>
                <c:pt idx="6">
                  <c:v>298.848036118707</c:v>
                </c:pt>
                <c:pt idx="7">
                  <c:v>318.47181261473298</c:v>
                </c:pt>
                <c:pt idx="8">
                  <c:v>310.85579826896401</c:v>
                </c:pt>
                <c:pt idx="9">
                  <c:v>289.31638714545898</c:v>
                </c:pt>
              </c:numCache>
            </c:numRef>
          </c:xVal>
          <c:yVal>
            <c:numRef>
              <c:f>Laplacian!$L$53:$L$62</c:f>
              <c:numCache>
                <c:formatCode>General</c:formatCode>
                <c:ptCount val="10"/>
                <c:pt idx="0">
                  <c:v>3.6200000000000003E-2</c:v>
                </c:pt>
                <c:pt idx="1">
                  <c:v>5.1299999999999998E-2</c:v>
                </c:pt>
                <c:pt idx="2">
                  <c:v>3.1399999999999997E-2</c:v>
                </c:pt>
                <c:pt idx="3">
                  <c:v>0.39300000000000002</c:v>
                </c:pt>
                <c:pt idx="4">
                  <c:v>8.7999999999999995E-2</c:v>
                </c:pt>
                <c:pt idx="5">
                  <c:v>3.6999999999999998E-2</c:v>
                </c:pt>
                <c:pt idx="6">
                  <c:v>7.6E-3</c:v>
                </c:pt>
                <c:pt idx="7">
                  <c:v>7.0300000000000001E-2</c:v>
                </c:pt>
                <c:pt idx="8">
                  <c:v>7.0999999999999994E-2</c:v>
                </c:pt>
                <c:pt idx="9">
                  <c:v>0.72489999999999999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F7-B649-9396-8E4B973CD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9856"/>
        <c:axId val="188839536"/>
      </c:scatterChart>
      <c:valAx>
        <c:axId val="1888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Laplacian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39536"/>
        <c:crosses val="autoZero"/>
        <c:crossBetween val="midCat"/>
      </c:valAx>
      <c:valAx>
        <c:axId val="1888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 of Drift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1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Magitude of Drift vs. Corners (50cm)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Corners!$B$3</c:f>
              <c:strCache>
                <c:ptCount val="1"/>
                <c:pt idx="0">
                  <c:v>Sack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Corners!$A$4:$A$13</c:f>
              <c:numCache>
                <c:formatCode>General</c:formatCode>
                <c:ptCount val="10"/>
                <c:pt idx="0">
                  <c:v>53828</c:v>
                </c:pt>
                <c:pt idx="1">
                  <c:v>54862</c:v>
                </c:pt>
                <c:pt idx="2">
                  <c:v>39403</c:v>
                </c:pt>
                <c:pt idx="3">
                  <c:v>45908</c:v>
                </c:pt>
                <c:pt idx="4">
                  <c:v>49899</c:v>
                </c:pt>
                <c:pt idx="5">
                  <c:v>44068</c:v>
                </c:pt>
                <c:pt idx="6">
                  <c:v>44210</c:v>
                </c:pt>
                <c:pt idx="7">
                  <c:v>52205</c:v>
                </c:pt>
                <c:pt idx="8">
                  <c:v>54638</c:v>
                </c:pt>
                <c:pt idx="9">
                  <c:v>43383</c:v>
                </c:pt>
              </c:numCache>
            </c:numRef>
          </c:xVal>
          <c:yVal>
            <c:numRef>
              <c:f>Corners!$B$4:$B$13</c:f>
              <c:numCache>
                <c:formatCode>General</c:formatCode>
                <c:ptCount val="10"/>
                <c:pt idx="0">
                  <c:v>2.64E-2</c:v>
                </c:pt>
                <c:pt idx="1">
                  <c:v>4.9799999999999997E-2</c:v>
                </c:pt>
                <c:pt idx="2">
                  <c:v>1.0500000000000001E-2</c:v>
                </c:pt>
                <c:pt idx="3">
                  <c:v>1.01E-2</c:v>
                </c:pt>
                <c:pt idx="4">
                  <c:v>2.58E-2</c:v>
                </c:pt>
                <c:pt idx="5">
                  <c:v>0.1164</c:v>
                </c:pt>
                <c:pt idx="6">
                  <c:v>8.2500000000000004E-2</c:v>
                </c:pt>
                <c:pt idx="7">
                  <c:v>0.24740000000000001</c:v>
                </c:pt>
                <c:pt idx="8">
                  <c:v>1.15E-2</c:v>
                </c:pt>
                <c:pt idx="9">
                  <c:v>0.28949999999999998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F-6F44-A7D1-EB33FFD430BF}"/>
            </c:ext>
          </c:extLst>
        </c:ser>
        <c:ser>
          <c:idx val="1"/>
          <c:order val="1"/>
          <c:tx>
            <c:strRef>
              <c:f>Corners!$D$3</c:f>
              <c:strCache>
                <c:ptCount val="1"/>
                <c:pt idx="0">
                  <c:v>Blue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Corners!$C$4:$C$13</c:f>
              <c:numCache>
                <c:formatCode>General</c:formatCode>
                <c:ptCount val="10"/>
                <c:pt idx="0">
                  <c:v>3912</c:v>
                </c:pt>
                <c:pt idx="1">
                  <c:v>5629</c:v>
                </c:pt>
                <c:pt idx="2">
                  <c:v>5306</c:v>
                </c:pt>
                <c:pt idx="3">
                  <c:v>3187</c:v>
                </c:pt>
                <c:pt idx="4">
                  <c:v>2863</c:v>
                </c:pt>
                <c:pt idx="5">
                  <c:v>2117</c:v>
                </c:pt>
                <c:pt idx="6">
                  <c:v>2230</c:v>
                </c:pt>
                <c:pt idx="7">
                  <c:v>5277</c:v>
                </c:pt>
                <c:pt idx="8">
                  <c:v>3427</c:v>
                </c:pt>
                <c:pt idx="9">
                  <c:v>3581</c:v>
                </c:pt>
              </c:numCache>
            </c:numRef>
          </c:xVal>
          <c:yVal>
            <c:numRef>
              <c:f>Corners!$D$4:$D$13</c:f>
              <c:numCache>
                <c:formatCode>General</c:formatCode>
                <c:ptCount val="10"/>
                <c:pt idx="0">
                  <c:v>1.09E-2</c:v>
                </c:pt>
                <c:pt idx="1">
                  <c:v>1.6899999999999998E-2</c:v>
                </c:pt>
                <c:pt idx="2">
                  <c:v>1.14E-2</c:v>
                </c:pt>
                <c:pt idx="3">
                  <c:v>1.1599999999999999E-2</c:v>
                </c:pt>
                <c:pt idx="4">
                  <c:v>3.61E-2</c:v>
                </c:pt>
                <c:pt idx="5">
                  <c:v>3.0599999999999999E-2</c:v>
                </c:pt>
                <c:pt idx="6">
                  <c:v>4.1000000000000003E-3</c:v>
                </c:pt>
                <c:pt idx="7">
                  <c:v>8.1199999999999994E-2</c:v>
                </c:pt>
                <c:pt idx="8">
                  <c:v>0.1014</c:v>
                </c:pt>
                <c:pt idx="9">
                  <c:v>3.7499999999999999E-2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EF-6F44-A7D1-EB33FFD430BF}"/>
            </c:ext>
          </c:extLst>
        </c:ser>
        <c:ser>
          <c:idx val="2"/>
          <c:order val="2"/>
          <c:tx>
            <c:strRef>
              <c:f>Corners!$F$3</c:f>
              <c:strCache>
                <c:ptCount val="1"/>
                <c:pt idx="0">
                  <c:v>Diamond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Corners!$E$4:$E$13</c:f>
              <c:numCache>
                <c:formatCode>General</c:formatCode>
                <c:ptCount val="10"/>
                <c:pt idx="0">
                  <c:v>2458</c:v>
                </c:pt>
                <c:pt idx="1">
                  <c:v>2617</c:v>
                </c:pt>
                <c:pt idx="2">
                  <c:v>2463</c:v>
                </c:pt>
                <c:pt idx="3">
                  <c:v>2445</c:v>
                </c:pt>
                <c:pt idx="4">
                  <c:v>2508</c:v>
                </c:pt>
                <c:pt idx="5">
                  <c:v>2490</c:v>
                </c:pt>
                <c:pt idx="6">
                  <c:v>2433</c:v>
                </c:pt>
                <c:pt idx="7">
                  <c:v>2362</c:v>
                </c:pt>
                <c:pt idx="8">
                  <c:v>2406</c:v>
                </c:pt>
                <c:pt idx="9">
                  <c:v>2406</c:v>
                </c:pt>
              </c:numCache>
            </c:numRef>
          </c:xVal>
          <c:yVal>
            <c:numRef>
              <c:f>Corners!$F$4:$F$13</c:f>
              <c:numCache>
                <c:formatCode>General</c:formatCode>
                <c:ptCount val="10"/>
                <c:pt idx="0">
                  <c:v>5.1999999999999998E-3</c:v>
                </c:pt>
                <c:pt idx="1">
                  <c:v>9.6000000000000002E-2</c:v>
                </c:pt>
                <c:pt idx="2">
                  <c:v>1.9099999999999999E-2</c:v>
                </c:pt>
                <c:pt idx="3">
                  <c:v>0.1012</c:v>
                </c:pt>
                <c:pt idx="4">
                  <c:v>2.92E-2</c:v>
                </c:pt>
                <c:pt idx="5">
                  <c:v>0.12529999999999999</c:v>
                </c:pt>
                <c:pt idx="6">
                  <c:v>6.2600000000000003E-2</c:v>
                </c:pt>
                <c:pt idx="7">
                  <c:v>2.1000000000000001E-2</c:v>
                </c:pt>
                <c:pt idx="8">
                  <c:v>0.2898</c:v>
                </c:pt>
                <c:pt idx="9">
                  <c:v>2.23E-2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EF-6F44-A7D1-EB33FFD430BF}"/>
            </c:ext>
          </c:extLst>
        </c:ser>
        <c:ser>
          <c:idx val="3"/>
          <c:order val="3"/>
          <c:tx>
            <c:strRef>
              <c:f>Corners!$H$3</c:f>
              <c:strCache>
                <c:ptCount val="1"/>
                <c:pt idx="0">
                  <c:v>Checker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Corners!$G$4:$G$13</c:f>
              <c:numCache>
                <c:formatCode>General</c:formatCode>
                <c:ptCount val="10"/>
                <c:pt idx="0">
                  <c:v>6703</c:v>
                </c:pt>
                <c:pt idx="1">
                  <c:v>6713</c:v>
                </c:pt>
                <c:pt idx="2">
                  <c:v>25895</c:v>
                </c:pt>
                <c:pt idx="3">
                  <c:v>6263</c:v>
                </c:pt>
                <c:pt idx="4">
                  <c:v>6018</c:v>
                </c:pt>
                <c:pt idx="5">
                  <c:v>6261</c:v>
                </c:pt>
                <c:pt idx="6">
                  <c:v>5653</c:v>
                </c:pt>
                <c:pt idx="7">
                  <c:v>5429</c:v>
                </c:pt>
                <c:pt idx="8">
                  <c:v>5680</c:v>
                </c:pt>
                <c:pt idx="9">
                  <c:v>6613</c:v>
                </c:pt>
              </c:numCache>
            </c:numRef>
          </c:xVal>
          <c:yVal>
            <c:numRef>
              <c:f>Corners!$H$4:$H$13</c:f>
              <c:numCache>
                <c:formatCode>General</c:formatCode>
                <c:ptCount val="10"/>
                <c:pt idx="0">
                  <c:v>0.1237</c:v>
                </c:pt>
                <c:pt idx="1">
                  <c:v>4.5400000000000003E-2</c:v>
                </c:pt>
                <c:pt idx="2">
                  <c:v>2.4299999999999999E-2</c:v>
                </c:pt>
                <c:pt idx="3">
                  <c:v>0.15129999999999999</c:v>
                </c:pt>
                <c:pt idx="4">
                  <c:v>0.1104</c:v>
                </c:pt>
                <c:pt idx="5">
                  <c:v>0.1613</c:v>
                </c:pt>
                <c:pt idx="6">
                  <c:v>3.2199999999999999E-2</c:v>
                </c:pt>
                <c:pt idx="7">
                  <c:v>9.2299999999999993E-2</c:v>
                </c:pt>
                <c:pt idx="8">
                  <c:v>9.2899999999999996E-2</c:v>
                </c:pt>
                <c:pt idx="9">
                  <c:v>3.5400000000000001E-2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EF-6F44-A7D1-EB33FFD430BF}"/>
            </c:ext>
          </c:extLst>
        </c:ser>
        <c:ser>
          <c:idx val="4"/>
          <c:order val="4"/>
          <c:tx>
            <c:strRef>
              <c:f>Corners!$J$3</c:f>
              <c:strCache>
                <c:ptCount val="1"/>
                <c:pt idx="0">
                  <c:v>Wood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Corners!$I$4:$I$13</c:f>
              <c:numCache>
                <c:formatCode>General</c:formatCode>
                <c:ptCount val="10"/>
                <c:pt idx="0">
                  <c:v>22825</c:v>
                </c:pt>
                <c:pt idx="1">
                  <c:v>25330</c:v>
                </c:pt>
                <c:pt idx="2">
                  <c:v>5902</c:v>
                </c:pt>
                <c:pt idx="3">
                  <c:v>27206</c:v>
                </c:pt>
                <c:pt idx="4">
                  <c:v>22582</c:v>
                </c:pt>
                <c:pt idx="5">
                  <c:v>19901</c:v>
                </c:pt>
                <c:pt idx="6">
                  <c:v>22207</c:v>
                </c:pt>
                <c:pt idx="7">
                  <c:v>12600</c:v>
                </c:pt>
                <c:pt idx="8">
                  <c:v>23432</c:v>
                </c:pt>
                <c:pt idx="9">
                  <c:v>11826</c:v>
                </c:pt>
              </c:numCache>
            </c:numRef>
          </c:xVal>
          <c:yVal>
            <c:numRef>
              <c:f>Corners!$J$4:$J$13</c:f>
              <c:numCache>
                <c:formatCode>General</c:formatCode>
                <c:ptCount val="10"/>
                <c:pt idx="0">
                  <c:v>1.2699999999999999E-2</c:v>
                </c:pt>
                <c:pt idx="1">
                  <c:v>7.2499999999999995E-2</c:v>
                </c:pt>
                <c:pt idx="2">
                  <c:v>3.4000000000000002E-2</c:v>
                </c:pt>
                <c:pt idx="3">
                  <c:v>1.14E-2</c:v>
                </c:pt>
                <c:pt idx="4">
                  <c:v>4.2900000000000001E-2</c:v>
                </c:pt>
                <c:pt idx="5">
                  <c:v>1.0200000000000001E-2</c:v>
                </c:pt>
                <c:pt idx="6">
                  <c:v>0.42530000000000001</c:v>
                </c:pt>
                <c:pt idx="7">
                  <c:v>1.78E-2</c:v>
                </c:pt>
                <c:pt idx="8">
                  <c:v>5.9400000000000001E-2</c:v>
                </c:pt>
                <c:pt idx="9">
                  <c:v>1.6899999999999998E-2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EF-6F44-A7D1-EB33FFD430BF}"/>
            </c:ext>
          </c:extLst>
        </c:ser>
        <c:ser>
          <c:idx val="5"/>
          <c:order val="5"/>
          <c:tx>
            <c:strRef>
              <c:f>Corners!$L$3</c:f>
              <c:strCache>
                <c:ptCount val="1"/>
                <c:pt idx="0">
                  <c:v>Grass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Corners!$K$4:$K$13</c:f>
              <c:numCache>
                <c:formatCode>General</c:formatCode>
                <c:ptCount val="10"/>
                <c:pt idx="0">
                  <c:v>55715</c:v>
                </c:pt>
                <c:pt idx="1">
                  <c:v>56011</c:v>
                </c:pt>
                <c:pt idx="2">
                  <c:v>33318</c:v>
                </c:pt>
                <c:pt idx="3">
                  <c:v>33291</c:v>
                </c:pt>
                <c:pt idx="4">
                  <c:v>21984</c:v>
                </c:pt>
                <c:pt idx="5">
                  <c:v>21710</c:v>
                </c:pt>
                <c:pt idx="6">
                  <c:v>44806</c:v>
                </c:pt>
                <c:pt idx="7">
                  <c:v>53805</c:v>
                </c:pt>
                <c:pt idx="8">
                  <c:v>47160</c:v>
                </c:pt>
                <c:pt idx="9">
                  <c:v>56072</c:v>
                </c:pt>
              </c:numCache>
            </c:numRef>
          </c:xVal>
          <c:yVal>
            <c:numRef>
              <c:f>Corners!$L$4:$L$13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0.1202</c:v>
                </c:pt>
                <c:pt idx="2">
                  <c:v>5.0999999999999997E-2</c:v>
                </c:pt>
                <c:pt idx="3">
                  <c:v>1.9699999999999999E-2</c:v>
                </c:pt>
                <c:pt idx="4">
                  <c:v>5.3E-3</c:v>
                </c:pt>
                <c:pt idx="5">
                  <c:v>0.14979999999999999</c:v>
                </c:pt>
                <c:pt idx="6">
                  <c:v>1.4E-2</c:v>
                </c:pt>
                <c:pt idx="7">
                  <c:v>5.4800000000000001E-2</c:v>
                </c:pt>
                <c:pt idx="8">
                  <c:v>0.1158</c:v>
                </c:pt>
                <c:pt idx="9">
                  <c:v>1.2200000000000001E-2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EF-6F44-A7D1-EB33FFD43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49360"/>
        <c:axId val="186820480"/>
      </c:scatterChart>
      <c:valAx>
        <c:axId val="1905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Corners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0480"/>
        <c:crosses val="autoZero"/>
        <c:crossBetween val="midCat"/>
      </c:valAx>
      <c:valAx>
        <c:axId val="1868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 of Drift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Magitude of Drift vs. Corners (100cm)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Corners!$B$25</c:f>
              <c:strCache>
                <c:ptCount val="1"/>
                <c:pt idx="0">
                  <c:v>Sack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Corners!$A$26:$A$35</c:f>
              <c:numCache>
                <c:formatCode>General</c:formatCode>
                <c:ptCount val="10"/>
                <c:pt idx="0">
                  <c:v>15116</c:v>
                </c:pt>
                <c:pt idx="1">
                  <c:v>18364</c:v>
                </c:pt>
                <c:pt idx="2">
                  <c:v>21475</c:v>
                </c:pt>
                <c:pt idx="3">
                  <c:v>9381</c:v>
                </c:pt>
                <c:pt idx="4">
                  <c:v>3817</c:v>
                </c:pt>
                <c:pt idx="5">
                  <c:v>8447</c:v>
                </c:pt>
                <c:pt idx="6">
                  <c:v>15012</c:v>
                </c:pt>
                <c:pt idx="7">
                  <c:v>13976</c:v>
                </c:pt>
                <c:pt idx="8">
                  <c:v>11349</c:v>
                </c:pt>
                <c:pt idx="9">
                  <c:v>13584</c:v>
                </c:pt>
              </c:numCache>
            </c:numRef>
          </c:xVal>
          <c:yVal>
            <c:numRef>
              <c:f>Corners!$B$26:$B$35</c:f>
              <c:numCache>
                <c:formatCode>General</c:formatCode>
                <c:ptCount val="10"/>
                <c:pt idx="0">
                  <c:v>1.1900000000000001E-2</c:v>
                </c:pt>
                <c:pt idx="1">
                  <c:v>9.4200000000000006E-2</c:v>
                </c:pt>
                <c:pt idx="2">
                  <c:v>2.46E-2</c:v>
                </c:pt>
                <c:pt idx="3">
                  <c:v>4.3400000000000001E-2</c:v>
                </c:pt>
                <c:pt idx="4">
                  <c:v>4.0800000000000003E-2</c:v>
                </c:pt>
                <c:pt idx="5">
                  <c:v>0.1915</c:v>
                </c:pt>
                <c:pt idx="6">
                  <c:v>2.3099999999999999E-2</c:v>
                </c:pt>
                <c:pt idx="7">
                  <c:v>3.6499999999999998E-2</c:v>
                </c:pt>
                <c:pt idx="8">
                  <c:v>0.38440000000000002</c:v>
                </c:pt>
                <c:pt idx="9">
                  <c:v>0.1346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C-B44F-B6D5-84D3E4DAC715}"/>
            </c:ext>
          </c:extLst>
        </c:ser>
        <c:ser>
          <c:idx val="1"/>
          <c:order val="1"/>
          <c:tx>
            <c:strRef>
              <c:f>Corners!$D$25</c:f>
              <c:strCache>
                <c:ptCount val="1"/>
                <c:pt idx="0">
                  <c:v>Blue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Corners!$C$26:$C$35</c:f>
              <c:numCache>
                <c:formatCode>General</c:formatCode>
                <c:ptCount val="10"/>
                <c:pt idx="0">
                  <c:v>14069</c:v>
                </c:pt>
                <c:pt idx="1">
                  <c:v>13303</c:v>
                </c:pt>
                <c:pt idx="2">
                  <c:v>13129</c:v>
                </c:pt>
                <c:pt idx="3">
                  <c:v>8198</c:v>
                </c:pt>
                <c:pt idx="4">
                  <c:v>9502</c:v>
                </c:pt>
                <c:pt idx="5">
                  <c:v>7709</c:v>
                </c:pt>
                <c:pt idx="6">
                  <c:v>2987</c:v>
                </c:pt>
                <c:pt idx="7">
                  <c:v>8972</c:v>
                </c:pt>
                <c:pt idx="8">
                  <c:v>3089</c:v>
                </c:pt>
                <c:pt idx="9">
                  <c:v>7588</c:v>
                </c:pt>
              </c:numCache>
            </c:numRef>
          </c:xVal>
          <c:yVal>
            <c:numRef>
              <c:f>Corners!$D$26:$D$35</c:f>
              <c:numCache>
                <c:formatCode>General</c:formatCode>
                <c:ptCount val="10"/>
                <c:pt idx="0">
                  <c:v>1.34E-2</c:v>
                </c:pt>
                <c:pt idx="1">
                  <c:v>5.7099999999999998E-2</c:v>
                </c:pt>
                <c:pt idx="2">
                  <c:v>8.2000000000000007E-3</c:v>
                </c:pt>
                <c:pt idx="3">
                  <c:v>0.2132</c:v>
                </c:pt>
                <c:pt idx="4">
                  <c:v>0.27779999999999999</c:v>
                </c:pt>
                <c:pt idx="5">
                  <c:v>3.7600000000000001E-2</c:v>
                </c:pt>
                <c:pt idx="6">
                  <c:v>1.7000000000000001E-2</c:v>
                </c:pt>
                <c:pt idx="7">
                  <c:v>7.8200000000000006E-2</c:v>
                </c:pt>
                <c:pt idx="8">
                  <c:v>1.1299999999999999E-2</c:v>
                </c:pt>
                <c:pt idx="9">
                  <c:v>0.25690000000000002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0C-B44F-B6D5-84D3E4DAC715}"/>
            </c:ext>
          </c:extLst>
        </c:ser>
        <c:ser>
          <c:idx val="2"/>
          <c:order val="2"/>
          <c:tx>
            <c:strRef>
              <c:f>Corners!$F$25</c:f>
              <c:strCache>
                <c:ptCount val="1"/>
                <c:pt idx="0">
                  <c:v>Diamond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Corners!$E$26:$E$35</c:f>
              <c:numCache>
                <c:formatCode>General</c:formatCode>
                <c:ptCount val="10"/>
                <c:pt idx="0">
                  <c:v>11392</c:v>
                </c:pt>
                <c:pt idx="1">
                  <c:v>16379</c:v>
                </c:pt>
                <c:pt idx="2">
                  <c:v>11388</c:v>
                </c:pt>
                <c:pt idx="3">
                  <c:v>10294</c:v>
                </c:pt>
                <c:pt idx="4">
                  <c:v>12007</c:v>
                </c:pt>
                <c:pt idx="5">
                  <c:v>12625</c:v>
                </c:pt>
                <c:pt idx="6">
                  <c:v>19205</c:v>
                </c:pt>
                <c:pt idx="7">
                  <c:v>10816</c:v>
                </c:pt>
                <c:pt idx="8">
                  <c:v>12699</c:v>
                </c:pt>
                <c:pt idx="9">
                  <c:v>14731</c:v>
                </c:pt>
              </c:numCache>
            </c:numRef>
          </c:xVal>
          <c:yVal>
            <c:numRef>
              <c:f>Corners!$F$26:$F$35</c:f>
              <c:numCache>
                <c:formatCode>General</c:formatCode>
                <c:ptCount val="10"/>
                <c:pt idx="0">
                  <c:v>0.57289999999999996</c:v>
                </c:pt>
                <c:pt idx="1">
                  <c:v>0.59289999999999998</c:v>
                </c:pt>
                <c:pt idx="2">
                  <c:v>0.61399999999999999</c:v>
                </c:pt>
                <c:pt idx="3">
                  <c:v>8.3000000000000004E-2</c:v>
                </c:pt>
                <c:pt idx="4">
                  <c:v>0.24349999999999999</c:v>
                </c:pt>
                <c:pt idx="5">
                  <c:v>0.19819999999999999</c:v>
                </c:pt>
                <c:pt idx="6">
                  <c:v>1.84E-2</c:v>
                </c:pt>
                <c:pt idx="7">
                  <c:v>4.4200000000000003E-2</c:v>
                </c:pt>
                <c:pt idx="8">
                  <c:v>4.65E-2</c:v>
                </c:pt>
                <c:pt idx="9">
                  <c:v>4.07E-2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0C-B44F-B6D5-84D3E4DAC715}"/>
            </c:ext>
          </c:extLst>
        </c:ser>
        <c:ser>
          <c:idx val="3"/>
          <c:order val="3"/>
          <c:tx>
            <c:strRef>
              <c:f>Corners!$H$25</c:f>
              <c:strCache>
                <c:ptCount val="1"/>
                <c:pt idx="0">
                  <c:v>Checker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Corners!$G$26:$G$35</c:f>
              <c:numCache>
                <c:formatCode>General</c:formatCode>
                <c:ptCount val="10"/>
                <c:pt idx="0">
                  <c:v>25130</c:v>
                </c:pt>
                <c:pt idx="1">
                  <c:v>25130</c:v>
                </c:pt>
                <c:pt idx="2">
                  <c:v>26315</c:v>
                </c:pt>
                <c:pt idx="3">
                  <c:v>31828</c:v>
                </c:pt>
                <c:pt idx="4">
                  <c:v>24623</c:v>
                </c:pt>
                <c:pt idx="5">
                  <c:v>29447</c:v>
                </c:pt>
                <c:pt idx="6">
                  <c:v>27839</c:v>
                </c:pt>
                <c:pt idx="7">
                  <c:v>28342</c:v>
                </c:pt>
                <c:pt idx="8">
                  <c:v>26131</c:v>
                </c:pt>
                <c:pt idx="9">
                  <c:v>30345</c:v>
                </c:pt>
              </c:numCache>
            </c:numRef>
          </c:xVal>
          <c:yVal>
            <c:numRef>
              <c:f>Corners!$H$26:$H$35</c:f>
              <c:numCache>
                <c:formatCode>General</c:formatCode>
                <c:ptCount val="10"/>
                <c:pt idx="0">
                  <c:v>5.2200000000000003E-2</c:v>
                </c:pt>
                <c:pt idx="1">
                  <c:v>0.16300000000000001</c:v>
                </c:pt>
                <c:pt idx="2">
                  <c:v>0.1009</c:v>
                </c:pt>
                <c:pt idx="3">
                  <c:v>0.19420000000000001</c:v>
                </c:pt>
                <c:pt idx="4">
                  <c:v>2.3599999999999999E-2</c:v>
                </c:pt>
                <c:pt idx="5">
                  <c:v>9.01E-2</c:v>
                </c:pt>
                <c:pt idx="6">
                  <c:v>0.15570000000000001</c:v>
                </c:pt>
                <c:pt idx="7">
                  <c:v>5.74E-2</c:v>
                </c:pt>
                <c:pt idx="8">
                  <c:v>4.8300000000000003E-2</c:v>
                </c:pt>
                <c:pt idx="9">
                  <c:v>6.9900000000000004E-2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0C-B44F-B6D5-84D3E4DAC715}"/>
            </c:ext>
          </c:extLst>
        </c:ser>
        <c:ser>
          <c:idx val="4"/>
          <c:order val="4"/>
          <c:tx>
            <c:strRef>
              <c:f>Corners!$J$25</c:f>
              <c:strCache>
                <c:ptCount val="1"/>
                <c:pt idx="0">
                  <c:v>Wood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Corners!$I$26:$I$35</c:f>
              <c:numCache>
                <c:formatCode>General</c:formatCode>
                <c:ptCount val="10"/>
                <c:pt idx="0">
                  <c:v>17718</c:v>
                </c:pt>
                <c:pt idx="1">
                  <c:v>13514</c:v>
                </c:pt>
                <c:pt idx="2">
                  <c:v>17831</c:v>
                </c:pt>
                <c:pt idx="3">
                  <c:v>13599</c:v>
                </c:pt>
                <c:pt idx="4">
                  <c:v>13671</c:v>
                </c:pt>
                <c:pt idx="5">
                  <c:v>9226</c:v>
                </c:pt>
                <c:pt idx="6">
                  <c:v>10015</c:v>
                </c:pt>
                <c:pt idx="7">
                  <c:v>18643</c:v>
                </c:pt>
                <c:pt idx="8">
                  <c:v>16621</c:v>
                </c:pt>
                <c:pt idx="9">
                  <c:v>16013</c:v>
                </c:pt>
              </c:numCache>
            </c:numRef>
          </c:xVal>
          <c:yVal>
            <c:numRef>
              <c:f>Corners!$J$26:$J$35</c:f>
              <c:numCache>
                <c:formatCode>General</c:formatCode>
                <c:ptCount val="10"/>
                <c:pt idx="0">
                  <c:v>0.1749</c:v>
                </c:pt>
                <c:pt idx="1">
                  <c:v>0.18029999999999999</c:v>
                </c:pt>
                <c:pt idx="2">
                  <c:v>4.87E-2</c:v>
                </c:pt>
                <c:pt idx="3">
                  <c:v>0.19159999999999999</c:v>
                </c:pt>
                <c:pt idx="4">
                  <c:v>2.6599999999999999E-2</c:v>
                </c:pt>
                <c:pt idx="5">
                  <c:v>9.1999999999999998E-3</c:v>
                </c:pt>
                <c:pt idx="6">
                  <c:v>9.35E-2</c:v>
                </c:pt>
                <c:pt idx="7">
                  <c:v>0.3276</c:v>
                </c:pt>
                <c:pt idx="8">
                  <c:v>6.2300000000000001E-2</c:v>
                </c:pt>
                <c:pt idx="9">
                  <c:v>0.19120000000000001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0C-B44F-B6D5-84D3E4DAC715}"/>
            </c:ext>
          </c:extLst>
        </c:ser>
        <c:ser>
          <c:idx val="5"/>
          <c:order val="5"/>
          <c:tx>
            <c:strRef>
              <c:f>Corners!$L$25</c:f>
              <c:strCache>
                <c:ptCount val="1"/>
                <c:pt idx="0">
                  <c:v>Grass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Corners!$K$26:$K$35</c:f>
              <c:numCache>
                <c:formatCode>General</c:formatCode>
                <c:ptCount val="10"/>
                <c:pt idx="0">
                  <c:v>34818</c:v>
                </c:pt>
                <c:pt idx="1">
                  <c:v>35675</c:v>
                </c:pt>
                <c:pt idx="2">
                  <c:v>34937</c:v>
                </c:pt>
                <c:pt idx="3">
                  <c:v>36921</c:v>
                </c:pt>
                <c:pt idx="4">
                  <c:v>33231</c:v>
                </c:pt>
                <c:pt idx="5">
                  <c:v>33903</c:v>
                </c:pt>
                <c:pt idx="6">
                  <c:v>39151</c:v>
                </c:pt>
                <c:pt idx="7">
                  <c:v>35740</c:v>
                </c:pt>
                <c:pt idx="8">
                  <c:v>33372</c:v>
                </c:pt>
                <c:pt idx="9">
                  <c:v>29902</c:v>
                </c:pt>
              </c:numCache>
            </c:numRef>
          </c:xVal>
          <c:yVal>
            <c:numRef>
              <c:f>Corners!$L$26:$L$35</c:f>
              <c:numCache>
                <c:formatCode>General</c:formatCode>
                <c:ptCount val="10"/>
                <c:pt idx="0">
                  <c:v>4.65E-2</c:v>
                </c:pt>
                <c:pt idx="1">
                  <c:v>8.6999999999999994E-3</c:v>
                </c:pt>
                <c:pt idx="2">
                  <c:v>2.35E-2</c:v>
                </c:pt>
                <c:pt idx="3">
                  <c:v>0.11550000000000001</c:v>
                </c:pt>
                <c:pt idx="4">
                  <c:v>2.3300000000000001E-2</c:v>
                </c:pt>
                <c:pt idx="5">
                  <c:v>3.8199999999999998E-2</c:v>
                </c:pt>
                <c:pt idx="6">
                  <c:v>4.8300000000000003E-2</c:v>
                </c:pt>
                <c:pt idx="7">
                  <c:v>7.7499999999999999E-2</c:v>
                </c:pt>
                <c:pt idx="8">
                  <c:v>1.7299999999999999E-2</c:v>
                </c:pt>
                <c:pt idx="9">
                  <c:v>3.7699999999999997E-2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0C-B44F-B6D5-84D3E4DAC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70223"/>
        <c:axId val="511163088"/>
      </c:scatterChart>
      <c:valAx>
        <c:axId val="214627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Corners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63088"/>
        <c:crosses val="autoZero"/>
        <c:crossBetween val="midCat"/>
      </c:valAx>
      <c:valAx>
        <c:axId val="5111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 of Drift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7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Magitude of Drift vs. Corners (150cm)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Corners!$B$49</c:f>
              <c:strCache>
                <c:ptCount val="1"/>
                <c:pt idx="0">
                  <c:v>Sack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Corners!$A$50:$A$59</c:f>
              <c:numCache>
                <c:formatCode>General</c:formatCode>
                <c:ptCount val="10"/>
                <c:pt idx="0">
                  <c:v>16646</c:v>
                </c:pt>
                <c:pt idx="1">
                  <c:v>23628</c:v>
                </c:pt>
                <c:pt idx="2">
                  <c:v>23628</c:v>
                </c:pt>
                <c:pt idx="3">
                  <c:v>11089</c:v>
                </c:pt>
                <c:pt idx="4">
                  <c:v>19914</c:v>
                </c:pt>
                <c:pt idx="5">
                  <c:v>21935</c:v>
                </c:pt>
                <c:pt idx="6">
                  <c:v>16833</c:v>
                </c:pt>
                <c:pt idx="7">
                  <c:v>17909</c:v>
                </c:pt>
                <c:pt idx="8">
                  <c:v>19050</c:v>
                </c:pt>
                <c:pt idx="9">
                  <c:v>11199</c:v>
                </c:pt>
              </c:numCache>
            </c:numRef>
          </c:xVal>
          <c:yVal>
            <c:numRef>
              <c:f>Corners!$B$50:$B$59</c:f>
              <c:numCache>
                <c:formatCode>General</c:formatCode>
                <c:ptCount val="10"/>
                <c:pt idx="0">
                  <c:v>5.9299999999999999E-2</c:v>
                </c:pt>
                <c:pt idx="1">
                  <c:v>3.0700000000000002E-2</c:v>
                </c:pt>
                <c:pt idx="2">
                  <c:v>3.0700000000000002E-2</c:v>
                </c:pt>
                <c:pt idx="3">
                  <c:v>1.5299999999999999E-2</c:v>
                </c:pt>
                <c:pt idx="4">
                  <c:v>6.8699999999999997E-2</c:v>
                </c:pt>
                <c:pt idx="5">
                  <c:v>0.90680000000000005</c:v>
                </c:pt>
                <c:pt idx="6">
                  <c:v>9.1999999999999998E-3</c:v>
                </c:pt>
                <c:pt idx="7">
                  <c:v>5.0000000000000001E-3</c:v>
                </c:pt>
                <c:pt idx="8">
                  <c:v>0.29459999999999997</c:v>
                </c:pt>
                <c:pt idx="9">
                  <c:v>4.5900000000000003E-2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0-AE48-94CF-2EB535B19375}"/>
            </c:ext>
          </c:extLst>
        </c:ser>
        <c:ser>
          <c:idx val="1"/>
          <c:order val="1"/>
          <c:tx>
            <c:strRef>
              <c:f>Corners!$D$49</c:f>
              <c:strCache>
                <c:ptCount val="1"/>
                <c:pt idx="0">
                  <c:v>Blue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Corners!$C$50:$C$59</c:f>
              <c:numCache>
                <c:formatCode>General</c:formatCode>
                <c:ptCount val="10"/>
                <c:pt idx="0">
                  <c:v>18563</c:v>
                </c:pt>
                <c:pt idx="1">
                  <c:v>10893</c:v>
                </c:pt>
                <c:pt idx="2">
                  <c:v>6710</c:v>
                </c:pt>
                <c:pt idx="3">
                  <c:v>12035</c:v>
                </c:pt>
                <c:pt idx="4">
                  <c:v>13234</c:v>
                </c:pt>
                <c:pt idx="5">
                  <c:v>4504</c:v>
                </c:pt>
                <c:pt idx="6">
                  <c:v>7026</c:v>
                </c:pt>
                <c:pt idx="7">
                  <c:v>14525</c:v>
                </c:pt>
                <c:pt idx="8">
                  <c:v>13619</c:v>
                </c:pt>
                <c:pt idx="9">
                  <c:v>16607</c:v>
                </c:pt>
              </c:numCache>
            </c:numRef>
          </c:xVal>
          <c:yVal>
            <c:numRef>
              <c:f>Corners!$D$50:$D$59</c:f>
              <c:numCache>
                <c:formatCode>General</c:formatCode>
                <c:ptCount val="10"/>
                <c:pt idx="0">
                  <c:v>2.2800000000000001E-2</c:v>
                </c:pt>
                <c:pt idx="1">
                  <c:v>0.44850000000000001</c:v>
                </c:pt>
                <c:pt idx="2">
                  <c:v>0.123</c:v>
                </c:pt>
                <c:pt idx="3">
                  <c:v>2.07E-2</c:v>
                </c:pt>
                <c:pt idx="4">
                  <c:v>7.51E-2</c:v>
                </c:pt>
                <c:pt idx="5">
                  <c:v>2.76E-2</c:v>
                </c:pt>
                <c:pt idx="6">
                  <c:v>2.4400000000000002E-2</c:v>
                </c:pt>
                <c:pt idx="7">
                  <c:v>0.21529999999999999</c:v>
                </c:pt>
                <c:pt idx="8">
                  <c:v>5.7000000000000002E-3</c:v>
                </c:pt>
                <c:pt idx="9">
                  <c:v>0.51990000000000003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A0-AE48-94CF-2EB535B19375}"/>
            </c:ext>
          </c:extLst>
        </c:ser>
        <c:ser>
          <c:idx val="2"/>
          <c:order val="2"/>
          <c:tx>
            <c:strRef>
              <c:f>Corners!$F$49</c:f>
              <c:strCache>
                <c:ptCount val="1"/>
                <c:pt idx="0">
                  <c:v>Diamond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Corners!$E$50:$E$59</c:f>
              <c:numCache>
                <c:formatCode>General</c:formatCode>
                <c:ptCount val="10"/>
                <c:pt idx="0">
                  <c:v>19633</c:v>
                </c:pt>
                <c:pt idx="1">
                  <c:v>21676</c:v>
                </c:pt>
                <c:pt idx="2">
                  <c:v>22862</c:v>
                </c:pt>
                <c:pt idx="3">
                  <c:v>9833</c:v>
                </c:pt>
                <c:pt idx="4">
                  <c:v>18886</c:v>
                </c:pt>
                <c:pt idx="5">
                  <c:v>17409</c:v>
                </c:pt>
                <c:pt idx="6">
                  <c:v>18115</c:v>
                </c:pt>
                <c:pt idx="7">
                  <c:v>26733</c:v>
                </c:pt>
                <c:pt idx="8">
                  <c:v>26877</c:v>
                </c:pt>
                <c:pt idx="9">
                  <c:v>19486</c:v>
                </c:pt>
              </c:numCache>
            </c:numRef>
          </c:xVal>
          <c:yVal>
            <c:numRef>
              <c:f>Corners!$F$50:$F$59</c:f>
              <c:numCache>
                <c:formatCode>General</c:formatCode>
                <c:ptCount val="10"/>
                <c:pt idx="0">
                  <c:v>0.441</c:v>
                </c:pt>
                <c:pt idx="1">
                  <c:v>0.28589999999999999</c:v>
                </c:pt>
                <c:pt idx="2">
                  <c:v>0.3296</c:v>
                </c:pt>
                <c:pt idx="3">
                  <c:v>5.6599999999999998E-2</c:v>
                </c:pt>
                <c:pt idx="4">
                  <c:v>0.15690000000000001</c:v>
                </c:pt>
                <c:pt idx="5">
                  <c:v>0.29680000000000001</c:v>
                </c:pt>
                <c:pt idx="6">
                  <c:v>4.9200000000000001E-2</c:v>
                </c:pt>
                <c:pt idx="7">
                  <c:v>2.8799999999999999E-2</c:v>
                </c:pt>
                <c:pt idx="8">
                  <c:v>1.11E-2</c:v>
                </c:pt>
                <c:pt idx="9">
                  <c:v>5.8700000000000002E-2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A0-AE48-94CF-2EB535B19375}"/>
            </c:ext>
          </c:extLst>
        </c:ser>
        <c:ser>
          <c:idx val="3"/>
          <c:order val="3"/>
          <c:tx>
            <c:strRef>
              <c:f>Corners!$H$49</c:f>
              <c:strCache>
                <c:ptCount val="1"/>
                <c:pt idx="0">
                  <c:v>Checker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Corners!$G$50:$G$59</c:f>
              <c:numCache>
                <c:formatCode>General</c:formatCode>
                <c:ptCount val="10"/>
                <c:pt idx="0">
                  <c:v>5423</c:v>
                </c:pt>
                <c:pt idx="1">
                  <c:v>23495</c:v>
                </c:pt>
                <c:pt idx="2">
                  <c:v>36159</c:v>
                </c:pt>
                <c:pt idx="3">
                  <c:v>27316</c:v>
                </c:pt>
                <c:pt idx="4">
                  <c:v>35304</c:v>
                </c:pt>
                <c:pt idx="5">
                  <c:v>29074</c:v>
                </c:pt>
                <c:pt idx="6">
                  <c:v>34811</c:v>
                </c:pt>
                <c:pt idx="7">
                  <c:v>21272</c:v>
                </c:pt>
                <c:pt idx="8">
                  <c:v>38049</c:v>
                </c:pt>
                <c:pt idx="9">
                  <c:v>25910</c:v>
                </c:pt>
              </c:numCache>
            </c:numRef>
          </c:xVal>
          <c:yVal>
            <c:numRef>
              <c:f>Corners!$H$50:$H$59</c:f>
              <c:numCache>
                <c:formatCode>General</c:formatCode>
                <c:ptCount val="10"/>
                <c:pt idx="0">
                  <c:v>1.2200000000000001E-2</c:v>
                </c:pt>
                <c:pt idx="1">
                  <c:v>5.2699999999999997E-2</c:v>
                </c:pt>
                <c:pt idx="2">
                  <c:v>0.68479999999999996</c:v>
                </c:pt>
                <c:pt idx="3">
                  <c:v>0.36380000000000001</c:v>
                </c:pt>
                <c:pt idx="4">
                  <c:v>3.5999999999999997E-2</c:v>
                </c:pt>
                <c:pt idx="5">
                  <c:v>2.87E-2</c:v>
                </c:pt>
                <c:pt idx="6">
                  <c:v>1.1900000000000001E-2</c:v>
                </c:pt>
                <c:pt idx="7">
                  <c:v>2.0799999999999999E-2</c:v>
                </c:pt>
                <c:pt idx="8">
                  <c:v>3.4500000000000003E-2</c:v>
                </c:pt>
                <c:pt idx="9">
                  <c:v>0.79420000000000002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A0-AE48-94CF-2EB535B19375}"/>
            </c:ext>
          </c:extLst>
        </c:ser>
        <c:ser>
          <c:idx val="4"/>
          <c:order val="4"/>
          <c:tx>
            <c:strRef>
              <c:f>Corners!$J$49</c:f>
              <c:strCache>
                <c:ptCount val="1"/>
                <c:pt idx="0">
                  <c:v>Wood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Corners!$I$50:$I$59</c:f>
              <c:numCache>
                <c:formatCode>General</c:formatCode>
                <c:ptCount val="10"/>
                <c:pt idx="0">
                  <c:v>13050</c:v>
                </c:pt>
                <c:pt idx="1">
                  <c:v>12895</c:v>
                </c:pt>
                <c:pt idx="2">
                  <c:v>19203</c:v>
                </c:pt>
                <c:pt idx="3">
                  <c:v>15035</c:v>
                </c:pt>
                <c:pt idx="4">
                  <c:v>12676</c:v>
                </c:pt>
                <c:pt idx="5">
                  <c:v>16554</c:v>
                </c:pt>
                <c:pt idx="6">
                  <c:v>22414</c:v>
                </c:pt>
                <c:pt idx="7">
                  <c:v>17152</c:v>
                </c:pt>
                <c:pt idx="8">
                  <c:v>17200</c:v>
                </c:pt>
                <c:pt idx="9">
                  <c:v>18488</c:v>
                </c:pt>
              </c:numCache>
            </c:numRef>
          </c:xVal>
          <c:yVal>
            <c:numRef>
              <c:f>Corners!$J$50:$J$59</c:f>
              <c:numCache>
                <c:formatCode>General</c:formatCode>
                <c:ptCount val="10"/>
                <c:pt idx="0">
                  <c:v>3.4700000000000002E-2</c:v>
                </c:pt>
                <c:pt idx="1">
                  <c:v>0.17910000000000001</c:v>
                </c:pt>
                <c:pt idx="2">
                  <c:v>2.7199999999999998E-2</c:v>
                </c:pt>
                <c:pt idx="3">
                  <c:v>0.23880000000000001</c:v>
                </c:pt>
                <c:pt idx="4">
                  <c:v>6.2700000000000006E-2</c:v>
                </c:pt>
                <c:pt idx="5">
                  <c:v>2.23E-2</c:v>
                </c:pt>
                <c:pt idx="6">
                  <c:v>0.19159999999999999</c:v>
                </c:pt>
                <c:pt idx="7">
                  <c:v>0.66449999999999998</c:v>
                </c:pt>
                <c:pt idx="8">
                  <c:v>3.2399999999999998E-2</c:v>
                </c:pt>
                <c:pt idx="9">
                  <c:v>3.0700000000000002E-2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A0-AE48-94CF-2EB535B19375}"/>
            </c:ext>
          </c:extLst>
        </c:ser>
        <c:ser>
          <c:idx val="5"/>
          <c:order val="5"/>
          <c:tx>
            <c:strRef>
              <c:f>Corners!$L$49</c:f>
              <c:strCache>
                <c:ptCount val="1"/>
                <c:pt idx="0">
                  <c:v>Grass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Corners!$K$50:$K$59</c:f>
              <c:numCache>
                <c:formatCode>General</c:formatCode>
                <c:ptCount val="10"/>
                <c:pt idx="0">
                  <c:v>15456</c:v>
                </c:pt>
                <c:pt idx="1">
                  <c:v>19516</c:v>
                </c:pt>
                <c:pt idx="2">
                  <c:v>21722</c:v>
                </c:pt>
                <c:pt idx="3">
                  <c:v>15425</c:v>
                </c:pt>
                <c:pt idx="4">
                  <c:v>17171</c:v>
                </c:pt>
                <c:pt idx="5">
                  <c:v>14832</c:v>
                </c:pt>
                <c:pt idx="6">
                  <c:v>27877</c:v>
                </c:pt>
                <c:pt idx="7">
                  <c:v>25485</c:v>
                </c:pt>
                <c:pt idx="8">
                  <c:v>27074</c:v>
                </c:pt>
                <c:pt idx="9">
                  <c:v>24419</c:v>
                </c:pt>
              </c:numCache>
            </c:numRef>
          </c:xVal>
          <c:yVal>
            <c:numRef>
              <c:f>Corners!$L$50:$L$59</c:f>
              <c:numCache>
                <c:formatCode>General</c:formatCode>
                <c:ptCount val="10"/>
                <c:pt idx="0">
                  <c:v>3.6200000000000003E-2</c:v>
                </c:pt>
                <c:pt idx="1">
                  <c:v>5.1299999999999998E-2</c:v>
                </c:pt>
                <c:pt idx="2">
                  <c:v>3.1399999999999997E-2</c:v>
                </c:pt>
                <c:pt idx="3">
                  <c:v>0.39300000000000002</c:v>
                </c:pt>
                <c:pt idx="4">
                  <c:v>8.7999999999999995E-2</c:v>
                </c:pt>
                <c:pt idx="5">
                  <c:v>3.6999999999999998E-2</c:v>
                </c:pt>
                <c:pt idx="6">
                  <c:v>7.6E-3</c:v>
                </c:pt>
                <c:pt idx="7">
                  <c:v>7.0300000000000001E-2</c:v>
                </c:pt>
                <c:pt idx="8">
                  <c:v>7.0999999999999994E-2</c:v>
                </c:pt>
                <c:pt idx="9">
                  <c:v>0.72489999999999999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A0-AE48-94CF-2EB535B19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838912"/>
        <c:axId val="696394736"/>
      </c:scatterChart>
      <c:valAx>
        <c:axId val="24083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Corners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94736"/>
        <c:crosses val="autoZero"/>
        <c:crossBetween val="midCat"/>
      </c:valAx>
      <c:valAx>
        <c:axId val="6963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 of Drift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3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1" i="0" baseline="0">
                <a:effectLst/>
              </a:rPr>
              <a:t>Magitude of Drift vs. User Input (50cm)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C31D465B-9343-7B47-BF7C-CF04F2D3172D}">
          <cx:tx>
            <cx:txData>
              <cx:f>_xlchart.v1.8</cx:f>
              <cx:v>No drift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623E79E-1188-214F-9EE0-04B240D2C76E}">
          <cx:tx>
            <cx:txData>
              <cx:f>_xlchart.v1.10</cx:f>
              <cx:v>Very small drift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0BE9220-31BE-E343-828C-30F0AD4737B9}">
          <cx:tx>
            <cx:txData>
              <cx:f>_xlchart.v1.12</cx:f>
              <cx:v>Small drift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215240A-4A95-714C-A77A-0DA9451B25E0}">
          <cx:tx>
            <cx:txData>
              <cx:f>_xlchart.v1.14</cx:f>
              <cx:v>Medium drift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User Input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User Input</a:t>
              </a:r>
            </a:p>
          </cx:txPr>
        </cx:title>
        <cx:tickLabels/>
      </cx:axis>
      <cx:axis id="1">
        <cx:valScaling/>
        <cx:title>
          <cx:tx>
            <cx:txData>
              <cx:v>MAgnitude of Drift (m)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MAgnitude of Drift (m)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  <cx:data id="4">
      <cx:numDim type="val">
        <cx:f>_xlchart.v1.25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1" i="0" baseline="0">
                <a:effectLst/>
              </a:rPr>
              <a:t>Magitude of Drift vs. User Input (100cm)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2643B7D7-EAA1-B940-8F36-292732624F6C}">
          <cx:tx>
            <cx:txData>
              <cx:f>_xlchart.v1.16</cx:f>
              <cx:v>No drift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64EDFAF-277A-F142-8AF6-D24BDE5BEC70}">
          <cx:tx>
            <cx:txData>
              <cx:f>_xlchart.v1.18</cx:f>
              <cx:v>Very small drift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F19B2E6-4E3C-D14E-9418-F16847BDEBC5}">
          <cx:tx>
            <cx:txData>
              <cx:f>_xlchart.v1.20</cx:f>
              <cx:v>Small drift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E282335-CC49-334A-AF48-F3DA09A558D2}">
          <cx:tx>
            <cx:txData>
              <cx:f>_xlchart.v1.22</cx:f>
              <cx:v>Medium drift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E970E23-0120-7249-BEB0-9854C22427A3}">
          <cx:tx>
            <cx:txData>
              <cx:f>_xlchart.v1.24</cx:f>
              <cx:v>Can't see 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User Input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User Input</a:t>
              </a:r>
            </a:p>
          </cx:txPr>
        </cx:title>
        <cx:tickLabels/>
      </cx:axis>
      <cx:axis id="1">
        <cx:valScaling/>
        <cx:title>
          <cx:tx>
            <cx:txData>
              <cx:v>Magnitude of Drift (m)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Magnitude of Drift (m)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1" i="0" baseline="0">
                <a:effectLst/>
              </a:rPr>
              <a:t>Magitude of Drift vs. User Input (150cm)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E73C1CF7-4D0B-3D4B-9C9B-B00A02DC3F3B}">
          <cx:tx>
            <cx:txData>
              <cx:f>_xlchart.v1.0</cx:f>
              <cx:v>No drift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6A40D0C-E4EC-0844-B72A-8075F81B0F4E}">
          <cx:tx>
            <cx:txData>
              <cx:f>_xlchart.v1.2</cx:f>
              <cx:v>Very small drift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6BAC1F3-8C91-764C-AC3F-008101271C41}">
          <cx:tx>
            <cx:txData>
              <cx:f>_xlchart.v1.4</cx:f>
              <cx:v>Small drift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EFF0D58-7276-454E-BB44-B32E3E88EF60}">
          <cx:tx>
            <cx:txData>
              <cx:f>_xlchart.v1.6</cx:f>
              <cx:v>Medium drift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User Input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User Input</a:t>
              </a:r>
            </a:p>
          </cx:txPr>
        </cx:title>
        <cx:tickLabels/>
      </cx:axis>
      <cx:axis id="1">
        <cx:valScaling/>
        <cx:title>
          <cx:tx>
            <cx:txData>
              <cx:v>Magnitude of Drift (m)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Magnitude of Drift (m)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14.xml"/><Relationship Id="rId7" Type="http://schemas.microsoft.com/office/2014/relationships/chartEx" Target="../charts/chartEx1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482600</xdr:colOff>
      <xdr:row>0</xdr:row>
      <xdr:rowOff>177800</xdr:rowOff>
    </xdr:from>
    <xdr:to>
      <xdr:col>28</xdr:col>
      <xdr:colOff>660400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0758F9-3EA6-1545-A2E3-C4DE0984C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465666</xdr:colOff>
      <xdr:row>35</xdr:row>
      <xdr:rowOff>59266</xdr:rowOff>
    </xdr:from>
    <xdr:to>
      <xdr:col>28</xdr:col>
      <xdr:colOff>736600</xdr:colOff>
      <xdr:row>64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C9AEA2-31BB-9D4C-952A-9FB27407B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510097</xdr:colOff>
      <xdr:row>66</xdr:row>
      <xdr:rowOff>137399</xdr:rowOff>
    </xdr:from>
    <xdr:to>
      <xdr:col>28</xdr:col>
      <xdr:colOff>734457</xdr:colOff>
      <xdr:row>95</xdr:row>
      <xdr:rowOff>45904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0ABC77-B8D1-DC49-BCA6-E3A9A7E21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768350</xdr:colOff>
      <xdr:row>1</xdr:row>
      <xdr:rowOff>101600</xdr:rowOff>
    </xdr:from>
    <xdr:to>
      <xdr:col>20</xdr:col>
      <xdr:colOff>698500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71B95-24B9-BA45-8A9B-435A55114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25399</xdr:colOff>
      <xdr:row>27</xdr:row>
      <xdr:rowOff>8466</xdr:rowOff>
    </xdr:from>
    <xdr:to>
      <xdr:col>20</xdr:col>
      <xdr:colOff>728132</xdr:colOff>
      <xdr:row>46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FF602-E374-4846-91DC-5081FF8C5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8193</xdr:colOff>
      <xdr:row>51</xdr:row>
      <xdr:rowOff>21303</xdr:rowOff>
    </xdr:from>
    <xdr:to>
      <xdr:col>20</xdr:col>
      <xdr:colOff>751074</xdr:colOff>
      <xdr:row>72</xdr:row>
      <xdr:rowOff>54624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F46022-5DCC-5545-A6A4-5C5A9FAE6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2</xdr:row>
      <xdr:rowOff>0</xdr:rowOff>
    </xdr:from>
    <xdr:to>
      <xdr:col>22</xdr:col>
      <xdr:colOff>228600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9E4DC-571A-6A45-BE81-5F8E027D0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393699</xdr:colOff>
      <xdr:row>24</xdr:row>
      <xdr:rowOff>50800</xdr:rowOff>
    </xdr:from>
    <xdr:to>
      <xdr:col>22</xdr:col>
      <xdr:colOff>120951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6F73FD-AB8D-FA41-8D1E-F526C06AD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384060</xdr:colOff>
      <xdr:row>48</xdr:row>
      <xdr:rowOff>112616</xdr:rowOff>
    </xdr:from>
    <xdr:to>
      <xdr:col>22</xdr:col>
      <xdr:colOff>122410</xdr:colOff>
      <xdr:row>70</xdr:row>
      <xdr:rowOff>76505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D76FA7-982E-434F-B887-01EE9ED11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298450</xdr:colOff>
      <xdr:row>1</xdr:row>
      <xdr:rowOff>171450</xdr:rowOff>
    </xdr:from>
    <xdr:to>
      <xdr:col>21</xdr:col>
      <xdr:colOff>685800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C7EEF-D712-2347-8F45-1461EAB94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279400</xdr:colOff>
      <xdr:row>2</xdr:row>
      <xdr:rowOff>69850</xdr:rowOff>
    </xdr:from>
    <xdr:to>
      <xdr:col>21</xdr:col>
      <xdr:colOff>203200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4FB6E-5F5B-884D-BE9F-BD2C4E6C9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139700</xdr:colOff>
      <xdr:row>1</xdr:row>
      <xdr:rowOff>146050</xdr:rowOff>
    </xdr:from>
    <xdr:to>
      <xdr:col>27</xdr:col>
      <xdr:colOff>698500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58164-72F2-A84B-BAAC-E205DC7D7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215900</xdr:colOff>
      <xdr:row>1</xdr:row>
      <xdr:rowOff>184150</xdr:rowOff>
    </xdr:from>
    <xdr:to>
      <xdr:col>43</xdr:col>
      <xdr:colOff>88900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8FD5F8-D20A-8B4C-9DE0-91AFE447E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154542</xdr:colOff>
      <xdr:row>20</xdr:row>
      <xdr:rowOff>28461</xdr:rowOff>
    </xdr:from>
    <xdr:to>
      <xdr:col>27</xdr:col>
      <xdr:colOff>734458</xdr:colOff>
      <xdr:row>40</xdr:row>
      <xdr:rowOff>91807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C7C86-AA63-0A46-9714-2CFD1E3D9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154542</xdr:colOff>
      <xdr:row>41</xdr:row>
      <xdr:rowOff>104965</xdr:rowOff>
    </xdr:from>
    <xdr:to>
      <xdr:col>27</xdr:col>
      <xdr:colOff>734458</xdr:colOff>
      <xdr:row>61</xdr:row>
      <xdr:rowOff>76505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3DD2BB-2018-9948-8BAF-E9EE7DAFE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200446</xdr:colOff>
      <xdr:row>21</xdr:row>
      <xdr:rowOff>196773</xdr:rowOff>
    </xdr:from>
    <xdr:to>
      <xdr:col>43</xdr:col>
      <xdr:colOff>122409</xdr:colOff>
      <xdr:row>40</xdr:row>
      <xdr:rowOff>168313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317C23-D325-3746-9DF3-AC7BF40EC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202045</xdr:colOff>
      <xdr:row>41</xdr:row>
      <xdr:rowOff>169718</xdr:rowOff>
    </xdr:from>
    <xdr:to>
      <xdr:col>43</xdr:col>
      <xdr:colOff>103908</xdr:colOff>
      <xdr:row>58</xdr:row>
      <xdr:rowOff>161635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D05E09-2257-4743-ACA3-43F9ACF4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223762</xdr:colOff>
      <xdr:row>62</xdr:row>
      <xdr:rowOff>11792</xdr:rowOff>
    </xdr:from>
    <xdr:to>
      <xdr:col>12</xdr:col>
      <xdr:colOff>377977</xdr:colOff>
      <xdr:row>83</xdr:row>
      <xdr:rowOff>136071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D500EA0-99F7-6F4F-84F2-2A0A79D9CA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1262" y="12610192"/>
              <a:ext cx="5932715" cy="4391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201084</xdr:colOff>
      <xdr:row>86</xdr:row>
      <xdr:rowOff>193222</xdr:rowOff>
    </xdr:from>
    <xdr:to>
      <xdr:col>12</xdr:col>
      <xdr:colOff>438453</xdr:colOff>
      <xdr:row>107</xdr:row>
      <xdr:rowOff>136072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14227DB-48AA-024F-9D65-F95144D36A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28584" y="17668422"/>
              <a:ext cx="6015869" cy="421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231320</xdr:colOff>
      <xdr:row>113</xdr:row>
      <xdr:rowOff>26912</xdr:rowOff>
    </xdr:from>
    <xdr:to>
      <xdr:col>12</xdr:col>
      <xdr:colOff>498928</xdr:colOff>
      <xdr:row>135</xdr:row>
      <xdr:rowOff>60476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264AC28-06E1-114C-9E7E-B7ABDE5023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8820" y="22988512"/>
              <a:ext cx="6046108" cy="45039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431799</xdr:colOff>
      <xdr:row>0</xdr:row>
      <xdr:rowOff>184150</xdr:rowOff>
    </xdr:from>
    <xdr:to>
      <xdr:col>23</xdr:col>
      <xdr:colOff>489184</xdr:colOff>
      <xdr:row>14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9D238-80DD-AE43-9738-80D869C6D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406400</xdr:colOff>
      <xdr:row>16</xdr:row>
      <xdr:rowOff>82550</xdr:rowOff>
    </xdr:from>
    <xdr:to>
      <xdr:col>23</xdr:col>
      <xdr:colOff>498592</xdr:colOff>
      <xdr:row>29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B61AFF-9ACF-B843-938A-640572D30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588434</xdr:colOff>
      <xdr:row>1</xdr:row>
      <xdr:rowOff>25400</xdr:rowOff>
    </xdr:from>
    <xdr:to>
      <xdr:col>39</xdr:col>
      <xdr:colOff>560295</xdr:colOff>
      <xdr:row>15</xdr:row>
      <xdr:rowOff>22411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4B97A0-EAB8-3C49-BE92-3D12D4FD0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605367</xdr:colOff>
      <xdr:row>16</xdr:row>
      <xdr:rowOff>1</xdr:rowOff>
    </xdr:from>
    <xdr:to>
      <xdr:col>39</xdr:col>
      <xdr:colOff>592667</xdr:colOff>
      <xdr:row>31</xdr:row>
      <xdr:rowOff>59267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6264B7-1AE6-5D4B-8C25-F948A4892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296808</xdr:colOff>
      <xdr:row>2</xdr:row>
      <xdr:rowOff>183792</xdr:rowOff>
    </xdr:from>
    <xdr:to>
      <xdr:col>23</xdr:col>
      <xdr:colOff>299662</xdr:colOff>
      <xdr:row>21</xdr:row>
      <xdr:rowOff>171235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891701-7F1F-F345-B524-FF6CF94E3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296809</xdr:colOff>
      <xdr:row>23</xdr:row>
      <xdr:rowOff>183794</xdr:rowOff>
    </xdr:from>
    <xdr:to>
      <xdr:col>23</xdr:col>
      <xdr:colOff>342472</xdr:colOff>
      <xdr:row>43</xdr:row>
      <xdr:rowOff>85618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EA55B3-2D54-2946-AACF-FE5C5336C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460912</xdr:colOff>
      <xdr:row>3</xdr:row>
      <xdr:rowOff>14270</xdr:rowOff>
    </xdr:from>
    <xdr:to>
      <xdr:col>46</xdr:col>
      <xdr:colOff>299663</xdr:colOff>
      <xdr:row>22</xdr:row>
      <xdr:rowOff>30253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82C479-6931-0442-BD5D-A3D54CB3F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468044</xdr:colOff>
      <xdr:row>23</xdr:row>
      <xdr:rowOff>19693</xdr:rowOff>
    </xdr:from>
    <xdr:to>
      <xdr:col>46</xdr:col>
      <xdr:colOff>313931</xdr:colOff>
      <xdr:row>43</xdr:row>
      <xdr:rowOff>57079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545795-7ED8-544C-91C0-9395435B3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313933</xdr:colOff>
      <xdr:row>3</xdr:row>
      <xdr:rowOff>5423</xdr:rowOff>
    </xdr:from>
    <xdr:to>
      <xdr:col>23</xdr:col>
      <xdr:colOff>271124</xdr:colOff>
      <xdr:row>21</xdr:row>
      <xdr:rowOff>171236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2A419-48E1-7C43-8B10-AAEC50C70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311080</xdr:colOff>
      <xdr:row>24</xdr:row>
      <xdr:rowOff>5422</xdr:rowOff>
    </xdr:from>
    <xdr:to>
      <xdr:col>23</xdr:col>
      <xdr:colOff>385281</xdr:colOff>
      <xdr:row>43</xdr:row>
      <xdr:rowOff>99888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094EED-5B3B-F44A-A98D-A60D0AB38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289674</xdr:colOff>
      <xdr:row>47</xdr:row>
      <xdr:rowOff>5422</xdr:rowOff>
    </xdr:from>
    <xdr:to>
      <xdr:col>23</xdr:col>
      <xdr:colOff>499438</xdr:colOff>
      <xdr:row>64</xdr:row>
      <xdr:rowOff>171235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2999D3-52FC-274D-9A5E-ACA2126EC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339617</xdr:colOff>
      <xdr:row>66</xdr:row>
      <xdr:rowOff>91039</xdr:rowOff>
    </xdr:from>
    <xdr:to>
      <xdr:col>23</xdr:col>
      <xdr:colOff>527977</xdr:colOff>
      <xdr:row>82</xdr:row>
      <xdr:rowOff>42808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2764FF-21C6-D349-9B29-C6E3469FE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468044</xdr:colOff>
      <xdr:row>46</xdr:row>
      <xdr:rowOff>62501</xdr:rowOff>
    </xdr:from>
    <xdr:to>
      <xdr:col>46</xdr:col>
      <xdr:colOff>328201</xdr:colOff>
      <xdr:row>65</xdr:row>
      <xdr:rowOff>57079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4F5AF2-3B38-F946-98EB-CCDED0884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468830</xdr:colOff>
      <xdr:row>65</xdr:row>
      <xdr:rowOff>159443</xdr:rowOff>
    </xdr:from>
    <xdr:to>
      <xdr:col>46</xdr:col>
      <xdr:colOff>317249</xdr:colOff>
      <xdr:row>84</xdr:row>
      <xdr:rowOff>127898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B01489-6999-D041-8A0D-EB566D438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330200</xdr:colOff>
      <xdr:row>84</xdr:row>
      <xdr:rowOff>16932</xdr:rowOff>
    </xdr:from>
    <xdr:to>
      <xdr:col>23</xdr:col>
      <xdr:colOff>626533</xdr:colOff>
      <xdr:row>100</xdr:row>
      <xdr:rowOff>203199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5BF2421-76B7-184F-8FD7-DC3092473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330199</xdr:colOff>
      <xdr:row>102</xdr:row>
      <xdr:rowOff>50800</xdr:rowOff>
    </xdr:from>
    <xdr:to>
      <xdr:col>23</xdr:col>
      <xdr:colOff>660399</xdr:colOff>
      <xdr:row>118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524226-8ACC-7049-8584-64D20FD14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452783</xdr:colOff>
      <xdr:row>85</xdr:row>
      <xdr:rowOff>30181</xdr:rowOff>
    </xdr:from>
    <xdr:to>
      <xdr:col>46</xdr:col>
      <xdr:colOff>185854</xdr:colOff>
      <xdr:row>102</xdr:row>
      <xdr:rowOff>62086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E497298-D059-914C-BCBC-EFA5C1187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491435</xdr:colOff>
      <xdr:row>103</xdr:row>
      <xdr:rowOff>8834</xdr:rowOff>
    </xdr:from>
    <xdr:to>
      <xdr:col>46</xdr:col>
      <xdr:colOff>220870</xdr:colOff>
      <xdr:row>121</xdr:row>
      <xdr:rowOff>99390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8919C2A-EC93-5D44-AF37-9CE473C4C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16BCC-EFCE-9247-AB28-4A67F54356B3}">
  <dimension ref="A1:S89"/>
  <sheetViews>
    <sheetView workbookViewId="0">
      <selection activeCell="N28" sqref="N28"/>
    </sheetView>
  </sheetViews>
  <sheetFormatPr baseColWidth="10" defaultRowHeight="16" x14ac:dyDescent="0.2"/>
  <cols>
    <col min="1" max="1" width="16.5" customWidth="1"/>
    <col min="2" max="2" width="11.6640625" customWidth="1"/>
    <col min="3" max="3" width="12.83203125" customWidth="1"/>
    <col min="4" max="4" width="13.33203125" customWidth="1"/>
    <col min="5" max="5" width="13.83203125" customWidth="1"/>
    <col min="6" max="6" width="12.33203125" customWidth="1"/>
    <col min="7" max="7" width="12.1640625" customWidth="1"/>
  </cols>
  <sheetData>
    <row r="1" spans="1:19" x14ac:dyDescent="0.2">
      <c r="A1" s="2" t="s">
        <v>0</v>
      </c>
    </row>
    <row r="2" spans="1:19" x14ac:dyDescent="0.2">
      <c r="B2" s="1" t="s">
        <v>3</v>
      </c>
      <c r="C2" s="1" t="s">
        <v>6</v>
      </c>
      <c r="D2" s="1" t="s">
        <v>12</v>
      </c>
      <c r="E2" s="1" t="s">
        <v>9</v>
      </c>
      <c r="F2" s="1" t="s">
        <v>10</v>
      </c>
      <c r="G2" s="1" t="s">
        <v>11</v>
      </c>
      <c r="H2" s="1" t="s">
        <v>4</v>
      </c>
      <c r="I2" s="1" t="s">
        <v>7</v>
      </c>
      <c r="J2" s="1" t="s">
        <v>14</v>
      </c>
      <c r="K2" s="1" t="s">
        <v>13</v>
      </c>
      <c r="L2" s="1" t="s">
        <v>15</v>
      </c>
      <c r="M2" s="1" t="s">
        <v>16</v>
      </c>
      <c r="N2" s="1" t="s">
        <v>5</v>
      </c>
      <c r="O2" s="1" t="s">
        <v>8</v>
      </c>
      <c r="P2" s="1" t="s">
        <v>18</v>
      </c>
      <c r="Q2" s="1" t="s">
        <v>17</v>
      </c>
      <c r="R2" s="1" t="s">
        <v>19</v>
      </c>
      <c r="S2" s="1" t="s">
        <v>20</v>
      </c>
    </row>
    <row r="3" spans="1:19" x14ac:dyDescent="0.2">
      <c r="A3" s="1" t="s">
        <v>21</v>
      </c>
      <c r="B3">
        <v>2.64E-2</v>
      </c>
      <c r="C3">
        <v>1.09E-2</v>
      </c>
      <c r="D3">
        <v>0.1237</v>
      </c>
      <c r="E3">
        <v>5.1999999999999998E-3</v>
      </c>
      <c r="F3">
        <v>1.2699999999999999E-2</v>
      </c>
      <c r="G3">
        <v>8.9999999999999993E-3</v>
      </c>
      <c r="H3">
        <v>1.1900000000000001E-2</v>
      </c>
      <c r="I3">
        <v>1.34E-2</v>
      </c>
      <c r="J3">
        <v>5.2200000000000003E-2</v>
      </c>
      <c r="K3">
        <v>0.57289999999999996</v>
      </c>
      <c r="L3">
        <v>0.1749</v>
      </c>
      <c r="M3">
        <v>4.65E-2</v>
      </c>
      <c r="N3">
        <v>5.9299999999999999E-2</v>
      </c>
      <c r="O3">
        <v>2.2800000000000001E-2</v>
      </c>
      <c r="P3">
        <v>0.441</v>
      </c>
      <c r="Q3">
        <v>1.2200000000000001E-2</v>
      </c>
      <c r="R3">
        <v>3.4700000000000002E-2</v>
      </c>
      <c r="S3">
        <v>3.6200000000000003E-2</v>
      </c>
    </row>
    <row r="4" spans="1:19" x14ac:dyDescent="0.2">
      <c r="A4" s="1" t="s">
        <v>1</v>
      </c>
      <c r="B4">
        <v>910.38642095289003</v>
      </c>
      <c r="C4">
        <v>51.538046982461303</v>
      </c>
      <c r="D4">
        <v>216.05276932587</v>
      </c>
      <c r="E4">
        <v>1120.42507480686</v>
      </c>
      <c r="F4">
        <v>490.93260872080202</v>
      </c>
      <c r="G4">
        <v>1550.8927563360401</v>
      </c>
      <c r="H4">
        <v>100.421574157579</v>
      </c>
      <c r="I4">
        <v>101.87246137470601</v>
      </c>
      <c r="J4">
        <v>212.66180070076101</v>
      </c>
      <c r="K4">
        <v>1317.6397167555201</v>
      </c>
      <c r="L4">
        <v>230.26703766284001</v>
      </c>
      <c r="M4">
        <v>296.27145016903199</v>
      </c>
      <c r="N4">
        <v>166.13947139584701</v>
      </c>
      <c r="O4">
        <v>165.30687366631199</v>
      </c>
      <c r="P4">
        <v>275.76726665216597</v>
      </c>
      <c r="Q4">
        <v>50.476157291550798</v>
      </c>
      <c r="R4">
        <v>146.099979445347</v>
      </c>
      <c r="S4">
        <v>129.27245725727201</v>
      </c>
    </row>
    <row r="5" spans="1:19" x14ac:dyDescent="0.2">
      <c r="A5" s="1" t="s">
        <v>2</v>
      </c>
      <c r="B5">
        <v>53828</v>
      </c>
      <c r="C5">
        <v>3912</v>
      </c>
      <c r="D5">
        <v>2458</v>
      </c>
      <c r="E5">
        <v>6703</v>
      </c>
      <c r="F5">
        <v>22825</v>
      </c>
      <c r="G5">
        <v>55715</v>
      </c>
      <c r="H5">
        <v>15116</v>
      </c>
      <c r="I5">
        <v>14069</v>
      </c>
      <c r="J5">
        <v>11392</v>
      </c>
      <c r="K5">
        <v>25130</v>
      </c>
      <c r="L5">
        <v>17718</v>
      </c>
      <c r="M5">
        <v>34818</v>
      </c>
      <c r="N5">
        <v>16646</v>
      </c>
      <c r="O5">
        <v>18563</v>
      </c>
      <c r="P5">
        <v>19633</v>
      </c>
      <c r="Q5">
        <v>5423</v>
      </c>
      <c r="R5">
        <v>13050</v>
      </c>
      <c r="S5">
        <v>15456</v>
      </c>
    </row>
    <row r="6" spans="1:19" x14ac:dyDescent="0.2">
      <c r="A6" s="1" t="s">
        <v>31</v>
      </c>
      <c r="B6">
        <v>1</v>
      </c>
      <c r="C6">
        <v>0</v>
      </c>
      <c r="D6">
        <v>3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4</v>
      </c>
      <c r="L6">
        <v>2</v>
      </c>
      <c r="M6">
        <v>1</v>
      </c>
      <c r="N6">
        <v>1</v>
      </c>
      <c r="O6">
        <v>1</v>
      </c>
      <c r="P6">
        <v>3</v>
      </c>
      <c r="Q6">
        <v>0</v>
      </c>
      <c r="R6">
        <v>1</v>
      </c>
      <c r="S6">
        <v>1</v>
      </c>
    </row>
    <row r="7" spans="1:19" x14ac:dyDescent="0.2">
      <c r="A7" s="1" t="s">
        <v>47</v>
      </c>
      <c r="B7">
        <v>6.7870716854769197</v>
      </c>
      <c r="C7">
        <v>7.4038997090788996</v>
      </c>
      <c r="D7">
        <v>7.3787577743252299</v>
      </c>
      <c r="E7">
        <v>6.7138988156225299</v>
      </c>
      <c r="F7">
        <v>7.6405649825254001</v>
      </c>
      <c r="G7">
        <v>7.7219651753505101</v>
      </c>
      <c r="H7">
        <v>7.2809888915664596</v>
      </c>
      <c r="I7">
        <v>7.6537288724652299</v>
      </c>
      <c r="J7">
        <v>7.6650898803593002</v>
      </c>
      <c r="K7">
        <v>7.37476524760757</v>
      </c>
      <c r="L7">
        <v>7.7939410599011598</v>
      </c>
      <c r="M7">
        <v>7.7513123975802403</v>
      </c>
      <c r="N7">
        <v>7.7256280936433797</v>
      </c>
      <c r="O7">
        <v>7.7064686081718197</v>
      </c>
      <c r="P7">
        <v>7.4018494998333804</v>
      </c>
      <c r="Q7">
        <v>7.6970986807897201</v>
      </c>
      <c r="R7">
        <v>7.7688634834551404</v>
      </c>
      <c r="S7">
        <v>7.8013943130767602</v>
      </c>
    </row>
    <row r="8" spans="1:19" x14ac:dyDescent="0.2">
      <c r="A8" s="1" t="s">
        <v>48</v>
      </c>
      <c r="B8">
        <v>13.316862315666301</v>
      </c>
      <c r="C8">
        <v>8.6432575268710394</v>
      </c>
      <c r="D8">
        <v>13.040146637070899</v>
      </c>
      <c r="E8">
        <v>8.8781551130479492</v>
      </c>
      <c r="F8">
        <v>11.6544130207756</v>
      </c>
      <c r="G8">
        <v>14.5317941856297</v>
      </c>
      <c r="H8">
        <v>9.7850157417417005</v>
      </c>
      <c r="I8">
        <v>8.4431599422758907</v>
      </c>
      <c r="J8">
        <v>12.9403243820163</v>
      </c>
      <c r="K8">
        <v>9.8304980510229996</v>
      </c>
      <c r="L8">
        <v>10.314347864732399</v>
      </c>
      <c r="M8">
        <v>11.37409687489</v>
      </c>
      <c r="N8">
        <v>9.3586027687734301</v>
      </c>
      <c r="O8">
        <v>8.66422068938423</v>
      </c>
      <c r="P8">
        <v>8.6457295928980802</v>
      </c>
      <c r="Q8">
        <v>10.2249698122027</v>
      </c>
      <c r="R8">
        <v>9.4374990400099996</v>
      </c>
      <c r="S8">
        <v>9.6446627170931496</v>
      </c>
    </row>
    <row r="10" spans="1:19" x14ac:dyDescent="0.2">
      <c r="A10" s="2" t="s">
        <v>22</v>
      </c>
    </row>
    <row r="11" spans="1:19" x14ac:dyDescent="0.2">
      <c r="B11" s="1" t="s">
        <v>3</v>
      </c>
      <c r="C11" s="1" t="s">
        <v>6</v>
      </c>
      <c r="D11" s="1" t="s">
        <v>12</v>
      </c>
      <c r="E11" s="1" t="s">
        <v>9</v>
      </c>
      <c r="F11" s="1" t="s">
        <v>10</v>
      </c>
      <c r="G11" s="1" t="s">
        <v>11</v>
      </c>
      <c r="H11" s="1" t="s">
        <v>4</v>
      </c>
      <c r="I11" s="1" t="s">
        <v>7</v>
      </c>
      <c r="J11" s="1" t="s">
        <v>14</v>
      </c>
      <c r="K11" s="1" t="s">
        <v>13</v>
      </c>
      <c r="L11" s="1" t="s">
        <v>15</v>
      </c>
      <c r="M11" s="1" t="s">
        <v>16</v>
      </c>
      <c r="N11" s="7" t="s">
        <v>5</v>
      </c>
      <c r="O11" s="1" t="s">
        <v>8</v>
      </c>
      <c r="P11" s="1" t="s">
        <v>18</v>
      </c>
      <c r="Q11" s="1" t="s">
        <v>17</v>
      </c>
      <c r="R11" s="1" t="s">
        <v>19</v>
      </c>
      <c r="S11" s="1" t="s">
        <v>20</v>
      </c>
    </row>
    <row r="12" spans="1:19" x14ac:dyDescent="0.2">
      <c r="A12" s="1" t="s">
        <v>21</v>
      </c>
      <c r="B12">
        <v>4.9799999999999997E-2</v>
      </c>
      <c r="C12">
        <v>1.6899999999999998E-2</v>
      </c>
      <c r="D12">
        <v>4.5400000000000003E-2</v>
      </c>
      <c r="E12">
        <v>9.6000000000000002E-2</v>
      </c>
      <c r="F12">
        <v>7.2499999999999995E-2</v>
      </c>
      <c r="G12">
        <v>0.1202</v>
      </c>
      <c r="H12">
        <v>9.4200000000000006E-2</v>
      </c>
      <c r="I12">
        <v>5.7099999999999998E-2</v>
      </c>
      <c r="J12">
        <v>0.16300000000000001</v>
      </c>
      <c r="K12">
        <v>0.59289999999999998</v>
      </c>
      <c r="L12">
        <v>0.18029999999999999</v>
      </c>
      <c r="M12">
        <v>8.6999999999999994E-3</v>
      </c>
      <c r="N12" s="8">
        <v>3.0700000000000002E-2</v>
      </c>
      <c r="O12">
        <v>0.44850000000000001</v>
      </c>
      <c r="P12">
        <v>0.28589999999999999</v>
      </c>
      <c r="Q12">
        <v>5.2699999999999997E-2</v>
      </c>
      <c r="R12">
        <v>0.17910000000000001</v>
      </c>
      <c r="S12">
        <v>5.1299999999999998E-2</v>
      </c>
    </row>
    <row r="13" spans="1:19" x14ac:dyDescent="0.2">
      <c r="A13" s="1" t="s">
        <v>1</v>
      </c>
      <c r="B13">
        <v>1090.1004641213101</v>
      </c>
      <c r="C13">
        <v>80.994030069277798</v>
      </c>
      <c r="D13">
        <v>326.639960535022</v>
      </c>
      <c r="E13">
        <v>588.73245409428398</v>
      </c>
      <c r="F13">
        <v>518.58935234995295</v>
      </c>
      <c r="G13">
        <v>1314.1705749021801</v>
      </c>
      <c r="H13">
        <v>107.260117873449</v>
      </c>
      <c r="I13">
        <v>74.036934156013302</v>
      </c>
      <c r="J13">
        <v>280.31240297960102</v>
      </c>
      <c r="K13">
        <v>1317.6397167555201</v>
      </c>
      <c r="L13">
        <v>139.125401850727</v>
      </c>
      <c r="M13">
        <v>328.53797970014801</v>
      </c>
      <c r="N13" s="8">
        <v>211.22270020763901</v>
      </c>
      <c r="O13">
        <v>117.244809749777</v>
      </c>
      <c r="P13">
        <v>280.42265900262498</v>
      </c>
      <c r="Q13">
        <v>505.63183960974999</v>
      </c>
      <c r="R13">
        <v>104.03987769189401</v>
      </c>
      <c r="S13">
        <v>107.700808375918</v>
      </c>
    </row>
    <row r="14" spans="1:19" x14ac:dyDescent="0.2">
      <c r="A14" s="1" t="s">
        <v>2</v>
      </c>
      <c r="B14">
        <v>54862</v>
      </c>
      <c r="C14">
        <v>5629</v>
      </c>
      <c r="D14">
        <v>2617</v>
      </c>
      <c r="E14">
        <v>6713</v>
      </c>
      <c r="F14">
        <v>25330</v>
      </c>
      <c r="G14">
        <v>56011</v>
      </c>
      <c r="H14">
        <v>18364</v>
      </c>
      <c r="I14">
        <v>13303</v>
      </c>
      <c r="J14">
        <v>16379</v>
      </c>
      <c r="K14">
        <v>25130</v>
      </c>
      <c r="L14">
        <v>13514</v>
      </c>
      <c r="M14">
        <v>35675</v>
      </c>
      <c r="N14" s="8">
        <v>23628</v>
      </c>
      <c r="O14">
        <v>10893</v>
      </c>
      <c r="P14">
        <v>21676</v>
      </c>
      <c r="Q14">
        <v>23495</v>
      </c>
      <c r="R14">
        <v>12895</v>
      </c>
      <c r="S14">
        <v>19516</v>
      </c>
    </row>
    <row r="15" spans="1:19" x14ac:dyDescent="0.2">
      <c r="A15" s="1" t="s">
        <v>31</v>
      </c>
      <c r="B15">
        <v>0</v>
      </c>
      <c r="C15">
        <v>1</v>
      </c>
      <c r="D15">
        <v>1</v>
      </c>
      <c r="E15">
        <v>2</v>
      </c>
      <c r="F15">
        <v>2</v>
      </c>
      <c r="G15">
        <v>2</v>
      </c>
      <c r="H15">
        <v>0</v>
      </c>
      <c r="I15">
        <v>2</v>
      </c>
      <c r="J15">
        <v>2</v>
      </c>
      <c r="K15">
        <v>4</v>
      </c>
      <c r="L15">
        <v>2</v>
      </c>
      <c r="M15">
        <v>0</v>
      </c>
      <c r="N15" s="8">
        <v>2</v>
      </c>
      <c r="O15">
        <v>3</v>
      </c>
      <c r="P15">
        <v>2</v>
      </c>
      <c r="Q15">
        <v>1</v>
      </c>
      <c r="R15">
        <v>2</v>
      </c>
      <c r="S15">
        <v>0</v>
      </c>
    </row>
    <row r="16" spans="1:19" x14ac:dyDescent="0.2">
      <c r="A16" s="1" t="s">
        <v>47</v>
      </c>
      <c r="B16">
        <v>6.8001071341819896</v>
      </c>
      <c r="C16">
        <v>7.4162682217633398</v>
      </c>
      <c r="D16">
        <v>7.4792199524875604</v>
      </c>
      <c r="E16">
        <v>6.8733007158295196</v>
      </c>
      <c r="F16">
        <v>7.6878804759276802</v>
      </c>
      <c r="G16">
        <v>7.6895021894592697</v>
      </c>
      <c r="H16">
        <v>7.3080849086488602</v>
      </c>
      <c r="I16">
        <v>7.6600645732666797</v>
      </c>
      <c r="J16">
        <v>7.6650898803593002</v>
      </c>
      <c r="K16">
        <v>7.4342607184654304</v>
      </c>
      <c r="L16">
        <v>7.7716381439186897</v>
      </c>
      <c r="M16">
        <v>7.7365959968813396</v>
      </c>
      <c r="N16" s="8">
        <v>7.7432761447122402</v>
      </c>
      <c r="O16">
        <v>7.70444825811395</v>
      </c>
      <c r="P16">
        <v>7.6334382703749801</v>
      </c>
      <c r="Q16">
        <v>7.6649878407927101</v>
      </c>
      <c r="R16">
        <v>7.7676948259715397</v>
      </c>
      <c r="S16">
        <v>7.7742234803586197</v>
      </c>
    </row>
    <row r="17" spans="1:19" x14ac:dyDescent="0.2">
      <c r="A17" s="1" t="s">
        <v>48</v>
      </c>
      <c r="B17">
        <v>13.4559282763284</v>
      </c>
      <c r="C17">
        <v>9.1397423332368195</v>
      </c>
      <c r="D17">
        <v>13.0337947364019</v>
      </c>
      <c r="E17">
        <v>9.0984126339450402</v>
      </c>
      <c r="F17">
        <v>11.9386721802805</v>
      </c>
      <c r="G17">
        <v>14.2462876886557</v>
      </c>
      <c r="H17">
        <v>9.7475628434368495</v>
      </c>
      <c r="I17">
        <v>8.3474522426731408</v>
      </c>
      <c r="J17">
        <v>12.9403243820163</v>
      </c>
      <c r="K17">
        <v>10.0214814276755</v>
      </c>
      <c r="L17">
        <v>9.9318408067526391</v>
      </c>
      <c r="M17">
        <v>11.6077560784745</v>
      </c>
      <c r="N17" s="8">
        <v>9.62932192258382</v>
      </c>
      <c r="O17">
        <v>8.5122243165774591</v>
      </c>
      <c r="P17">
        <v>10.592629720804499</v>
      </c>
      <c r="Q17">
        <v>10.2182993138897</v>
      </c>
      <c r="R17">
        <v>9.2323431683662491</v>
      </c>
      <c r="S17">
        <v>9.4800645191878594</v>
      </c>
    </row>
    <row r="18" spans="1:19" x14ac:dyDescent="0.2">
      <c r="N18" s="8"/>
    </row>
    <row r="19" spans="1:19" x14ac:dyDescent="0.2">
      <c r="A19" s="2" t="s">
        <v>23</v>
      </c>
      <c r="N19" s="8"/>
    </row>
    <row r="20" spans="1:19" x14ac:dyDescent="0.2">
      <c r="B20" s="1" t="s">
        <v>3</v>
      </c>
      <c r="C20" s="1" t="s">
        <v>6</v>
      </c>
      <c r="D20" s="1" t="s">
        <v>12</v>
      </c>
      <c r="E20" s="1" t="s">
        <v>9</v>
      </c>
      <c r="F20" s="1" t="s">
        <v>10</v>
      </c>
      <c r="G20" s="1" t="s">
        <v>11</v>
      </c>
      <c r="H20" s="1" t="s">
        <v>4</v>
      </c>
      <c r="I20" s="1" t="s">
        <v>7</v>
      </c>
      <c r="J20" s="1" t="s">
        <v>14</v>
      </c>
      <c r="K20" s="1" t="s">
        <v>13</v>
      </c>
      <c r="L20" s="1" t="s">
        <v>15</v>
      </c>
      <c r="M20" s="1" t="s">
        <v>16</v>
      </c>
      <c r="N20" s="7" t="s">
        <v>5</v>
      </c>
      <c r="O20" s="1" t="s">
        <v>8</v>
      </c>
      <c r="P20" s="1" t="s">
        <v>18</v>
      </c>
      <c r="Q20" s="1" t="s">
        <v>17</v>
      </c>
      <c r="R20" s="1" t="s">
        <v>19</v>
      </c>
      <c r="S20" s="1" t="s">
        <v>20</v>
      </c>
    </row>
    <row r="21" spans="1:19" x14ac:dyDescent="0.2">
      <c r="A21" s="1" t="s">
        <v>21</v>
      </c>
      <c r="B21">
        <v>1.0500000000000001E-2</v>
      </c>
      <c r="C21">
        <v>1.14E-2</v>
      </c>
      <c r="D21">
        <v>2.4299999999999999E-2</v>
      </c>
      <c r="E21">
        <v>1.9099999999999999E-2</v>
      </c>
      <c r="F21">
        <v>3.4000000000000002E-2</v>
      </c>
      <c r="G21">
        <v>5.0999999999999997E-2</v>
      </c>
      <c r="H21">
        <v>2.46E-2</v>
      </c>
      <c r="I21">
        <v>8.2000000000000007E-3</v>
      </c>
      <c r="J21">
        <v>0.1009</v>
      </c>
      <c r="K21">
        <v>0.61399999999999999</v>
      </c>
      <c r="L21">
        <v>4.87E-2</v>
      </c>
      <c r="M21">
        <v>2.35E-2</v>
      </c>
      <c r="N21" s="8">
        <v>3.0700000000000002E-2</v>
      </c>
      <c r="O21">
        <v>0.123</v>
      </c>
      <c r="P21">
        <v>0.3296</v>
      </c>
      <c r="Q21">
        <v>0.68479999999999996</v>
      </c>
      <c r="R21">
        <v>2.7199999999999998E-2</v>
      </c>
      <c r="S21">
        <v>3.1399999999999997E-2</v>
      </c>
    </row>
    <row r="22" spans="1:19" x14ac:dyDescent="0.2">
      <c r="A22" s="1" t="s">
        <v>1</v>
      </c>
      <c r="B22">
        <v>282.02043998420299</v>
      </c>
      <c r="C22">
        <v>66.391582824217394</v>
      </c>
      <c r="D22">
        <v>213.88204955921799</v>
      </c>
      <c r="E22">
        <v>1357.22300376265</v>
      </c>
      <c r="F22">
        <v>67.240255577493102</v>
      </c>
      <c r="G22">
        <v>223.491952124336</v>
      </c>
      <c r="H22">
        <v>140.88707821072401</v>
      </c>
      <c r="I22">
        <v>118.14880772292</v>
      </c>
      <c r="J22">
        <v>179.67319717101901</v>
      </c>
      <c r="K22">
        <v>1253.89571032188</v>
      </c>
      <c r="L22">
        <v>214.561554666706</v>
      </c>
      <c r="M22">
        <v>285.67596564119998</v>
      </c>
      <c r="N22" s="8">
        <v>211.22270020763901</v>
      </c>
      <c r="O22">
        <v>1270.33685160352</v>
      </c>
      <c r="P22">
        <v>278.34863444353698</v>
      </c>
      <c r="Q22">
        <v>1226.85439983537</v>
      </c>
      <c r="R22">
        <v>205.84413481598301</v>
      </c>
      <c r="S22">
        <v>180.20196772244199</v>
      </c>
    </row>
    <row r="23" spans="1:19" x14ac:dyDescent="0.2">
      <c r="A23" s="1" t="s">
        <v>2</v>
      </c>
      <c r="B23">
        <v>39403</v>
      </c>
      <c r="C23">
        <v>5306</v>
      </c>
      <c r="D23">
        <v>2463</v>
      </c>
      <c r="E23">
        <v>25895</v>
      </c>
      <c r="F23">
        <v>5902</v>
      </c>
      <c r="G23">
        <v>33318</v>
      </c>
      <c r="H23">
        <v>21475</v>
      </c>
      <c r="I23">
        <v>13129</v>
      </c>
      <c r="J23">
        <v>11388</v>
      </c>
      <c r="K23">
        <v>26315</v>
      </c>
      <c r="L23">
        <v>17831</v>
      </c>
      <c r="M23">
        <v>34937</v>
      </c>
      <c r="N23" s="8">
        <v>23628</v>
      </c>
      <c r="O23">
        <v>6710</v>
      </c>
      <c r="P23">
        <v>22862</v>
      </c>
      <c r="Q23">
        <v>36159</v>
      </c>
      <c r="R23">
        <v>19203</v>
      </c>
      <c r="S23">
        <v>21722</v>
      </c>
    </row>
    <row r="24" spans="1:19" x14ac:dyDescent="0.2">
      <c r="A24" s="1" t="s">
        <v>31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1</v>
      </c>
      <c r="K24">
        <v>4</v>
      </c>
      <c r="L24">
        <v>1</v>
      </c>
      <c r="M24">
        <v>0</v>
      </c>
      <c r="N24" s="8">
        <v>2</v>
      </c>
      <c r="O24">
        <v>3</v>
      </c>
      <c r="P24">
        <v>3</v>
      </c>
      <c r="Q24">
        <v>3</v>
      </c>
      <c r="R24">
        <v>1</v>
      </c>
      <c r="S24">
        <v>1</v>
      </c>
    </row>
    <row r="25" spans="1:19" x14ac:dyDescent="0.2">
      <c r="A25" s="1" t="s">
        <v>47</v>
      </c>
      <c r="B25">
        <v>6.4724281012330804</v>
      </c>
      <c r="C25">
        <v>7.4449223445663897</v>
      </c>
      <c r="D25">
        <v>7.6741696860086597</v>
      </c>
      <c r="E25">
        <v>6.7435394102185704</v>
      </c>
      <c r="F25">
        <v>7.5766677619979301</v>
      </c>
      <c r="G25">
        <v>7.4790728324169198</v>
      </c>
      <c r="H25">
        <v>7.3751102441612497</v>
      </c>
      <c r="I25">
        <v>7.7145931905737903</v>
      </c>
      <c r="J25">
        <v>7.6476367554517299</v>
      </c>
      <c r="K25">
        <v>7.4268720614636798</v>
      </c>
      <c r="L25">
        <v>7.8045885930839001</v>
      </c>
      <c r="M25">
        <v>7.7537642894445398</v>
      </c>
      <c r="N25" s="8">
        <v>7.7432761447122402</v>
      </c>
      <c r="O25">
        <v>7.3924544931201197</v>
      </c>
      <c r="P25">
        <v>7.7212771713693096</v>
      </c>
      <c r="Q25">
        <v>7.6712590399247196</v>
      </c>
      <c r="R25">
        <v>7.7474038540275902</v>
      </c>
      <c r="S25">
        <v>7.8051437090007703</v>
      </c>
    </row>
    <row r="26" spans="1:19" x14ac:dyDescent="0.2">
      <c r="A26" s="1" t="s">
        <v>48</v>
      </c>
      <c r="B26">
        <v>11.8094317624128</v>
      </c>
      <c r="C26">
        <v>8.9219434643071107</v>
      </c>
      <c r="D26">
        <v>12.9882259827626</v>
      </c>
      <c r="E26">
        <v>8.8596820441694195</v>
      </c>
      <c r="F26">
        <v>9.7142561816667001</v>
      </c>
      <c r="G26">
        <v>12.4121844177336</v>
      </c>
      <c r="H26">
        <v>10.166829034967501</v>
      </c>
      <c r="I26">
        <v>8.59729726452424</v>
      </c>
      <c r="J26">
        <v>12.8829933982973</v>
      </c>
      <c r="K26">
        <v>9.8988176529377494</v>
      </c>
      <c r="L26">
        <v>10.265411854209001</v>
      </c>
      <c r="M26">
        <v>11.281479509652801</v>
      </c>
      <c r="N26" s="8">
        <v>9.62932192258382</v>
      </c>
      <c r="O26">
        <v>13.1862559335874</v>
      </c>
      <c r="P26">
        <v>11.267622485706999</v>
      </c>
      <c r="Q26">
        <v>10.2544169291924</v>
      </c>
      <c r="R26">
        <v>9.5813793297576897</v>
      </c>
      <c r="S26">
        <v>9.7520158916172903</v>
      </c>
    </row>
    <row r="28" spans="1:19" x14ac:dyDescent="0.2">
      <c r="A28" s="2" t="s">
        <v>24</v>
      </c>
    </row>
    <row r="29" spans="1:19" x14ac:dyDescent="0.2">
      <c r="B29" s="1" t="s">
        <v>3</v>
      </c>
      <c r="C29" s="1" t="s">
        <v>6</v>
      </c>
      <c r="D29" s="1" t="s">
        <v>12</v>
      </c>
      <c r="E29" s="1" t="s">
        <v>9</v>
      </c>
      <c r="F29" s="1" t="s">
        <v>10</v>
      </c>
      <c r="G29" s="1" t="s">
        <v>11</v>
      </c>
      <c r="H29" s="1" t="s">
        <v>4</v>
      </c>
      <c r="I29" s="1" t="s">
        <v>7</v>
      </c>
      <c r="J29" s="1" t="s">
        <v>14</v>
      </c>
      <c r="K29" s="1" t="s">
        <v>13</v>
      </c>
      <c r="L29" s="1" t="s">
        <v>15</v>
      </c>
      <c r="M29" s="1" t="s">
        <v>16</v>
      </c>
      <c r="N29" s="1" t="s">
        <v>5</v>
      </c>
      <c r="O29" s="1" t="s">
        <v>8</v>
      </c>
      <c r="P29" s="1" t="s">
        <v>18</v>
      </c>
      <c r="Q29" s="1" t="s">
        <v>17</v>
      </c>
      <c r="R29" s="1" t="s">
        <v>19</v>
      </c>
      <c r="S29" s="1" t="s">
        <v>20</v>
      </c>
    </row>
    <row r="30" spans="1:19" x14ac:dyDescent="0.2">
      <c r="A30" s="1" t="s">
        <v>21</v>
      </c>
      <c r="B30">
        <v>1.01E-2</v>
      </c>
      <c r="C30">
        <v>1.1599999999999999E-2</v>
      </c>
      <c r="D30">
        <v>0.15129999999999999</v>
      </c>
      <c r="E30">
        <v>0.1012</v>
      </c>
      <c r="F30">
        <v>1.14E-2</v>
      </c>
      <c r="G30">
        <v>1.9699999999999999E-2</v>
      </c>
      <c r="H30">
        <v>4.3400000000000001E-2</v>
      </c>
      <c r="I30">
        <v>0.2132</v>
      </c>
      <c r="J30">
        <v>0.19420000000000001</v>
      </c>
      <c r="K30">
        <v>8.3000000000000004E-2</v>
      </c>
      <c r="L30">
        <v>0.19159999999999999</v>
      </c>
      <c r="M30">
        <v>0.11550000000000001</v>
      </c>
      <c r="N30">
        <v>1.5299999999999999E-2</v>
      </c>
      <c r="O30">
        <v>2.07E-2</v>
      </c>
      <c r="P30">
        <v>5.6599999999999998E-2</v>
      </c>
      <c r="Q30">
        <v>0.36380000000000001</v>
      </c>
      <c r="R30">
        <v>0.23880000000000001</v>
      </c>
      <c r="S30">
        <v>0.39300000000000002</v>
      </c>
    </row>
    <row r="31" spans="1:19" x14ac:dyDescent="0.2">
      <c r="A31" s="1" t="s">
        <v>1</v>
      </c>
      <c r="B31">
        <v>451.38001445660399</v>
      </c>
      <c r="C31">
        <v>47.623203492100501</v>
      </c>
      <c r="D31">
        <v>266.56751688541499</v>
      </c>
      <c r="E31">
        <v>1027.9458245880001</v>
      </c>
      <c r="F31">
        <v>632.148770347864</v>
      </c>
      <c r="G31">
        <v>217.71735224773599</v>
      </c>
      <c r="H31">
        <v>78.869176988842497</v>
      </c>
      <c r="I31">
        <v>63.272900466509498</v>
      </c>
      <c r="J31">
        <v>170.62680262367499</v>
      </c>
      <c r="K31">
        <v>1754.2317702674</v>
      </c>
      <c r="L31">
        <v>208.37188622607599</v>
      </c>
      <c r="M31">
        <v>341.93413862339401</v>
      </c>
      <c r="N31">
        <v>66.990938201184406</v>
      </c>
      <c r="O31">
        <v>146.88645587678599</v>
      </c>
      <c r="P31">
        <v>68.1958070525191</v>
      </c>
      <c r="Q31">
        <v>699.04811642125298</v>
      </c>
      <c r="R31">
        <v>144.992914074304</v>
      </c>
      <c r="S31">
        <v>93.676723395288306</v>
      </c>
    </row>
    <row r="32" spans="1:19" x14ac:dyDescent="0.2">
      <c r="A32" s="1" t="s">
        <v>2</v>
      </c>
      <c r="B32">
        <v>45908</v>
      </c>
      <c r="C32">
        <v>3187</v>
      </c>
      <c r="D32">
        <v>2445</v>
      </c>
      <c r="E32">
        <v>6263</v>
      </c>
      <c r="F32">
        <v>27206</v>
      </c>
      <c r="G32">
        <v>33291</v>
      </c>
      <c r="H32">
        <v>9381</v>
      </c>
      <c r="I32">
        <v>8198</v>
      </c>
      <c r="J32">
        <v>10294</v>
      </c>
      <c r="K32">
        <v>31828</v>
      </c>
      <c r="L32">
        <v>13599</v>
      </c>
      <c r="M32">
        <v>36921</v>
      </c>
      <c r="N32">
        <v>11089</v>
      </c>
      <c r="O32">
        <v>12035</v>
      </c>
      <c r="P32">
        <v>9833</v>
      </c>
      <c r="Q32">
        <v>27316</v>
      </c>
      <c r="R32">
        <v>15035</v>
      </c>
      <c r="S32">
        <v>15425</v>
      </c>
    </row>
    <row r="33" spans="1:19" x14ac:dyDescent="0.2">
      <c r="A33" s="1" t="s">
        <v>31</v>
      </c>
      <c r="B33">
        <v>0</v>
      </c>
      <c r="C33">
        <v>1</v>
      </c>
      <c r="D33">
        <v>3</v>
      </c>
      <c r="E33">
        <v>2</v>
      </c>
      <c r="F33">
        <v>0</v>
      </c>
      <c r="G33">
        <v>0</v>
      </c>
      <c r="H33">
        <v>1</v>
      </c>
      <c r="I33">
        <v>3</v>
      </c>
      <c r="J33">
        <v>3</v>
      </c>
      <c r="K33">
        <v>2</v>
      </c>
      <c r="L33">
        <v>2</v>
      </c>
      <c r="M33">
        <v>2</v>
      </c>
      <c r="N33">
        <v>0</v>
      </c>
      <c r="O33">
        <v>1</v>
      </c>
      <c r="P33">
        <v>1</v>
      </c>
      <c r="Q33">
        <v>3</v>
      </c>
      <c r="R33">
        <v>2</v>
      </c>
      <c r="S33">
        <v>3</v>
      </c>
    </row>
    <row r="34" spans="1:19" x14ac:dyDescent="0.2">
      <c r="A34" s="1" t="s">
        <v>47</v>
      </c>
      <c r="B34">
        <v>6.5367157414227401</v>
      </c>
      <c r="C34">
        <v>7.46875185434026</v>
      </c>
      <c r="D34">
        <v>7.4605463247169403</v>
      </c>
      <c r="E34">
        <v>6.6064165814215601</v>
      </c>
      <c r="F34">
        <v>7.7045295071825599</v>
      </c>
      <c r="G34">
        <v>7.3104427467155499</v>
      </c>
      <c r="H34">
        <v>7.0869761273407796</v>
      </c>
      <c r="I34">
        <v>7.5716625959428603</v>
      </c>
      <c r="J34">
        <v>7.5214263730350499</v>
      </c>
      <c r="K34">
        <v>7.3568943607177104</v>
      </c>
      <c r="L34">
        <v>7.6861167398260797</v>
      </c>
      <c r="M34">
        <v>7.7265970466424196</v>
      </c>
      <c r="N34">
        <v>7.5634357364018303</v>
      </c>
      <c r="O34">
        <v>7.7006908352299304</v>
      </c>
      <c r="P34">
        <v>7.5803022442143604</v>
      </c>
      <c r="Q34">
        <v>7.5724231114464704</v>
      </c>
      <c r="R34">
        <v>7.6560901382416402</v>
      </c>
      <c r="S34">
        <v>7.71107230490448</v>
      </c>
    </row>
    <row r="35" spans="1:19" x14ac:dyDescent="0.2">
      <c r="A35" s="1" t="s">
        <v>48</v>
      </c>
      <c r="B35">
        <v>12.7557528386995</v>
      </c>
      <c r="C35">
        <v>8.5437074271498794</v>
      </c>
      <c r="D35">
        <v>13.219551342950201</v>
      </c>
      <c r="E35">
        <v>8.6887757162581902</v>
      </c>
      <c r="F35">
        <v>12.12246133663</v>
      </c>
      <c r="G35">
        <v>11.8738782607931</v>
      </c>
      <c r="H35">
        <v>9.3295929298014393</v>
      </c>
      <c r="I35">
        <v>7.9541099381219498</v>
      </c>
      <c r="J35">
        <v>12.7099063837316</v>
      </c>
      <c r="K35">
        <v>9.6632188675225503</v>
      </c>
      <c r="L35">
        <v>9.9775940725763697</v>
      </c>
      <c r="M35">
        <v>11.518799142900001</v>
      </c>
      <c r="N35">
        <v>8.6716804168259696</v>
      </c>
      <c r="O35">
        <v>8.4303737581495</v>
      </c>
      <c r="P35">
        <v>10.7669449133358</v>
      </c>
      <c r="Q35">
        <v>9.5750100584500704</v>
      </c>
      <c r="R35">
        <v>9.1703242121580608</v>
      </c>
      <c r="S35">
        <v>9.4859480702236301</v>
      </c>
    </row>
    <row r="37" spans="1:19" x14ac:dyDescent="0.2">
      <c r="A37" s="2" t="s">
        <v>25</v>
      </c>
    </row>
    <row r="38" spans="1:19" x14ac:dyDescent="0.2">
      <c r="B38" s="1" t="s">
        <v>3</v>
      </c>
      <c r="C38" s="1" t="s">
        <v>6</v>
      </c>
      <c r="D38" s="1" t="s">
        <v>12</v>
      </c>
      <c r="E38" s="1" t="s">
        <v>9</v>
      </c>
      <c r="F38" s="1" t="s">
        <v>10</v>
      </c>
      <c r="G38" s="1" t="s">
        <v>11</v>
      </c>
      <c r="H38" s="1" t="s">
        <v>4</v>
      </c>
      <c r="I38" s="1" t="s">
        <v>7</v>
      </c>
      <c r="J38" s="1" t="s">
        <v>14</v>
      </c>
      <c r="K38" s="1" t="s">
        <v>13</v>
      </c>
      <c r="L38" s="1" t="s">
        <v>15</v>
      </c>
      <c r="M38" s="1" t="s">
        <v>16</v>
      </c>
      <c r="N38" s="1" t="s">
        <v>5</v>
      </c>
      <c r="O38" s="1" t="s">
        <v>8</v>
      </c>
      <c r="P38" s="1" t="s">
        <v>18</v>
      </c>
      <c r="Q38" s="1" t="s">
        <v>17</v>
      </c>
      <c r="R38" s="1" t="s">
        <v>19</v>
      </c>
      <c r="S38" s="1" t="s">
        <v>20</v>
      </c>
    </row>
    <row r="39" spans="1:19" x14ac:dyDescent="0.2">
      <c r="A39" s="1" t="s">
        <v>21</v>
      </c>
      <c r="B39">
        <v>2.58E-2</v>
      </c>
      <c r="C39">
        <v>3.61E-2</v>
      </c>
      <c r="D39">
        <v>0.1104</v>
      </c>
      <c r="E39">
        <v>2.92E-2</v>
      </c>
      <c r="F39">
        <v>4.2900000000000001E-2</v>
      </c>
      <c r="G39">
        <v>5.3E-3</v>
      </c>
      <c r="H39">
        <v>4.0800000000000003E-2</v>
      </c>
      <c r="I39">
        <v>0.27779999999999999</v>
      </c>
      <c r="J39">
        <v>2.3599999999999999E-2</v>
      </c>
      <c r="K39">
        <v>0.24349999999999999</v>
      </c>
      <c r="L39">
        <v>2.6599999999999999E-2</v>
      </c>
      <c r="M39">
        <v>2.3300000000000001E-2</v>
      </c>
      <c r="N39">
        <v>6.8699999999999997E-2</v>
      </c>
      <c r="O39">
        <v>7.51E-2</v>
      </c>
      <c r="P39">
        <v>0.15690000000000001</v>
      </c>
      <c r="Q39">
        <v>3.5999999999999997E-2</v>
      </c>
      <c r="R39">
        <v>6.2700000000000006E-2</v>
      </c>
      <c r="S39">
        <v>8.7999999999999995E-2</v>
      </c>
    </row>
    <row r="40" spans="1:19" x14ac:dyDescent="0.2">
      <c r="A40" s="1" t="s">
        <v>1</v>
      </c>
      <c r="B40">
        <v>595.11964192685002</v>
      </c>
      <c r="C40">
        <v>50.725867563719703</v>
      </c>
      <c r="D40">
        <v>306.48562664559103</v>
      </c>
      <c r="E40">
        <v>1131.1859366353599</v>
      </c>
      <c r="F40">
        <v>559.35038557741404</v>
      </c>
      <c r="G40">
        <v>96.248300637055706</v>
      </c>
      <c r="H40">
        <v>42.8441223078094</v>
      </c>
      <c r="I40">
        <v>58.5394897879032</v>
      </c>
      <c r="J40">
        <v>281.71796154299801</v>
      </c>
      <c r="K40">
        <v>1173.02349079125</v>
      </c>
      <c r="L40">
        <v>148.30157780771799</v>
      </c>
      <c r="M40">
        <v>273.91558049815001</v>
      </c>
      <c r="N40">
        <v>154.09541547304801</v>
      </c>
      <c r="O40">
        <v>143.23054858467299</v>
      </c>
      <c r="P40">
        <v>228.649741575549</v>
      </c>
      <c r="Q40">
        <v>988.74427262300401</v>
      </c>
      <c r="R40">
        <v>122.140067971045</v>
      </c>
      <c r="S40">
        <v>135.798924305181</v>
      </c>
    </row>
    <row r="41" spans="1:19" x14ac:dyDescent="0.2">
      <c r="A41" s="1" t="s">
        <v>2</v>
      </c>
      <c r="B41">
        <v>49899</v>
      </c>
      <c r="C41">
        <v>2863</v>
      </c>
      <c r="D41">
        <v>2508</v>
      </c>
      <c r="E41">
        <v>6018</v>
      </c>
      <c r="F41">
        <v>22582</v>
      </c>
      <c r="G41">
        <v>21984</v>
      </c>
      <c r="H41">
        <v>3817</v>
      </c>
      <c r="I41">
        <v>9502</v>
      </c>
      <c r="J41">
        <v>12007</v>
      </c>
      <c r="K41">
        <v>24623</v>
      </c>
      <c r="L41">
        <v>13671</v>
      </c>
      <c r="M41">
        <v>33231</v>
      </c>
      <c r="N41">
        <v>19914</v>
      </c>
      <c r="O41">
        <v>13234</v>
      </c>
      <c r="P41">
        <v>18886</v>
      </c>
      <c r="Q41">
        <v>35304</v>
      </c>
      <c r="R41">
        <v>12676</v>
      </c>
      <c r="S41">
        <v>17171</v>
      </c>
    </row>
    <row r="42" spans="1:19" x14ac:dyDescent="0.2">
      <c r="A42" s="1" t="s">
        <v>31</v>
      </c>
      <c r="B42">
        <v>0</v>
      </c>
      <c r="C42">
        <v>2</v>
      </c>
      <c r="D42">
        <v>2</v>
      </c>
      <c r="E42">
        <v>0</v>
      </c>
      <c r="F42">
        <v>1</v>
      </c>
      <c r="G42">
        <v>0</v>
      </c>
      <c r="H42">
        <v>1</v>
      </c>
      <c r="I42">
        <v>3</v>
      </c>
      <c r="J42">
        <v>0</v>
      </c>
      <c r="K42">
        <v>3</v>
      </c>
      <c r="L42">
        <v>1</v>
      </c>
      <c r="M42">
        <v>0</v>
      </c>
      <c r="N42">
        <v>0</v>
      </c>
      <c r="O42">
        <v>2</v>
      </c>
      <c r="P42">
        <v>2</v>
      </c>
      <c r="Q42">
        <v>1</v>
      </c>
      <c r="R42">
        <v>1</v>
      </c>
      <c r="S42">
        <v>0</v>
      </c>
    </row>
    <row r="43" spans="1:19" x14ac:dyDescent="0.2">
      <c r="A43" s="1" t="s">
        <v>47</v>
      </c>
      <c r="B43">
        <v>6.6291824629896201</v>
      </c>
      <c r="C43">
        <v>7.5273239638480502</v>
      </c>
      <c r="D43">
        <v>7.4391857551925602</v>
      </c>
      <c r="E43">
        <v>6.6282898252447602</v>
      </c>
      <c r="F43">
        <v>7.7035501552999897</v>
      </c>
      <c r="G43">
        <v>7.2467744995308303</v>
      </c>
      <c r="H43">
        <v>7.0773182209171601</v>
      </c>
      <c r="I43">
        <v>7.5834730197143996</v>
      </c>
      <c r="J43">
        <v>7.6795297128361799</v>
      </c>
      <c r="K43">
        <v>7.3551829782546099</v>
      </c>
      <c r="L43">
        <v>7.6562296067433504</v>
      </c>
      <c r="M43">
        <v>7.7058651750934803</v>
      </c>
      <c r="N43">
        <v>7.5829872305454202</v>
      </c>
      <c r="O43">
        <v>7.68921559238699</v>
      </c>
      <c r="P43">
        <v>7.6430768635685</v>
      </c>
      <c r="Q43">
        <v>7.5474927113569299</v>
      </c>
      <c r="R43">
        <v>7.6292287681005799</v>
      </c>
      <c r="S43">
        <v>7.7407517509948303</v>
      </c>
    </row>
    <row r="44" spans="1:19" x14ac:dyDescent="0.2">
      <c r="A44" s="1" t="s">
        <v>48</v>
      </c>
      <c r="B44">
        <v>12.9648649281899</v>
      </c>
      <c r="C44">
        <v>8.7366689772255608</v>
      </c>
      <c r="D44">
        <v>13.2220784099355</v>
      </c>
      <c r="E44">
        <v>8.7915138157611796</v>
      </c>
      <c r="F44">
        <v>11.9967885282348</v>
      </c>
      <c r="G44">
        <v>10.939995661318701</v>
      </c>
      <c r="H44">
        <v>8.4358042200720895</v>
      </c>
      <c r="I44">
        <v>7.8841189579632003</v>
      </c>
      <c r="J44">
        <v>12.8122589036611</v>
      </c>
      <c r="K44">
        <v>9.8129720913527407</v>
      </c>
      <c r="L44">
        <v>9.8408966942700999</v>
      </c>
      <c r="M44">
        <v>11.272839946729</v>
      </c>
      <c r="N44">
        <v>9.1381200647461593</v>
      </c>
      <c r="O44">
        <v>8.4262123229368093</v>
      </c>
      <c r="P44">
        <v>10.8599518135726</v>
      </c>
      <c r="Q44">
        <v>9.8380946089674008</v>
      </c>
      <c r="R44">
        <v>9.1504859088117101</v>
      </c>
      <c r="S44">
        <v>9.6833965762220799</v>
      </c>
    </row>
    <row r="46" spans="1:19" x14ac:dyDescent="0.2">
      <c r="A46" s="2" t="s">
        <v>26</v>
      </c>
    </row>
    <row r="47" spans="1:19" x14ac:dyDescent="0.2">
      <c r="B47" s="1" t="s">
        <v>3</v>
      </c>
      <c r="C47" s="1" t="s">
        <v>6</v>
      </c>
      <c r="D47" s="1" t="s">
        <v>12</v>
      </c>
      <c r="E47" s="1" t="s">
        <v>9</v>
      </c>
      <c r="F47" s="1" t="s">
        <v>10</v>
      </c>
      <c r="G47" s="1" t="s">
        <v>11</v>
      </c>
      <c r="H47" s="1" t="s">
        <v>4</v>
      </c>
      <c r="I47" s="1" t="s">
        <v>7</v>
      </c>
      <c r="J47" s="1" t="s">
        <v>14</v>
      </c>
      <c r="K47" s="1" t="s">
        <v>13</v>
      </c>
      <c r="L47" s="1" t="s">
        <v>15</v>
      </c>
      <c r="M47" s="1" t="s">
        <v>16</v>
      </c>
      <c r="N47" s="1" t="s">
        <v>5</v>
      </c>
      <c r="O47" s="1" t="s">
        <v>8</v>
      </c>
      <c r="P47" s="1" t="s">
        <v>18</v>
      </c>
      <c r="Q47" s="1" t="s">
        <v>17</v>
      </c>
      <c r="R47" s="1" t="s">
        <v>19</v>
      </c>
      <c r="S47" s="1" t="s">
        <v>20</v>
      </c>
    </row>
    <row r="48" spans="1:19" x14ac:dyDescent="0.2">
      <c r="A48" s="1" t="s">
        <v>21</v>
      </c>
      <c r="B48">
        <v>0.1164</v>
      </c>
      <c r="C48">
        <v>3.0599999999999999E-2</v>
      </c>
      <c r="D48">
        <v>0.1613</v>
      </c>
      <c r="E48">
        <v>0.12529999999999999</v>
      </c>
      <c r="F48">
        <v>1.0200000000000001E-2</v>
      </c>
      <c r="G48">
        <v>0.14979999999999999</v>
      </c>
      <c r="H48">
        <v>0.1915</v>
      </c>
      <c r="I48">
        <v>3.7600000000000001E-2</v>
      </c>
      <c r="J48">
        <v>9.01E-2</v>
      </c>
      <c r="K48">
        <v>0.19819999999999999</v>
      </c>
      <c r="L48">
        <v>9.1999999999999998E-3</v>
      </c>
      <c r="M48">
        <v>3.8199999999999998E-2</v>
      </c>
      <c r="N48">
        <v>0.90680000000000005</v>
      </c>
      <c r="O48">
        <v>2.76E-2</v>
      </c>
      <c r="P48">
        <v>0.29680000000000001</v>
      </c>
      <c r="Q48">
        <v>2.87E-2</v>
      </c>
      <c r="R48">
        <v>2.23E-2</v>
      </c>
      <c r="S48">
        <v>3.6999999999999998E-2</v>
      </c>
    </row>
    <row r="49" spans="1:19" x14ac:dyDescent="0.2">
      <c r="A49" s="1" t="s">
        <v>1</v>
      </c>
      <c r="B49">
        <v>383.22609488350201</v>
      </c>
      <c r="C49">
        <v>43.040590947203398</v>
      </c>
      <c r="D49">
        <v>328.484295489408</v>
      </c>
      <c r="E49">
        <v>870.64681766432102</v>
      </c>
      <c r="F49">
        <v>347.557174888617</v>
      </c>
      <c r="G49">
        <v>114.753593372786</v>
      </c>
      <c r="H49">
        <v>69.146306412420302</v>
      </c>
      <c r="I49">
        <v>69.279751106208295</v>
      </c>
      <c r="J49">
        <v>267.70637778297998</v>
      </c>
      <c r="K49">
        <v>1802.3597511274399</v>
      </c>
      <c r="L49">
        <v>129.64092076411399</v>
      </c>
      <c r="M49">
        <v>275.41619793002798</v>
      </c>
      <c r="N49">
        <v>196.08498975692001</v>
      </c>
      <c r="O49">
        <v>52.452024174101702</v>
      </c>
      <c r="P49">
        <v>157.422710407886</v>
      </c>
      <c r="Q49">
        <v>652.48926039200501</v>
      </c>
      <c r="R49">
        <v>126.836451047552</v>
      </c>
      <c r="S49">
        <v>117.159192917132</v>
      </c>
    </row>
    <row r="50" spans="1:19" x14ac:dyDescent="0.2">
      <c r="A50" s="1" t="s">
        <v>2</v>
      </c>
      <c r="B50">
        <v>44068</v>
      </c>
      <c r="C50">
        <v>2117</v>
      </c>
      <c r="D50">
        <v>2490</v>
      </c>
      <c r="E50">
        <v>6261</v>
      </c>
      <c r="F50">
        <v>19901</v>
      </c>
      <c r="G50">
        <v>21710</v>
      </c>
      <c r="H50">
        <v>8447</v>
      </c>
      <c r="I50">
        <v>7709</v>
      </c>
      <c r="J50">
        <v>12625</v>
      </c>
      <c r="K50">
        <v>29447</v>
      </c>
      <c r="L50">
        <v>9226</v>
      </c>
      <c r="M50">
        <v>33903</v>
      </c>
      <c r="N50">
        <v>21935</v>
      </c>
      <c r="O50">
        <v>4504</v>
      </c>
      <c r="P50">
        <v>17409</v>
      </c>
      <c r="Q50">
        <v>29074</v>
      </c>
      <c r="R50">
        <v>16554</v>
      </c>
      <c r="S50">
        <v>14832</v>
      </c>
    </row>
    <row r="51" spans="1:19" x14ac:dyDescent="0.2">
      <c r="A51" s="1" t="s">
        <v>31</v>
      </c>
      <c r="B51">
        <v>2</v>
      </c>
      <c r="C51">
        <v>2</v>
      </c>
      <c r="D51">
        <v>3</v>
      </c>
      <c r="E51">
        <v>2</v>
      </c>
      <c r="F51">
        <v>1</v>
      </c>
      <c r="G51">
        <v>3</v>
      </c>
      <c r="H51">
        <v>2</v>
      </c>
      <c r="I51">
        <v>1</v>
      </c>
      <c r="J51">
        <v>1</v>
      </c>
      <c r="K51">
        <v>2</v>
      </c>
      <c r="L51">
        <v>0</v>
      </c>
      <c r="M51">
        <v>0</v>
      </c>
      <c r="N51">
        <v>3</v>
      </c>
      <c r="O51">
        <v>1</v>
      </c>
      <c r="P51">
        <v>3</v>
      </c>
      <c r="Q51">
        <v>1</v>
      </c>
      <c r="R51">
        <v>1</v>
      </c>
      <c r="S51">
        <v>1</v>
      </c>
    </row>
    <row r="52" spans="1:19" x14ac:dyDescent="0.2">
      <c r="A52" s="1" t="s">
        <v>47</v>
      </c>
      <c r="B52">
        <v>6.5626257282157496</v>
      </c>
      <c r="C52">
        <v>7.4413915162004303</v>
      </c>
      <c r="D52">
        <v>7.4575619721348403</v>
      </c>
      <c r="E52">
        <v>6.6254063122851896</v>
      </c>
      <c r="F52">
        <v>7.6157044833956</v>
      </c>
      <c r="G52">
        <v>7.1386775607004598</v>
      </c>
      <c r="H52">
        <v>7.0481384037430397</v>
      </c>
      <c r="I52">
        <v>7.58438743691962</v>
      </c>
      <c r="J52">
        <v>7.6086882046011102</v>
      </c>
      <c r="K52">
        <v>7.3459649036487997</v>
      </c>
      <c r="L52">
        <v>7.6990046359873299</v>
      </c>
      <c r="M52">
        <v>7.7028411785055102</v>
      </c>
      <c r="N52">
        <v>7.6031073069339996</v>
      </c>
      <c r="O52">
        <v>7.6505760785688199</v>
      </c>
      <c r="P52">
        <v>7.58248208748289</v>
      </c>
      <c r="Q52">
        <v>7.5661283582027599</v>
      </c>
      <c r="R52">
        <v>7.6068359622261097</v>
      </c>
      <c r="S52">
        <v>7.6963872042628703</v>
      </c>
    </row>
    <row r="53" spans="1:19" x14ac:dyDescent="0.2">
      <c r="A53" s="1" t="s">
        <v>48</v>
      </c>
      <c r="B53">
        <v>12.480817203105699</v>
      </c>
      <c r="C53">
        <v>8.2572577978975303</v>
      </c>
      <c r="D53">
        <v>13.1162802062784</v>
      </c>
      <c r="E53">
        <v>8.8595035979437906</v>
      </c>
      <c r="F53">
        <v>11.5405892349269</v>
      </c>
      <c r="G53">
        <v>11.0048050431985</v>
      </c>
      <c r="H53">
        <v>9.1011608469202692</v>
      </c>
      <c r="I53">
        <v>7.9248112392463996</v>
      </c>
      <c r="J53">
        <v>12.9888051796329</v>
      </c>
      <c r="K53">
        <v>9.7737489441454493</v>
      </c>
      <c r="L53">
        <v>9.7568450859066598</v>
      </c>
      <c r="M53">
        <v>11.235094909629799</v>
      </c>
      <c r="N53">
        <v>9.3201982795767009</v>
      </c>
      <c r="O53">
        <v>8.00199194732709</v>
      </c>
      <c r="P53">
        <v>10.686272682079901</v>
      </c>
      <c r="Q53">
        <v>9.7656916009789008</v>
      </c>
      <c r="R53">
        <v>9.1888978923630908</v>
      </c>
      <c r="S53">
        <v>9.56746718634367</v>
      </c>
    </row>
    <row r="55" spans="1:19" x14ac:dyDescent="0.2">
      <c r="A55" s="2" t="s">
        <v>27</v>
      </c>
    </row>
    <row r="56" spans="1:19" x14ac:dyDescent="0.2">
      <c r="B56" s="1" t="s">
        <v>3</v>
      </c>
      <c r="C56" s="1" t="s">
        <v>6</v>
      </c>
      <c r="D56" s="1" t="s">
        <v>12</v>
      </c>
      <c r="E56" s="1" t="s">
        <v>9</v>
      </c>
      <c r="F56" s="1" t="s">
        <v>10</v>
      </c>
      <c r="G56" s="1" t="s">
        <v>11</v>
      </c>
      <c r="H56" s="1" t="s">
        <v>4</v>
      </c>
      <c r="I56" s="1" t="s">
        <v>7</v>
      </c>
      <c r="J56" s="1" t="s">
        <v>14</v>
      </c>
      <c r="K56" s="1" t="s">
        <v>13</v>
      </c>
      <c r="L56" s="1" t="s">
        <v>15</v>
      </c>
      <c r="M56" s="1" t="s">
        <v>16</v>
      </c>
      <c r="N56" s="1" t="s">
        <v>5</v>
      </c>
      <c r="O56" s="1" t="s">
        <v>8</v>
      </c>
      <c r="P56" s="1" t="s">
        <v>18</v>
      </c>
      <c r="Q56" s="1" t="s">
        <v>17</v>
      </c>
      <c r="R56" s="1" t="s">
        <v>19</v>
      </c>
      <c r="S56" s="1" t="s">
        <v>20</v>
      </c>
    </row>
    <row r="57" spans="1:19" x14ac:dyDescent="0.2">
      <c r="A57" s="1" t="s">
        <v>21</v>
      </c>
      <c r="B57">
        <v>8.2500000000000004E-2</v>
      </c>
      <c r="C57">
        <v>4.1000000000000003E-3</v>
      </c>
      <c r="D57">
        <v>3.2199999999999999E-2</v>
      </c>
      <c r="E57">
        <v>6.2600000000000003E-2</v>
      </c>
      <c r="F57">
        <v>0.42530000000000001</v>
      </c>
      <c r="G57">
        <v>1.4E-2</v>
      </c>
      <c r="H57">
        <v>2.3099999999999999E-2</v>
      </c>
      <c r="I57">
        <v>1.7000000000000001E-2</v>
      </c>
      <c r="J57">
        <v>0.15570000000000001</v>
      </c>
      <c r="K57">
        <v>1.84E-2</v>
      </c>
      <c r="L57">
        <v>9.35E-2</v>
      </c>
      <c r="M57">
        <v>4.8300000000000003E-2</v>
      </c>
      <c r="N57">
        <v>9.1999999999999998E-3</v>
      </c>
      <c r="O57">
        <v>2.4400000000000002E-2</v>
      </c>
      <c r="P57">
        <v>4.9200000000000001E-2</v>
      </c>
      <c r="Q57">
        <v>1.1900000000000001E-2</v>
      </c>
      <c r="R57">
        <v>0.19159999999999999</v>
      </c>
      <c r="S57">
        <v>7.6E-3</v>
      </c>
    </row>
    <row r="58" spans="1:19" x14ac:dyDescent="0.2">
      <c r="A58" s="1" t="s">
        <v>1</v>
      </c>
      <c r="B58">
        <v>705.70189317448398</v>
      </c>
      <c r="C58">
        <v>39.7047965705503</v>
      </c>
      <c r="D58">
        <v>280.69738282387402</v>
      </c>
      <c r="E58">
        <v>1237.6276708876301</v>
      </c>
      <c r="F58">
        <v>593.59883814284603</v>
      </c>
      <c r="G58">
        <v>641.79239824471301</v>
      </c>
      <c r="H58">
        <v>96.859518392903894</v>
      </c>
      <c r="I58">
        <v>28.3856378635958</v>
      </c>
      <c r="J58">
        <v>312.58688643142602</v>
      </c>
      <c r="K58">
        <v>1499.47643846136</v>
      </c>
      <c r="L58">
        <v>131.97378784637499</v>
      </c>
      <c r="M58">
        <v>361.81672035448503</v>
      </c>
      <c r="N58">
        <v>105.52893880474301</v>
      </c>
      <c r="O58">
        <v>98.536903612408906</v>
      </c>
      <c r="P58">
        <v>296.45327638419701</v>
      </c>
      <c r="Q58">
        <v>1269.98242399687</v>
      </c>
      <c r="R58">
        <v>307.65467856249899</v>
      </c>
      <c r="S58">
        <v>298.848036118707</v>
      </c>
    </row>
    <row r="59" spans="1:19" x14ac:dyDescent="0.2">
      <c r="A59" s="1" t="s">
        <v>2</v>
      </c>
      <c r="B59">
        <v>44210</v>
      </c>
      <c r="C59">
        <v>2230</v>
      </c>
      <c r="D59">
        <v>2433</v>
      </c>
      <c r="E59">
        <v>5653</v>
      </c>
      <c r="F59">
        <v>22207</v>
      </c>
      <c r="G59">
        <v>44806</v>
      </c>
      <c r="H59">
        <v>15012</v>
      </c>
      <c r="I59">
        <v>2987</v>
      </c>
      <c r="J59">
        <v>19205</v>
      </c>
      <c r="K59">
        <v>27839</v>
      </c>
      <c r="L59">
        <v>10015</v>
      </c>
      <c r="M59">
        <v>39151</v>
      </c>
      <c r="N59">
        <v>16833</v>
      </c>
      <c r="O59">
        <v>7026</v>
      </c>
      <c r="P59">
        <v>18115</v>
      </c>
      <c r="Q59">
        <v>34811</v>
      </c>
      <c r="R59">
        <v>22414</v>
      </c>
      <c r="S59">
        <v>27877</v>
      </c>
    </row>
    <row r="60" spans="1:19" x14ac:dyDescent="0.2">
      <c r="A60" s="1" t="s">
        <v>31</v>
      </c>
      <c r="B60">
        <v>2</v>
      </c>
      <c r="C60">
        <v>0</v>
      </c>
      <c r="D60">
        <v>0</v>
      </c>
      <c r="E60">
        <v>2</v>
      </c>
      <c r="F60">
        <v>1</v>
      </c>
      <c r="G60">
        <v>1</v>
      </c>
      <c r="H60">
        <v>0</v>
      </c>
      <c r="I60">
        <v>1</v>
      </c>
      <c r="J60">
        <v>2</v>
      </c>
      <c r="K60">
        <v>0</v>
      </c>
      <c r="L60">
        <v>1</v>
      </c>
      <c r="M60">
        <v>0</v>
      </c>
      <c r="N60">
        <v>1</v>
      </c>
      <c r="O60">
        <v>1</v>
      </c>
      <c r="P60">
        <v>2</v>
      </c>
      <c r="Q60">
        <v>0</v>
      </c>
      <c r="R60">
        <v>2</v>
      </c>
      <c r="S60">
        <v>0</v>
      </c>
    </row>
    <row r="61" spans="1:19" x14ac:dyDescent="0.2">
      <c r="A61" s="1" t="s">
        <v>47</v>
      </c>
      <c r="B61">
        <v>6.7422509840006803</v>
      </c>
      <c r="C61">
        <v>7.4057492514838703</v>
      </c>
      <c r="D61">
        <v>7.3308034831008397</v>
      </c>
      <c r="E61">
        <v>6.8050403580789798</v>
      </c>
      <c r="F61">
        <v>7.6672712135485401</v>
      </c>
      <c r="G61">
        <v>7.5754343359054097</v>
      </c>
      <c r="H61">
        <v>7.2887271229136301</v>
      </c>
      <c r="I61">
        <v>7.4181557291212998</v>
      </c>
      <c r="J61">
        <v>7.4484289751191</v>
      </c>
      <c r="K61">
        <v>7.46756621478771</v>
      </c>
      <c r="L61">
        <v>7.7501571050807998</v>
      </c>
      <c r="M61">
        <v>7.7292821068371103</v>
      </c>
      <c r="N61">
        <v>7.6596835692208396</v>
      </c>
      <c r="O61">
        <v>7.5891198734202199</v>
      </c>
      <c r="P61">
        <v>7.72055335388721</v>
      </c>
      <c r="Q61">
        <v>7.6808752304177199</v>
      </c>
      <c r="R61">
        <v>7.7222114649217497</v>
      </c>
      <c r="S61">
        <v>7.7523494301303897</v>
      </c>
    </row>
    <row r="62" spans="1:19" x14ac:dyDescent="0.2">
      <c r="A62" s="1" t="s">
        <v>48</v>
      </c>
      <c r="B62">
        <v>12.581148159807899</v>
      </c>
      <c r="C62">
        <v>8.3531427232300199</v>
      </c>
      <c r="D62">
        <v>13.383197669554701</v>
      </c>
      <c r="E62">
        <v>8.8745399815255901</v>
      </c>
      <c r="F62">
        <v>11.9776651155056</v>
      </c>
      <c r="G62">
        <v>13.7919340238304</v>
      </c>
      <c r="H62">
        <v>9.4971055037420999</v>
      </c>
      <c r="I62">
        <v>6.8344999104962403</v>
      </c>
      <c r="J62">
        <v>12.372127509573399</v>
      </c>
      <c r="K62">
        <v>10.129211929287401</v>
      </c>
      <c r="L62">
        <v>9.5700413570869696</v>
      </c>
      <c r="M62">
        <v>11.443757433673801</v>
      </c>
      <c r="N62">
        <v>8.8961114915392105</v>
      </c>
      <c r="O62">
        <v>7.9646218408607901</v>
      </c>
      <c r="P62">
        <v>11.153523512273299</v>
      </c>
      <c r="Q62">
        <v>10.2484660801685</v>
      </c>
      <c r="R62">
        <v>9.83536041325765</v>
      </c>
      <c r="S62">
        <v>10.2034421250659</v>
      </c>
    </row>
    <row r="64" spans="1:19" x14ac:dyDescent="0.2">
      <c r="A64" s="2" t="s">
        <v>28</v>
      </c>
    </row>
    <row r="65" spans="1:19" x14ac:dyDescent="0.2">
      <c r="B65" s="1" t="s">
        <v>3</v>
      </c>
      <c r="C65" s="1" t="s">
        <v>6</v>
      </c>
      <c r="D65" s="1" t="s">
        <v>12</v>
      </c>
      <c r="E65" s="1" t="s">
        <v>9</v>
      </c>
      <c r="F65" s="1" t="s">
        <v>10</v>
      </c>
      <c r="G65" s="1" t="s">
        <v>11</v>
      </c>
      <c r="H65" s="1" t="s">
        <v>4</v>
      </c>
      <c r="I65" s="1" t="s">
        <v>7</v>
      </c>
      <c r="J65" s="1" t="s">
        <v>14</v>
      </c>
      <c r="K65" s="1" t="s">
        <v>13</v>
      </c>
      <c r="L65" s="1" t="s">
        <v>15</v>
      </c>
      <c r="M65" s="1" t="s">
        <v>16</v>
      </c>
      <c r="N65" s="1" t="s">
        <v>5</v>
      </c>
      <c r="O65" s="1" t="s">
        <v>8</v>
      </c>
      <c r="P65" s="1" t="s">
        <v>18</v>
      </c>
      <c r="Q65" s="1" t="s">
        <v>17</v>
      </c>
      <c r="R65" s="1" t="s">
        <v>19</v>
      </c>
      <c r="S65" s="1" t="s">
        <v>20</v>
      </c>
    </row>
    <row r="66" spans="1:19" x14ac:dyDescent="0.2">
      <c r="A66" s="1" t="s">
        <v>21</v>
      </c>
      <c r="B66">
        <v>0.24740000000000001</v>
      </c>
      <c r="C66">
        <v>8.1199999999999994E-2</v>
      </c>
      <c r="D66">
        <v>9.2299999999999993E-2</v>
      </c>
      <c r="E66">
        <v>2.1000000000000001E-2</v>
      </c>
      <c r="F66">
        <v>1.78E-2</v>
      </c>
      <c r="G66">
        <v>5.4800000000000001E-2</v>
      </c>
      <c r="H66">
        <v>3.6499999999999998E-2</v>
      </c>
      <c r="I66">
        <v>7.8200000000000006E-2</v>
      </c>
      <c r="J66">
        <v>5.74E-2</v>
      </c>
      <c r="K66">
        <v>4.4200000000000003E-2</v>
      </c>
      <c r="L66">
        <v>0.3276</v>
      </c>
      <c r="M66">
        <v>7.7499999999999999E-2</v>
      </c>
      <c r="N66">
        <v>5.0000000000000001E-3</v>
      </c>
      <c r="O66">
        <v>0.21529999999999999</v>
      </c>
      <c r="P66">
        <v>2.8799999999999999E-2</v>
      </c>
      <c r="Q66">
        <v>2.0799999999999999E-2</v>
      </c>
      <c r="R66">
        <v>0.66449999999999998</v>
      </c>
      <c r="S66">
        <v>7.0300000000000001E-2</v>
      </c>
    </row>
    <row r="67" spans="1:19" x14ac:dyDescent="0.2">
      <c r="A67" s="1" t="s">
        <v>1</v>
      </c>
      <c r="B67">
        <v>831.82333195961405</v>
      </c>
      <c r="C67">
        <v>66.231306726271896</v>
      </c>
      <c r="D67">
        <v>242.44288798655401</v>
      </c>
      <c r="E67">
        <v>1056.8429394842699</v>
      </c>
      <c r="F67">
        <v>162.594103674129</v>
      </c>
      <c r="G67">
        <v>1549.2063338975299</v>
      </c>
      <c r="H67">
        <v>66.123998272546501</v>
      </c>
      <c r="I67">
        <v>50.868934917317802</v>
      </c>
      <c r="J67">
        <v>65.812149017456207</v>
      </c>
      <c r="K67">
        <v>1398.6882037038499</v>
      </c>
      <c r="L67">
        <v>238.89858505289399</v>
      </c>
      <c r="M67">
        <v>218.191261200376</v>
      </c>
      <c r="N67">
        <v>176.64324094641901</v>
      </c>
      <c r="O67">
        <v>169.83326796461901</v>
      </c>
      <c r="P67">
        <v>386.61650275002899</v>
      </c>
      <c r="Q67">
        <v>399.453667836367</v>
      </c>
      <c r="R67">
        <v>223.38751872168399</v>
      </c>
      <c r="S67">
        <v>318.47181261473298</v>
      </c>
    </row>
    <row r="68" spans="1:19" x14ac:dyDescent="0.2">
      <c r="A68" s="1" t="s">
        <v>2</v>
      </c>
      <c r="B68">
        <v>52205</v>
      </c>
      <c r="C68">
        <v>5277</v>
      </c>
      <c r="D68">
        <v>2362</v>
      </c>
      <c r="E68">
        <v>5429</v>
      </c>
      <c r="F68">
        <v>12600</v>
      </c>
      <c r="G68">
        <v>53805</v>
      </c>
      <c r="H68">
        <v>13976</v>
      </c>
      <c r="I68">
        <v>8972</v>
      </c>
      <c r="J68">
        <v>10816</v>
      </c>
      <c r="K68">
        <v>28342</v>
      </c>
      <c r="L68">
        <v>18643</v>
      </c>
      <c r="M68">
        <v>35740</v>
      </c>
      <c r="N68">
        <v>17909</v>
      </c>
      <c r="O68">
        <v>14525</v>
      </c>
      <c r="P68">
        <v>26733</v>
      </c>
      <c r="Q68">
        <v>21272</v>
      </c>
      <c r="R68">
        <v>17152</v>
      </c>
      <c r="S68">
        <v>25485</v>
      </c>
    </row>
    <row r="69" spans="1:19" x14ac:dyDescent="0.2">
      <c r="A69" s="1" t="s">
        <v>31</v>
      </c>
      <c r="B69">
        <v>3</v>
      </c>
      <c r="C69">
        <v>2</v>
      </c>
      <c r="D69">
        <v>2</v>
      </c>
      <c r="E69">
        <v>0</v>
      </c>
      <c r="F69">
        <v>0</v>
      </c>
      <c r="G69">
        <v>1</v>
      </c>
      <c r="H69">
        <v>1</v>
      </c>
      <c r="I69">
        <v>1</v>
      </c>
      <c r="J69">
        <v>0</v>
      </c>
      <c r="K69">
        <v>0</v>
      </c>
      <c r="L69">
        <v>3</v>
      </c>
      <c r="M69">
        <v>1</v>
      </c>
      <c r="N69">
        <v>0</v>
      </c>
      <c r="O69">
        <v>2</v>
      </c>
      <c r="P69">
        <v>1</v>
      </c>
      <c r="Q69">
        <v>0</v>
      </c>
      <c r="R69">
        <v>3</v>
      </c>
      <c r="S69">
        <v>2</v>
      </c>
    </row>
    <row r="70" spans="1:19" x14ac:dyDescent="0.2">
      <c r="A70" s="1" t="s">
        <v>47</v>
      </c>
      <c r="B70">
        <v>6.7679212207291899</v>
      </c>
      <c r="C70">
        <v>7.4603793177615998</v>
      </c>
      <c r="D70">
        <v>7.3749723763343003</v>
      </c>
      <c r="E70">
        <v>6.7703902363958699</v>
      </c>
      <c r="F70">
        <v>7.6955714594507603</v>
      </c>
      <c r="G70">
        <v>7.6977817343204302</v>
      </c>
      <c r="H70">
        <v>7.24595087033489</v>
      </c>
      <c r="I70">
        <v>7.4580584710764901</v>
      </c>
      <c r="J70">
        <v>7.4014219959568104</v>
      </c>
      <c r="K70">
        <v>7.6306289346953804</v>
      </c>
      <c r="L70">
        <v>7.75702422689284</v>
      </c>
      <c r="M70">
        <v>7.7106822127520598</v>
      </c>
      <c r="N70">
        <v>7.7028612253360897</v>
      </c>
      <c r="O70">
        <v>7.6412035960216302</v>
      </c>
      <c r="P70">
        <v>7.6416768591398903</v>
      </c>
      <c r="Q70">
        <v>7.6300606899573502</v>
      </c>
      <c r="R70">
        <v>7.7157563714872897</v>
      </c>
      <c r="S70">
        <v>7.7645999841561997</v>
      </c>
    </row>
    <row r="71" spans="1:19" x14ac:dyDescent="0.2">
      <c r="A71" s="1" t="s">
        <v>48</v>
      </c>
      <c r="B71">
        <v>13.494468923607601</v>
      </c>
      <c r="C71">
        <v>8.8622696664058402</v>
      </c>
      <c r="D71">
        <v>13.358990570531301</v>
      </c>
      <c r="E71">
        <v>8.9065003783098096</v>
      </c>
      <c r="F71">
        <v>10.8726457123778</v>
      </c>
      <c r="G71">
        <v>14.690642153749399</v>
      </c>
      <c r="H71">
        <v>8.7051248686390004</v>
      </c>
      <c r="I71">
        <v>7.3533626465750697</v>
      </c>
      <c r="J71">
        <v>12.2325732965845</v>
      </c>
      <c r="K71">
        <v>10.1123142390162</v>
      </c>
      <c r="L71">
        <v>10.187687510939901</v>
      </c>
      <c r="M71">
        <v>11.030600025439201</v>
      </c>
      <c r="N71">
        <v>9.0939503561358102</v>
      </c>
      <c r="O71">
        <v>8.1572408131752407</v>
      </c>
      <c r="P71">
        <v>10.4763230818815</v>
      </c>
      <c r="Q71">
        <v>10.367407964384901</v>
      </c>
      <c r="R71">
        <v>9.6034183177430492</v>
      </c>
      <c r="S71">
        <v>10.1532249527831</v>
      </c>
    </row>
    <row r="73" spans="1:19" x14ac:dyDescent="0.2">
      <c r="A73" s="3" t="s">
        <v>29</v>
      </c>
    </row>
    <row r="74" spans="1:19" x14ac:dyDescent="0.2">
      <c r="A74" s="4"/>
      <c r="B74" s="5" t="s">
        <v>3</v>
      </c>
      <c r="C74" s="5" t="s">
        <v>6</v>
      </c>
      <c r="D74" s="5" t="s">
        <v>12</v>
      </c>
      <c r="E74" s="5" t="s">
        <v>9</v>
      </c>
      <c r="F74" s="5" t="s">
        <v>10</v>
      </c>
      <c r="G74" s="5" t="s">
        <v>11</v>
      </c>
      <c r="H74" s="5" t="s">
        <v>4</v>
      </c>
      <c r="I74" s="5" t="s">
        <v>7</v>
      </c>
      <c r="J74" s="5" t="s">
        <v>14</v>
      </c>
      <c r="K74" s="5" t="s">
        <v>13</v>
      </c>
      <c r="L74" s="5" t="s">
        <v>15</v>
      </c>
      <c r="M74" s="5" t="s">
        <v>16</v>
      </c>
      <c r="N74" s="5" t="s">
        <v>5</v>
      </c>
      <c r="O74" s="5" t="s">
        <v>8</v>
      </c>
      <c r="P74" s="5" t="s">
        <v>18</v>
      </c>
      <c r="Q74" s="5" t="s">
        <v>17</v>
      </c>
      <c r="R74" s="5" t="s">
        <v>19</v>
      </c>
      <c r="S74" s="5" t="s">
        <v>20</v>
      </c>
    </row>
    <row r="75" spans="1:19" x14ac:dyDescent="0.2">
      <c r="A75" s="5" t="s">
        <v>21</v>
      </c>
      <c r="B75">
        <v>1.15E-2</v>
      </c>
      <c r="C75">
        <v>0.1014</v>
      </c>
      <c r="D75">
        <v>9.2899999999999996E-2</v>
      </c>
      <c r="E75">
        <v>0.2898</v>
      </c>
      <c r="F75">
        <v>5.9400000000000001E-2</v>
      </c>
      <c r="G75">
        <v>0.1158</v>
      </c>
      <c r="H75">
        <v>0.38440000000000002</v>
      </c>
      <c r="I75">
        <v>1.1299999999999999E-2</v>
      </c>
      <c r="J75">
        <v>4.8300000000000003E-2</v>
      </c>
      <c r="K75">
        <v>4.65E-2</v>
      </c>
      <c r="L75">
        <v>6.2300000000000001E-2</v>
      </c>
      <c r="M75">
        <v>1.7299999999999999E-2</v>
      </c>
      <c r="N75">
        <v>0.29459999999999997</v>
      </c>
      <c r="O75">
        <v>5.7000000000000002E-3</v>
      </c>
      <c r="P75">
        <v>1.11E-2</v>
      </c>
      <c r="Q75">
        <v>3.4500000000000003E-2</v>
      </c>
      <c r="R75">
        <v>3.2399999999999998E-2</v>
      </c>
      <c r="S75">
        <v>7.0999999999999994E-2</v>
      </c>
    </row>
    <row r="76" spans="1:19" x14ac:dyDescent="0.2">
      <c r="A76" s="5" t="s">
        <v>1</v>
      </c>
      <c r="B76">
        <v>916.91166731713395</v>
      </c>
      <c r="C76">
        <v>47.681344428231696</v>
      </c>
      <c r="D76">
        <v>230.45899161878299</v>
      </c>
      <c r="E76">
        <v>947.66243239114397</v>
      </c>
      <c r="F76">
        <v>510.54457914236599</v>
      </c>
      <c r="G76">
        <v>885.536462648201</v>
      </c>
      <c r="H76">
        <v>55.283180014675203</v>
      </c>
      <c r="I76">
        <v>32.392364116697202</v>
      </c>
      <c r="J76">
        <v>154.79612957257001</v>
      </c>
      <c r="K76">
        <v>1345.83401306408</v>
      </c>
      <c r="L76">
        <v>158.275400948987</v>
      </c>
      <c r="M76">
        <v>261.99608804177302</v>
      </c>
      <c r="N76">
        <v>228.622139266619</v>
      </c>
      <c r="O76">
        <v>120.653877777978</v>
      </c>
      <c r="P76">
        <v>358.48740884398302</v>
      </c>
      <c r="Q76">
        <v>1442.5993287633901</v>
      </c>
      <c r="R76">
        <v>247.43687844629801</v>
      </c>
      <c r="S76">
        <v>310.85579826896401</v>
      </c>
    </row>
    <row r="77" spans="1:19" x14ac:dyDescent="0.2">
      <c r="A77" s="5" t="s">
        <v>2</v>
      </c>
      <c r="B77">
        <v>54638</v>
      </c>
      <c r="C77">
        <v>3427</v>
      </c>
      <c r="D77">
        <v>2406</v>
      </c>
      <c r="E77">
        <v>5680</v>
      </c>
      <c r="F77">
        <v>23432</v>
      </c>
      <c r="G77">
        <v>47160</v>
      </c>
      <c r="H77">
        <v>11349</v>
      </c>
      <c r="I77">
        <v>3089</v>
      </c>
      <c r="J77">
        <v>12699</v>
      </c>
      <c r="K77">
        <v>26131</v>
      </c>
      <c r="L77">
        <v>16621</v>
      </c>
      <c r="M77">
        <v>33372</v>
      </c>
      <c r="N77">
        <v>19050</v>
      </c>
      <c r="O77">
        <v>13619</v>
      </c>
      <c r="P77">
        <v>26877</v>
      </c>
      <c r="Q77">
        <v>38049</v>
      </c>
      <c r="R77">
        <v>17200</v>
      </c>
      <c r="S77">
        <v>27074</v>
      </c>
    </row>
    <row r="78" spans="1:19" x14ac:dyDescent="0.2">
      <c r="A78" s="1" t="s">
        <v>31</v>
      </c>
      <c r="B78">
        <v>0</v>
      </c>
      <c r="C78">
        <v>2</v>
      </c>
      <c r="D78">
        <v>1</v>
      </c>
      <c r="E78">
        <v>2</v>
      </c>
      <c r="F78">
        <v>2</v>
      </c>
      <c r="G78">
        <v>3</v>
      </c>
      <c r="H78">
        <v>3</v>
      </c>
      <c r="I78">
        <v>0</v>
      </c>
      <c r="J78">
        <v>1</v>
      </c>
      <c r="K78">
        <v>0</v>
      </c>
      <c r="L78">
        <v>0</v>
      </c>
      <c r="M78">
        <v>0</v>
      </c>
      <c r="N78">
        <v>3</v>
      </c>
      <c r="O78">
        <v>0</v>
      </c>
      <c r="P78">
        <v>0</v>
      </c>
      <c r="Q78">
        <v>0</v>
      </c>
      <c r="R78">
        <v>0</v>
      </c>
      <c r="S78">
        <v>1</v>
      </c>
    </row>
    <row r="79" spans="1:19" x14ac:dyDescent="0.2">
      <c r="A79" s="1" t="s">
        <v>47</v>
      </c>
      <c r="B79">
        <v>6.8365084717035298</v>
      </c>
      <c r="C79">
        <v>7.4332947502063202</v>
      </c>
      <c r="D79">
        <v>7.3868449965104599</v>
      </c>
      <c r="E79">
        <v>6.8915789055210102</v>
      </c>
      <c r="F79">
        <v>7.6785941348493001</v>
      </c>
      <c r="G79">
        <v>7.6135922964806602</v>
      </c>
      <c r="H79">
        <v>7.1944384566264796</v>
      </c>
      <c r="I79">
        <v>7.4389348485878699</v>
      </c>
      <c r="J79">
        <v>7.4727387366918396</v>
      </c>
      <c r="K79">
        <v>7.4539355934147</v>
      </c>
      <c r="L79">
        <v>7.7191628379519797</v>
      </c>
      <c r="M79">
        <v>7.7218262889749303</v>
      </c>
      <c r="N79">
        <v>7.6688437398246796</v>
      </c>
      <c r="O79">
        <v>7.5913321931272302</v>
      </c>
      <c r="P79">
        <v>7.7118546253671303</v>
      </c>
      <c r="Q79">
        <v>7.6772515673475299</v>
      </c>
      <c r="R79">
        <v>7.7267853311883599</v>
      </c>
      <c r="S79">
        <v>7.8088594393713402</v>
      </c>
    </row>
    <row r="80" spans="1:19" x14ac:dyDescent="0.2">
      <c r="A80" s="1" t="s">
        <v>48</v>
      </c>
      <c r="B80">
        <v>13.5762636366038</v>
      </c>
      <c r="C80">
        <v>8.3206999928095104</v>
      </c>
      <c r="D80">
        <v>13.4020418427209</v>
      </c>
      <c r="E80">
        <v>8.8332499025439795</v>
      </c>
      <c r="F80">
        <v>11.997005498547001</v>
      </c>
      <c r="G80">
        <v>14.046633293821399</v>
      </c>
      <c r="H80">
        <v>8.5729844954090897</v>
      </c>
      <c r="I80">
        <v>6.9604992993030397</v>
      </c>
      <c r="J80">
        <v>12.401335531895199</v>
      </c>
      <c r="K80">
        <v>10.043869224330599</v>
      </c>
      <c r="L80">
        <v>9.9245177222115295</v>
      </c>
      <c r="M80">
        <v>11.210084379283501</v>
      </c>
      <c r="N80">
        <v>9.1569633016155301</v>
      </c>
      <c r="O80">
        <v>8.1072637355279298</v>
      </c>
      <c r="P80">
        <v>11.419687951659901</v>
      </c>
      <c r="Q80">
        <v>10.3868759341615</v>
      </c>
      <c r="R80">
        <v>9.6720040313602809</v>
      </c>
      <c r="S80">
        <v>10.1294004362006</v>
      </c>
    </row>
    <row r="82" spans="1:19" x14ac:dyDescent="0.2">
      <c r="A82" s="3" t="s">
        <v>30</v>
      </c>
    </row>
    <row r="83" spans="1:19" x14ac:dyDescent="0.2">
      <c r="A83" s="4"/>
      <c r="B83" s="5" t="s">
        <v>3</v>
      </c>
      <c r="C83" s="5" t="s">
        <v>6</v>
      </c>
      <c r="D83" s="5" t="s">
        <v>12</v>
      </c>
      <c r="E83" s="5" t="s">
        <v>9</v>
      </c>
      <c r="F83" s="5" t="s">
        <v>10</v>
      </c>
      <c r="G83" s="5" t="s">
        <v>11</v>
      </c>
      <c r="H83" s="5" t="s">
        <v>4</v>
      </c>
      <c r="I83" s="5" t="s">
        <v>7</v>
      </c>
      <c r="J83" s="5" t="s">
        <v>14</v>
      </c>
      <c r="K83" s="5" t="s">
        <v>13</v>
      </c>
      <c r="L83" s="5" t="s">
        <v>15</v>
      </c>
      <c r="M83" s="5" t="s">
        <v>16</v>
      </c>
      <c r="N83" s="5" t="s">
        <v>5</v>
      </c>
      <c r="O83" s="5" t="s">
        <v>8</v>
      </c>
      <c r="P83" s="5" t="s">
        <v>18</v>
      </c>
      <c r="Q83" s="5" t="s">
        <v>17</v>
      </c>
      <c r="R83" s="5" t="s">
        <v>19</v>
      </c>
      <c r="S83" s="5" t="s">
        <v>20</v>
      </c>
    </row>
    <row r="84" spans="1:19" x14ac:dyDescent="0.2">
      <c r="A84" s="5" t="s">
        <v>21</v>
      </c>
      <c r="B84">
        <v>0.28949999999999998</v>
      </c>
      <c r="C84">
        <v>3.7499999999999999E-2</v>
      </c>
      <c r="D84">
        <v>3.5400000000000001E-2</v>
      </c>
      <c r="E84">
        <v>2.23E-2</v>
      </c>
      <c r="F84">
        <v>1.6899999999999998E-2</v>
      </c>
      <c r="G84">
        <v>1.2200000000000001E-2</v>
      </c>
      <c r="H84">
        <v>0.1346</v>
      </c>
      <c r="I84">
        <v>0.25690000000000002</v>
      </c>
      <c r="J84">
        <v>6.9900000000000004E-2</v>
      </c>
      <c r="K84">
        <v>4.07E-2</v>
      </c>
      <c r="L84">
        <v>0.19120000000000001</v>
      </c>
      <c r="M84">
        <v>3.7699999999999997E-2</v>
      </c>
      <c r="N84">
        <v>4.5900000000000003E-2</v>
      </c>
      <c r="O84">
        <v>0.51990000000000003</v>
      </c>
      <c r="P84">
        <v>5.8700000000000002E-2</v>
      </c>
      <c r="Q84">
        <v>0.79420000000000002</v>
      </c>
      <c r="R84">
        <v>3.0700000000000002E-2</v>
      </c>
      <c r="S84">
        <v>0.72489999999999999</v>
      </c>
    </row>
    <row r="85" spans="1:19" x14ac:dyDescent="0.2">
      <c r="A85" s="5" t="s">
        <v>1</v>
      </c>
      <c r="B85">
        <v>576.27389699284902</v>
      </c>
      <c r="C85">
        <v>48.9745107762636</v>
      </c>
      <c r="D85">
        <v>258.38721986918301</v>
      </c>
      <c r="E85">
        <v>304.69784426443999</v>
      </c>
      <c r="F85">
        <v>131.19805768049201</v>
      </c>
      <c r="G85">
        <v>1705.57328068314</v>
      </c>
      <c r="H85">
        <v>80.433294788830494</v>
      </c>
      <c r="I85">
        <v>66.5874305935954</v>
      </c>
      <c r="J85">
        <v>178.00616711070401</v>
      </c>
      <c r="K85">
        <v>1571.2512286722599</v>
      </c>
      <c r="L85">
        <v>111.991203469813</v>
      </c>
      <c r="M85">
        <v>195.52987641585901</v>
      </c>
      <c r="N85">
        <v>129.464937549816</v>
      </c>
      <c r="O85">
        <v>164.77770822605001</v>
      </c>
      <c r="P85">
        <v>217.46017107311599</v>
      </c>
      <c r="Q85">
        <v>516.09415419045501</v>
      </c>
      <c r="R85">
        <v>218.320802645252</v>
      </c>
      <c r="S85">
        <v>289.31638714545898</v>
      </c>
    </row>
    <row r="86" spans="1:19" x14ac:dyDescent="0.2">
      <c r="A86" s="5" t="s">
        <v>2</v>
      </c>
      <c r="B86">
        <v>43383</v>
      </c>
      <c r="C86">
        <v>3581</v>
      </c>
      <c r="D86">
        <v>2406</v>
      </c>
      <c r="E86">
        <v>6613</v>
      </c>
      <c r="F86">
        <v>11826</v>
      </c>
      <c r="G86">
        <v>56072</v>
      </c>
      <c r="H86">
        <v>13584</v>
      </c>
      <c r="I86">
        <v>7588</v>
      </c>
      <c r="J86">
        <v>14731</v>
      </c>
      <c r="K86">
        <v>30345</v>
      </c>
      <c r="L86">
        <v>16013</v>
      </c>
      <c r="M86">
        <v>29902</v>
      </c>
      <c r="N86">
        <v>11199</v>
      </c>
      <c r="O86">
        <v>16607</v>
      </c>
      <c r="P86">
        <v>19486</v>
      </c>
      <c r="Q86">
        <v>25910</v>
      </c>
      <c r="R86">
        <v>18488</v>
      </c>
      <c r="S86">
        <v>24419</v>
      </c>
    </row>
    <row r="87" spans="1:19" x14ac:dyDescent="0.2">
      <c r="A87" s="1" t="s">
        <v>31</v>
      </c>
      <c r="B87">
        <v>3</v>
      </c>
      <c r="C87">
        <v>1</v>
      </c>
      <c r="D87">
        <v>1</v>
      </c>
      <c r="E87">
        <v>1</v>
      </c>
      <c r="F87">
        <v>1</v>
      </c>
      <c r="G87">
        <v>1</v>
      </c>
      <c r="H87">
        <v>2</v>
      </c>
      <c r="I87">
        <v>3</v>
      </c>
      <c r="J87">
        <v>0</v>
      </c>
      <c r="K87">
        <v>1</v>
      </c>
      <c r="L87">
        <v>2</v>
      </c>
      <c r="M87">
        <v>0</v>
      </c>
      <c r="N87">
        <v>1</v>
      </c>
      <c r="O87">
        <v>3</v>
      </c>
      <c r="P87">
        <v>2</v>
      </c>
      <c r="Q87">
        <v>3</v>
      </c>
      <c r="R87">
        <v>1</v>
      </c>
      <c r="S87">
        <v>3</v>
      </c>
    </row>
    <row r="88" spans="1:19" x14ac:dyDescent="0.2">
      <c r="A88" s="5" t="s">
        <v>47</v>
      </c>
      <c r="B88">
        <v>6.6937808329734096</v>
      </c>
      <c r="C88">
        <v>7.4132069796306199</v>
      </c>
      <c r="D88">
        <v>7.4859183332465804</v>
      </c>
      <c r="E88">
        <v>6.7290927929805804</v>
      </c>
      <c r="F88">
        <v>7.6739873240263403</v>
      </c>
      <c r="G88">
        <v>7.71751502113145</v>
      </c>
      <c r="H88">
        <v>7.2333550166178302</v>
      </c>
      <c r="I88">
        <v>7.5360928861292704</v>
      </c>
      <c r="J88">
        <v>7.5912641604665696</v>
      </c>
      <c r="K88">
        <v>7.5153575398351196</v>
      </c>
      <c r="L88">
        <v>7.7198758791942499</v>
      </c>
      <c r="M88">
        <v>7.6957233585076104</v>
      </c>
      <c r="N88">
        <v>7.5901393875594003</v>
      </c>
      <c r="O88">
        <v>7.6413364357410103</v>
      </c>
      <c r="P88">
        <v>7.6435892685327502</v>
      </c>
      <c r="Q88">
        <v>7.6466756401710896</v>
      </c>
      <c r="R88">
        <v>7.7201868391512098</v>
      </c>
      <c r="S88">
        <v>7.7163684069609904</v>
      </c>
    </row>
    <row r="89" spans="1:19" x14ac:dyDescent="0.2">
      <c r="A89" s="5" t="s">
        <v>48</v>
      </c>
      <c r="B89">
        <v>12.751335907468899</v>
      </c>
      <c r="C89">
        <v>8.2630275386587595</v>
      </c>
      <c r="D89">
        <v>13.3159387979979</v>
      </c>
      <c r="E89">
        <v>8.8378701081464897</v>
      </c>
      <c r="F89">
        <v>11.072653485932999</v>
      </c>
      <c r="G89">
        <v>14.9274900555139</v>
      </c>
      <c r="H89">
        <v>9.0618490309547592</v>
      </c>
      <c r="I89">
        <v>7.5379559329721602</v>
      </c>
      <c r="J89">
        <v>12.955051211416301</v>
      </c>
      <c r="K89">
        <v>10.110315975787801</v>
      </c>
      <c r="L89">
        <v>9.73320174793467</v>
      </c>
      <c r="M89">
        <v>11.0194656667222</v>
      </c>
      <c r="N89">
        <v>8.5877692741467406</v>
      </c>
      <c r="O89">
        <v>8.1898543467795708</v>
      </c>
      <c r="P89">
        <v>10.6364473339995</v>
      </c>
      <c r="Q89">
        <v>10.1704821138424</v>
      </c>
      <c r="R89">
        <v>9.7262023229119201</v>
      </c>
      <c r="S89">
        <v>10.1200802095737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182A5-5258-FB4C-8545-05300927838B}">
  <dimension ref="A1:W102"/>
  <sheetViews>
    <sheetView topLeftCell="A74" zoomScale="114" zoomScaleNormal="100" workbookViewId="0">
      <selection activeCell="B82" sqref="B82:E102"/>
    </sheetView>
  </sheetViews>
  <sheetFormatPr baseColWidth="10" defaultRowHeight="16" x14ac:dyDescent="0.2"/>
  <sheetData>
    <row r="1" spans="1:23" x14ac:dyDescent="0.2">
      <c r="A1" s="2" t="s">
        <v>41</v>
      </c>
    </row>
    <row r="2" spans="1:23" x14ac:dyDescent="0.2">
      <c r="A2" s="1" t="s">
        <v>38</v>
      </c>
      <c r="I2" s="1"/>
      <c r="Q2" s="1"/>
    </row>
    <row r="4" spans="1:23" x14ac:dyDescent="0.2">
      <c r="A4" s="1" t="s">
        <v>31</v>
      </c>
      <c r="B4" s="1" t="s">
        <v>32</v>
      </c>
      <c r="C4" s="1" t="s">
        <v>31</v>
      </c>
      <c r="D4" s="1" t="s">
        <v>33</v>
      </c>
      <c r="E4" s="1" t="s">
        <v>31</v>
      </c>
      <c r="F4" s="1" t="s">
        <v>35</v>
      </c>
      <c r="G4" s="1" t="s">
        <v>31</v>
      </c>
      <c r="H4" s="1" t="s">
        <v>34</v>
      </c>
      <c r="I4" s="1" t="s">
        <v>31</v>
      </c>
      <c r="J4" s="1" t="s">
        <v>36</v>
      </c>
      <c r="K4" s="1" t="s">
        <v>31</v>
      </c>
      <c r="L4" s="1" t="s">
        <v>37</v>
      </c>
      <c r="M4" s="1"/>
      <c r="N4" s="1"/>
      <c r="O4" s="1"/>
      <c r="Q4" s="1"/>
      <c r="R4" s="1"/>
      <c r="S4" s="1"/>
      <c r="T4" s="1"/>
      <c r="U4" s="1"/>
      <c r="V4" s="1"/>
      <c r="W4" s="1"/>
    </row>
    <row r="5" spans="1:23" x14ac:dyDescent="0.2">
      <c r="A5">
        <v>1</v>
      </c>
      <c r="B5">
        <v>2.64E-2</v>
      </c>
      <c r="C5">
        <v>0</v>
      </c>
      <c r="D5">
        <v>1.09E-2</v>
      </c>
      <c r="E5">
        <v>0</v>
      </c>
      <c r="F5">
        <v>5.1999999999999998E-3</v>
      </c>
      <c r="G5">
        <v>3</v>
      </c>
      <c r="H5">
        <v>0.1237</v>
      </c>
      <c r="I5">
        <v>1</v>
      </c>
      <c r="J5">
        <v>1.2699999999999999E-2</v>
      </c>
      <c r="K5">
        <v>0</v>
      </c>
      <c r="L5">
        <v>8.9999999999999993E-3</v>
      </c>
    </row>
    <row r="6" spans="1:23" x14ac:dyDescent="0.2">
      <c r="A6">
        <v>0</v>
      </c>
      <c r="B6">
        <v>4.9799999999999997E-2</v>
      </c>
      <c r="C6">
        <v>1</v>
      </c>
      <c r="D6">
        <v>1.6899999999999998E-2</v>
      </c>
      <c r="E6">
        <v>2</v>
      </c>
      <c r="F6">
        <v>9.6000000000000002E-2</v>
      </c>
      <c r="G6">
        <v>1</v>
      </c>
      <c r="H6">
        <v>4.5400000000000003E-2</v>
      </c>
      <c r="I6">
        <v>2</v>
      </c>
      <c r="J6">
        <v>7.2499999999999995E-2</v>
      </c>
      <c r="K6">
        <v>2</v>
      </c>
      <c r="L6">
        <v>0.1202</v>
      </c>
    </row>
    <row r="7" spans="1:23" x14ac:dyDescent="0.2">
      <c r="A7">
        <v>0</v>
      </c>
      <c r="B7">
        <v>1.0500000000000001E-2</v>
      </c>
      <c r="C7">
        <v>0</v>
      </c>
      <c r="D7">
        <v>1.14E-2</v>
      </c>
      <c r="E7">
        <v>0</v>
      </c>
      <c r="F7">
        <v>1.9099999999999999E-2</v>
      </c>
      <c r="G7">
        <v>1</v>
      </c>
      <c r="H7">
        <v>2.4299999999999999E-2</v>
      </c>
      <c r="I7">
        <v>0</v>
      </c>
      <c r="J7">
        <v>3.4000000000000002E-2</v>
      </c>
      <c r="K7">
        <v>0</v>
      </c>
      <c r="L7">
        <v>5.0999999999999997E-2</v>
      </c>
    </row>
    <row r="8" spans="1:23" x14ac:dyDescent="0.2">
      <c r="A8">
        <v>0</v>
      </c>
      <c r="B8">
        <v>1.01E-2</v>
      </c>
      <c r="C8">
        <v>1</v>
      </c>
      <c r="D8">
        <v>1.1599999999999999E-2</v>
      </c>
      <c r="E8">
        <v>2</v>
      </c>
      <c r="F8">
        <v>0.1012</v>
      </c>
      <c r="G8">
        <v>3</v>
      </c>
      <c r="H8">
        <v>0.15129999999999999</v>
      </c>
      <c r="I8">
        <v>0</v>
      </c>
      <c r="J8">
        <v>1.14E-2</v>
      </c>
      <c r="K8">
        <v>0</v>
      </c>
      <c r="L8">
        <v>1.9699999999999999E-2</v>
      </c>
    </row>
    <row r="9" spans="1:23" x14ac:dyDescent="0.2">
      <c r="A9">
        <v>0</v>
      </c>
      <c r="B9">
        <v>2.58E-2</v>
      </c>
      <c r="C9">
        <v>2</v>
      </c>
      <c r="D9">
        <v>3.61E-2</v>
      </c>
      <c r="E9">
        <v>0</v>
      </c>
      <c r="F9">
        <v>2.92E-2</v>
      </c>
      <c r="G9">
        <v>2</v>
      </c>
      <c r="H9">
        <v>0.1104</v>
      </c>
      <c r="I9">
        <v>1</v>
      </c>
      <c r="J9">
        <v>4.2900000000000001E-2</v>
      </c>
      <c r="K9">
        <v>0</v>
      </c>
      <c r="L9">
        <v>5.3E-3</v>
      </c>
    </row>
    <row r="10" spans="1:23" x14ac:dyDescent="0.2">
      <c r="A10">
        <v>2</v>
      </c>
      <c r="B10">
        <v>0.1164</v>
      </c>
      <c r="C10">
        <v>2</v>
      </c>
      <c r="D10">
        <v>3.0599999999999999E-2</v>
      </c>
      <c r="E10">
        <v>2</v>
      </c>
      <c r="F10">
        <v>0.12529999999999999</v>
      </c>
      <c r="G10">
        <v>3</v>
      </c>
      <c r="H10">
        <v>0.1613</v>
      </c>
      <c r="I10">
        <v>1</v>
      </c>
      <c r="J10">
        <v>1.0200000000000001E-2</v>
      </c>
      <c r="K10">
        <v>3</v>
      </c>
      <c r="L10">
        <v>0.14979999999999999</v>
      </c>
    </row>
    <row r="11" spans="1:23" x14ac:dyDescent="0.2">
      <c r="A11">
        <v>2</v>
      </c>
      <c r="B11">
        <v>8.2500000000000004E-2</v>
      </c>
      <c r="C11">
        <v>0</v>
      </c>
      <c r="D11">
        <v>4.1000000000000003E-3</v>
      </c>
      <c r="E11">
        <v>2</v>
      </c>
      <c r="F11">
        <v>6.2600000000000003E-2</v>
      </c>
      <c r="G11">
        <v>0</v>
      </c>
      <c r="H11">
        <v>3.2199999999999999E-2</v>
      </c>
      <c r="I11">
        <v>1</v>
      </c>
      <c r="J11">
        <v>0.42530000000000001</v>
      </c>
      <c r="K11">
        <v>1</v>
      </c>
      <c r="L11">
        <v>1.4E-2</v>
      </c>
    </row>
    <row r="12" spans="1:23" x14ac:dyDescent="0.2">
      <c r="A12">
        <v>3</v>
      </c>
      <c r="B12">
        <v>0.24740000000000001</v>
      </c>
      <c r="C12">
        <v>2</v>
      </c>
      <c r="D12">
        <v>8.1199999999999994E-2</v>
      </c>
      <c r="E12">
        <v>0</v>
      </c>
      <c r="F12">
        <v>2.1000000000000001E-2</v>
      </c>
      <c r="G12">
        <v>2</v>
      </c>
      <c r="H12">
        <v>9.2299999999999993E-2</v>
      </c>
      <c r="I12">
        <v>0</v>
      </c>
      <c r="J12">
        <v>1.78E-2</v>
      </c>
      <c r="K12">
        <v>1</v>
      </c>
      <c r="L12">
        <v>5.4800000000000001E-2</v>
      </c>
    </row>
    <row r="13" spans="1:23" x14ac:dyDescent="0.2">
      <c r="A13">
        <v>0</v>
      </c>
      <c r="B13">
        <v>1.15E-2</v>
      </c>
      <c r="C13">
        <v>2</v>
      </c>
      <c r="D13">
        <v>0.1014</v>
      </c>
      <c r="E13">
        <v>2</v>
      </c>
      <c r="F13">
        <v>0.2898</v>
      </c>
      <c r="G13">
        <v>1</v>
      </c>
      <c r="H13">
        <v>9.2899999999999996E-2</v>
      </c>
      <c r="I13">
        <v>2</v>
      </c>
      <c r="J13">
        <v>5.9400000000000001E-2</v>
      </c>
      <c r="K13">
        <v>3</v>
      </c>
      <c r="L13">
        <v>0.1158</v>
      </c>
    </row>
    <row r="14" spans="1:23" x14ac:dyDescent="0.2">
      <c r="A14">
        <v>3</v>
      </c>
      <c r="B14">
        <v>0.28949999999999998</v>
      </c>
      <c r="C14">
        <v>1</v>
      </c>
      <c r="D14">
        <v>3.7499999999999999E-2</v>
      </c>
      <c r="E14">
        <v>1</v>
      </c>
      <c r="F14">
        <v>2.23E-2</v>
      </c>
      <c r="G14">
        <v>1</v>
      </c>
      <c r="H14">
        <v>3.5400000000000001E-2</v>
      </c>
      <c r="I14">
        <v>1</v>
      </c>
      <c r="J14">
        <v>1.6899999999999998E-2</v>
      </c>
      <c r="K14">
        <v>1</v>
      </c>
      <c r="L14">
        <v>1.2200000000000001E-2</v>
      </c>
    </row>
    <row r="34" spans="1:12" x14ac:dyDescent="0.2">
      <c r="A34" s="2" t="s">
        <v>41</v>
      </c>
    </row>
    <row r="35" spans="1:12" x14ac:dyDescent="0.2">
      <c r="A35" s="1" t="s">
        <v>39</v>
      </c>
    </row>
    <row r="37" spans="1:12" x14ac:dyDescent="0.2">
      <c r="A37" s="1" t="s">
        <v>31</v>
      </c>
      <c r="B37" s="1" t="s">
        <v>32</v>
      </c>
      <c r="C37" s="1" t="s">
        <v>31</v>
      </c>
      <c r="D37" s="1" t="s">
        <v>33</v>
      </c>
      <c r="E37" s="1" t="s">
        <v>31</v>
      </c>
      <c r="F37" s="1" t="s">
        <v>35</v>
      </c>
      <c r="G37" s="1" t="s">
        <v>31</v>
      </c>
      <c r="H37" s="1" t="s">
        <v>34</v>
      </c>
      <c r="I37" s="1" t="s">
        <v>31</v>
      </c>
      <c r="J37" s="1" t="s">
        <v>36</v>
      </c>
      <c r="K37" s="1" t="s">
        <v>31</v>
      </c>
      <c r="L37" s="1" t="s">
        <v>37</v>
      </c>
    </row>
    <row r="38" spans="1:12" x14ac:dyDescent="0.2">
      <c r="A38">
        <v>0</v>
      </c>
      <c r="B38">
        <v>1.1900000000000001E-2</v>
      </c>
      <c r="C38">
        <v>1</v>
      </c>
      <c r="D38">
        <v>1.34E-2</v>
      </c>
      <c r="E38">
        <v>4</v>
      </c>
      <c r="F38">
        <v>0.57289999999999996</v>
      </c>
      <c r="G38">
        <v>1</v>
      </c>
      <c r="H38">
        <v>5.2200000000000003E-2</v>
      </c>
      <c r="I38">
        <v>2</v>
      </c>
      <c r="J38">
        <v>0.1749</v>
      </c>
      <c r="K38">
        <v>1</v>
      </c>
      <c r="L38">
        <v>4.65E-2</v>
      </c>
    </row>
    <row r="39" spans="1:12" x14ac:dyDescent="0.2">
      <c r="A39">
        <v>0</v>
      </c>
      <c r="B39">
        <v>9.4200000000000006E-2</v>
      </c>
      <c r="C39">
        <v>2</v>
      </c>
      <c r="D39">
        <v>5.7099999999999998E-2</v>
      </c>
      <c r="E39">
        <v>4</v>
      </c>
      <c r="F39">
        <v>0.59289999999999998</v>
      </c>
      <c r="G39">
        <v>2</v>
      </c>
      <c r="H39">
        <v>0.16300000000000001</v>
      </c>
      <c r="I39">
        <v>2</v>
      </c>
      <c r="J39">
        <v>0.18029999999999999</v>
      </c>
      <c r="K39">
        <v>0</v>
      </c>
      <c r="L39">
        <v>8.6999999999999994E-3</v>
      </c>
    </row>
    <row r="40" spans="1:12" x14ac:dyDescent="0.2">
      <c r="A40">
        <v>2</v>
      </c>
      <c r="B40">
        <v>2.46E-2</v>
      </c>
      <c r="C40">
        <v>1</v>
      </c>
      <c r="D40">
        <v>8.2000000000000007E-3</v>
      </c>
      <c r="E40">
        <v>4</v>
      </c>
      <c r="F40">
        <v>0.61399999999999999</v>
      </c>
      <c r="G40">
        <v>1</v>
      </c>
      <c r="H40">
        <v>0.1009</v>
      </c>
      <c r="I40">
        <v>1</v>
      </c>
      <c r="J40">
        <v>4.87E-2</v>
      </c>
      <c r="K40">
        <v>0</v>
      </c>
      <c r="L40">
        <v>2.35E-2</v>
      </c>
    </row>
    <row r="41" spans="1:12" x14ac:dyDescent="0.2">
      <c r="A41">
        <v>1</v>
      </c>
      <c r="B41">
        <v>4.3400000000000001E-2</v>
      </c>
      <c r="C41">
        <v>3</v>
      </c>
      <c r="D41">
        <v>0.2132</v>
      </c>
      <c r="E41">
        <v>2</v>
      </c>
      <c r="F41">
        <v>8.3000000000000004E-2</v>
      </c>
      <c r="G41">
        <v>3</v>
      </c>
      <c r="H41">
        <v>0.19420000000000001</v>
      </c>
      <c r="I41">
        <v>2</v>
      </c>
      <c r="J41">
        <v>0.19159999999999999</v>
      </c>
      <c r="K41">
        <v>2</v>
      </c>
      <c r="L41">
        <v>0.11550000000000001</v>
      </c>
    </row>
    <row r="42" spans="1:12" x14ac:dyDescent="0.2">
      <c r="A42">
        <v>1</v>
      </c>
      <c r="B42">
        <v>4.0800000000000003E-2</v>
      </c>
      <c r="C42">
        <v>3</v>
      </c>
      <c r="D42">
        <v>0.27779999999999999</v>
      </c>
      <c r="E42">
        <v>3</v>
      </c>
      <c r="F42">
        <v>0.24349999999999999</v>
      </c>
      <c r="G42">
        <v>0</v>
      </c>
      <c r="H42">
        <v>2.3599999999999999E-2</v>
      </c>
      <c r="I42">
        <v>1</v>
      </c>
      <c r="J42">
        <v>2.6599999999999999E-2</v>
      </c>
      <c r="K42">
        <v>0</v>
      </c>
      <c r="L42">
        <v>2.3300000000000001E-2</v>
      </c>
    </row>
    <row r="43" spans="1:12" x14ac:dyDescent="0.2">
      <c r="A43">
        <v>2</v>
      </c>
      <c r="B43">
        <v>0.1915</v>
      </c>
      <c r="C43">
        <v>1</v>
      </c>
      <c r="D43">
        <v>3.7600000000000001E-2</v>
      </c>
      <c r="E43">
        <v>2</v>
      </c>
      <c r="F43">
        <v>0.19819999999999999</v>
      </c>
      <c r="G43">
        <v>1</v>
      </c>
      <c r="H43">
        <v>9.01E-2</v>
      </c>
      <c r="I43">
        <v>0</v>
      </c>
      <c r="J43">
        <v>9.1999999999999998E-3</v>
      </c>
      <c r="K43">
        <v>0</v>
      </c>
      <c r="L43">
        <v>3.8199999999999998E-2</v>
      </c>
    </row>
    <row r="44" spans="1:12" x14ac:dyDescent="0.2">
      <c r="A44">
        <v>0</v>
      </c>
      <c r="B44">
        <v>2.3099999999999999E-2</v>
      </c>
      <c r="C44">
        <v>1</v>
      </c>
      <c r="D44">
        <v>1.7000000000000001E-2</v>
      </c>
      <c r="E44">
        <v>0</v>
      </c>
      <c r="F44">
        <v>1.84E-2</v>
      </c>
      <c r="G44">
        <v>2</v>
      </c>
      <c r="H44">
        <v>0.15570000000000001</v>
      </c>
      <c r="I44">
        <v>1</v>
      </c>
      <c r="J44">
        <v>9.35E-2</v>
      </c>
      <c r="K44">
        <v>0</v>
      </c>
      <c r="L44">
        <v>4.8300000000000003E-2</v>
      </c>
    </row>
    <row r="45" spans="1:12" x14ac:dyDescent="0.2">
      <c r="A45">
        <v>1</v>
      </c>
      <c r="B45">
        <v>3.6499999999999998E-2</v>
      </c>
      <c r="C45">
        <v>1</v>
      </c>
      <c r="D45">
        <v>7.8200000000000006E-2</v>
      </c>
      <c r="E45">
        <v>0</v>
      </c>
      <c r="F45">
        <v>4.4200000000000003E-2</v>
      </c>
      <c r="G45">
        <v>0</v>
      </c>
      <c r="H45">
        <v>5.74E-2</v>
      </c>
      <c r="I45">
        <v>3</v>
      </c>
      <c r="J45">
        <v>0.3276</v>
      </c>
      <c r="K45">
        <v>1</v>
      </c>
      <c r="L45">
        <v>7.7499999999999999E-2</v>
      </c>
    </row>
    <row r="46" spans="1:12" x14ac:dyDescent="0.2">
      <c r="A46">
        <v>3</v>
      </c>
      <c r="B46">
        <v>0.38440000000000002</v>
      </c>
      <c r="C46">
        <v>0</v>
      </c>
      <c r="D46">
        <v>1.1299999999999999E-2</v>
      </c>
      <c r="E46">
        <v>0</v>
      </c>
      <c r="F46">
        <v>4.65E-2</v>
      </c>
      <c r="G46">
        <v>1</v>
      </c>
      <c r="H46">
        <v>4.8300000000000003E-2</v>
      </c>
      <c r="I46">
        <v>0</v>
      </c>
      <c r="J46">
        <v>6.2300000000000001E-2</v>
      </c>
      <c r="K46">
        <v>0</v>
      </c>
      <c r="L46">
        <v>1.7299999999999999E-2</v>
      </c>
    </row>
    <row r="47" spans="1:12" x14ac:dyDescent="0.2">
      <c r="A47">
        <v>2</v>
      </c>
      <c r="B47">
        <v>0.1346</v>
      </c>
      <c r="C47">
        <v>3</v>
      </c>
      <c r="D47">
        <v>0.25690000000000002</v>
      </c>
      <c r="E47">
        <v>1</v>
      </c>
      <c r="F47">
        <v>4.07E-2</v>
      </c>
      <c r="G47">
        <v>0</v>
      </c>
      <c r="H47">
        <v>6.9900000000000004E-2</v>
      </c>
      <c r="I47">
        <v>2</v>
      </c>
      <c r="J47">
        <v>0.19120000000000001</v>
      </c>
      <c r="K47">
        <v>0</v>
      </c>
      <c r="L47">
        <v>3.7699999999999997E-2</v>
      </c>
    </row>
    <row r="67" spans="1:12" x14ac:dyDescent="0.2">
      <c r="A67" s="2" t="s">
        <v>41</v>
      </c>
    </row>
    <row r="68" spans="1:12" x14ac:dyDescent="0.2">
      <c r="A68" s="1" t="s">
        <v>39</v>
      </c>
    </row>
    <row r="70" spans="1:12" x14ac:dyDescent="0.2">
      <c r="A70" s="1" t="s">
        <v>31</v>
      </c>
      <c r="B70" s="1" t="s">
        <v>32</v>
      </c>
      <c r="C70" s="1" t="s">
        <v>31</v>
      </c>
      <c r="D70" s="1" t="s">
        <v>33</v>
      </c>
      <c r="E70" s="1" t="s">
        <v>31</v>
      </c>
      <c r="F70" s="1" t="s">
        <v>35</v>
      </c>
      <c r="G70" s="1" t="s">
        <v>31</v>
      </c>
      <c r="H70" s="1" t="s">
        <v>34</v>
      </c>
      <c r="I70" s="1" t="s">
        <v>31</v>
      </c>
      <c r="J70" s="1" t="s">
        <v>36</v>
      </c>
      <c r="K70" s="1" t="s">
        <v>31</v>
      </c>
      <c r="L70" s="1" t="s">
        <v>37</v>
      </c>
    </row>
    <row r="71" spans="1:12" x14ac:dyDescent="0.2">
      <c r="A71">
        <v>1</v>
      </c>
      <c r="B71">
        <v>5.9299999999999999E-2</v>
      </c>
      <c r="C71">
        <v>1</v>
      </c>
      <c r="D71">
        <v>2.2800000000000001E-2</v>
      </c>
      <c r="E71">
        <v>3</v>
      </c>
      <c r="F71">
        <v>0.441</v>
      </c>
      <c r="G71">
        <v>0</v>
      </c>
      <c r="H71">
        <v>1.2200000000000001E-2</v>
      </c>
      <c r="I71">
        <v>1</v>
      </c>
      <c r="J71">
        <v>3.4700000000000002E-2</v>
      </c>
      <c r="K71">
        <v>1</v>
      </c>
      <c r="L71">
        <v>3.6200000000000003E-2</v>
      </c>
    </row>
    <row r="72" spans="1:12" x14ac:dyDescent="0.2">
      <c r="A72">
        <v>2</v>
      </c>
      <c r="B72">
        <v>3.0700000000000002E-2</v>
      </c>
      <c r="C72">
        <v>3</v>
      </c>
      <c r="D72">
        <v>0.44850000000000001</v>
      </c>
      <c r="E72">
        <v>2</v>
      </c>
      <c r="F72">
        <v>0.28589999999999999</v>
      </c>
      <c r="G72">
        <v>1</v>
      </c>
      <c r="H72">
        <v>5.2699999999999997E-2</v>
      </c>
      <c r="I72">
        <v>2</v>
      </c>
      <c r="J72">
        <v>0.17910000000000001</v>
      </c>
      <c r="K72">
        <v>0</v>
      </c>
      <c r="L72">
        <v>5.1299999999999998E-2</v>
      </c>
    </row>
    <row r="73" spans="1:12" x14ac:dyDescent="0.2">
      <c r="A73">
        <v>2</v>
      </c>
      <c r="B73">
        <v>3.0700000000000002E-2</v>
      </c>
      <c r="C73">
        <v>3</v>
      </c>
      <c r="D73">
        <v>0.123</v>
      </c>
      <c r="E73">
        <v>3</v>
      </c>
      <c r="F73">
        <v>0.3296</v>
      </c>
      <c r="G73">
        <v>3</v>
      </c>
      <c r="H73">
        <v>0.68479999999999996</v>
      </c>
      <c r="I73">
        <v>1</v>
      </c>
      <c r="J73">
        <v>2.7199999999999998E-2</v>
      </c>
      <c r="K73">
        <v>1</v>
      </c>
      <c r="L73">
        <v>3.1399999999999997E-2</v>
      </c>
    </row>
    <row r="74" spans="1:12" x14ac:dyDescent="0.2">
      <c r="A74">
        <v>0</v>
      </c>
      <c r="B74">
        <v>1.5299999999999999E-2</v>
      </c>
      <c r="C74">
        <v>1</v>
      </c>
      <c r="D74">
        <v>2.07E-2</v>
      </c>
      <c r="E74">
        <v>1</v>
      </c>
      <c r="F74">
        <v>5.6599999999999998E-2</v>
      </c>
      <c r="G74">
        <v>3</v>
      </c>
      <c r="H74">
        <v>0.36380000000000001</v>
      </c>
      <c r="I74">
        <v>2</v>
      </c>
      <c r="J74">
        <v>0.23880000000000001</v>
      </c>
      <c r="K74">
        <v>3</v>
      </c>
      <c r="L74">
        <v>0.39300000000000002</v>
      </c>
    </row>
    <row r="75" spans="1:12" x14ac:dyDescent="0.2">
      <c r="A75">
        <v>0</v>
      </c>
      <c r="B75">
        <v>6.8699999999999997E-2</v>
      </c>
      <c r="C75">
        <v>2</v>
      </c>
      <c r="D75">
        <v>7.51E-2</v>
      </c>
      <c r="E75">
        <v>2</v>
      </c>
      <c r="F75">
        <v>0.15690000000000001</v>
      </c>
      <c r="G75">
        <v>1</v>
      </c>
      <c r="H75">
        <v>3.5999999999999997E-2</v>
      </c>
      <c r="I75">
        <v>1</v>
      </c>
      <c r="J75">
        <v>6.2700000000000006E-2</v>
      </c>
      <c r="K75">
        <v>0</v>
      </c>
      <c r="L75">
        <v>8.7999999999999995E-2</v>
      </c>
    </row>
    <row r="76" spans="1:12" x14ac:dyDescent="0.2">
      <c r="A76">
        <v>3</v>
      </c>
      <c r="B76">
        <v>0.90680000000000005</v>
      </c>
      <c r="C76">
        <v>1</v>
      </c>
      <c r="D76">
        <v>2.76E-2</v>
      </c>
      <c r="E76">
        <v>3</v>
      </c>
      <c r="F76">
        <v>0.29680000000000001</v>
      </c>
      <c r="G76">
        <v>1</v>
      </c>
      <c r="H76">
        <v>2.87E-2</v>
      </c>
      <c r="I76">
        <v>1</v>
      </c>
      <c r="J76">
        <v>2.23E-2</v>
      </c>
      <c r="K76">
        <v>1</v>
      </c>
      <c r="L76">
        <v>3.6999999999999998E-2</v>
      </c>
    </row>
    <row r="77" spans="1:12" x14ac:dyDescent="0.2">
      <c r="A77">
        <v>1</v>
      </c>
      <c r="B77">
        <v>9.1999999999999998E-3</v>
      </c>
      <c r="C77">
        <v>1</v>
      </c>
      <c r="D77">
        <v>2.4400000000000002E-2</v>
      </c>
      <c r="E77">
        <v>2</v>
      </c>
      <c r="F77">
        <v>4.9200000000000001E-2</v>
      </c>
      <c r="G77">
        <v>0</v>
      </c>
      <c r="H77">
        <v>1.1900000000000001E-2</v>
      </c>
      <c r="I77">
        <v>2</v>
      </c>
      <c r="J77">
        <v>0.19159999999999999</v>
      </c>
      <c r="K77">
        <v>0</v>
      </c>
      <c r="L77">
        <v>7.6E-3</v>
      </c>
    </row>
    <row r="78" spans="1:12" x14ac:dyDescent="0.2">
      <c r="A78">
        <v>0</v>
      </c>
      <c r="B78">
        <v>5.0000000000000001E-3</v>
      </c>
      <c r="C78">
        <v>2</v>
      </c>
      <c r="D78">
        <v>0.21529999999999999</v>
      </c>
      <c r="E78">
        <v>1</v>
      </c>
      <c r="F78">
        <v>2.8799999999999999E-2</v>
      </c>
      <c r="G78">
        <v>0</v>
      </c>
      <c r="H78">
        <v>2.0799999999999999E-2</v>
      </c>
      <c r="I78">
        <v>3</v>
      </c>
      <c r="J78">
        <v>0.66449999999999998</v>
      </c>
      <c r="K78">
        <v>2</v>
      </c>
      <c r="L78">
        <v>7.0300000000000001E-2</v>
      </c>
    </row>
    <row r="79" spans="1:12" x14ac:dyDescent="0.2">
      <c r="A79">
        <v>3</v>
      </c>
      <c r="B79">
        <v>0.29459999999999997</v>
      </c>
      <c r="C79">
        <v>0</v>
      </c>
      <c r="D79">
        <v>5.7000000000000002E-3</v>
      </c>
      <c r="E79">
        <v>0</v>
      </c>
      <c r="F79">
        <v>1.11E-2</v>
      </c>
      <c r="G79">
        <v>0</v>
      </c>
      <c r="H79">
        <v>3.4500000000000003E-2</v>
      </c>
      <c r="I79">
        <v>0</v>
      </c>
      <c r="J79">
        <v>3.2399999999999998E-2</v>
      </c>
      <c r="K79">
        <v>1</v>
      </c>
      <c r="L79">
        <v>7.0999999999999994E-2</v>
      </c>
    </row>
    <row r="80" spans="1:12" x14ac:dyDescent="0.2">
      <c r="A80">
        <v>1</v>
      </c>
      <c r="B80">
        <v>4.5900000000000003E-2</v>
      </c>
      <c r="C80">
        <v>3</v>
      </c>
      <c r="D80">
        <v>0.51990000000000003</v>
      </c>
      <c r="E80">
        <v>2</v>
      </c>
      <c r="F80">
        <v>5.8700000000000002E-2</v>
      </c>
      <c r="G80">
        <v>3</v>
      </c>
      <c r="H80">
        <v>0.79420000000000002</v>
      </c>
      <c r="I80">
        <v>1</v>
      </c>
      <c r="J80">
        <v>3.0700000000000002E-2</v>
      </c>
      <c r="K80">
        <v>3</v>
      </c>
      <c r="L80">
        <v>0.72489999999999999</v>
      </c>
    </row>
    <row r="82" spans="2:5" x14ac:dyDescent="0.2">
      <c r="B82">
        <v>1.5299999999999999E-2</v>
      </c>
      <c r="C82">
        <v>5.9299999999999999E-2</v>
      </c>
      <c r="D82">
        <v>3.0700000000000002E-2</v>
      </c>
      <c r="E82">
        <v>0.90680000000000005</v>
      </c>
    </row>
    <row r="83" spans="2:5" x14ac:dyDescent="0.2">
      <c r="B83">
        <v>6.8699999999999997E-2</v>
      </c>
      <c r="C83">
        <v>9.1999999999999998E-3</v>
      </c>
      <c r="D83">
        <v>3.0700000000000002E-2</v>
      </c>
      <c r="E83">
        <v>0.29459999999999997</v>
      </c>
    </row>
    <row r="84" spans="2:5" x14ac:dyDescent="0.2">
      <c r="B84">
        <v>5.0000000000000001E-3</v>
      </c>
      <c r="C84">
        <v>4.5900000000000003E-2</v>
      </c>
      <c r="D84">
        <v>7.51E-2</v>
      </c>
      <c r="E84">
        <v>0.44850000000000001</v>
      </c>
    </row>
    <row r="85" spans="2:5" x14ac:dyDescent="0.2">
      <c r="B85">
        <v>5.7000000000000002E-3</v>
      </c>
      <c r="C85">
        <v>2.2800000000000001E-2</v>
      </c>
      <c r="D85">
        <v>0.21529999999999999</v>
      </c>
      <c r="E85">
        <v>0.123</v>
      </c>
    </row>
    <row r="86" spans="2:5" x14ac:dyDescent="0.2">
      <c r="B86">
        <v>1.11E-2</v>
      </c>
      <c r="C86">
        <v>2.07E-2</v>
      </c>
      <c r="D86">
        <v>0.28589999999999999</v>
      </c>
      <c r="E86">
        <v>0.51990000000000003</v>
      </c>
    </row>
    <row r="87" spans="2:5" x14ac:dyDescent="0.2">
      <c r="B87">
        <v>1.2200000000000001E-2</v>
      </c>
      <c r="C87">
        <v>2.76E-2</v>
      </c>
      <c r="D87">
        <v>0.15690000000000001</v>
      </c>
      <c r="E87">
        <v>0.441</v>
      </c>
    </row>
    <row r="88" spans="2:5" x14ac:dyDescent="0.2">
      <c r="B88">
        <v>1.1900000000000001E-2</v>
      </c>
      <c r="C88">
        <v>2.4400000000000002E-2</v>
      </c>
      <c r="D88">
        <v>4.9200000000000001E-2</v>
      </c>
      <c r="E88">
        <v>0.3296</v>
      </c>
    </row>
    <row r="89" spans="2:5" x14ac:dyDescent="0.2">
      <c r="B89">
        <v>2.0799999999999999E-2</v>
      </c>
      <c r="C89">
        <v>5.6599999999999998E-2</v>
      </c>
      <c r="D89">
        <v>5.8700000000000002E-2</v>
      </c>
      <c r="E89">
        <v>0.29680000000000001</v>
      </c>
    </row>
    <row r="90" spans="2:5" x14ac:dyDescent="0.2">
      <c r="B90">
        <v>3.4500000000000003E-2</v>
      </c>
      <c r="C90">
        <v>2.8799999999999999E-2</v>
      </c>
      <c r="D90">
        <v>0.17910000000000001</v>
      </c>
      <c r="E90">
        <v>0.68479999999999996</v>
      </c>
    </row>
    <row r="91" spans="2:5" x14ac:dyDescent="0.2">
      <c r="B91">
        <v>3.2399999999999998E-2</v>
      </c>
      <c r="C91">
        <v>5.2699999999999997E-2</v>
      </c>
      <c r="D91">
        <v>0.23880000000000001</v>
      </c>
      <c r="E91">
        <v>0.36380000000000001</v>
      </c>
    </row>
    <row r="92" spans="2:5" x14ac:dyDescent="0.2">
      <c r="B92">
        <v>5.1299999999999998E-2</v>
      </c>
      <c r="C92">
        <v>3.5999999999999997E-2</v>
      </c>
      <c r="D92">
        <v>0.19159999999999999</v>
      </c>
      <c r="E92">
        <v>0.79420000000000002</v>
      </c>
    </row>
    <row r="93" spans="2:5" x14ac:dyDescent="0.2">
      <c r="B93">
        <v>8.7999999999999995E-2</v>
      </c>
      <c r="C93">
        <v>2.87E-2</v>
      </c>
      <c r="D93">
        <v>7.0300000000000001E-2</v>
      </c>
      <c r="E93">
        <v>0.66449999999999998</v>
      </c>
    </row>
    <row r="94" spans="2:5" x14ac:dyDescent="0.2">
      <c r="B94">
        <v>7.6E-3</v>
      </c>
      <c r="C94">
        <v>3.4700000000000002E-2</v>
      </c>
      <c r="E94">
        <v>0.39300000000000002</v>
      </c>
    </row>
    <row r="95" spans="2:5" x14ac:dyDescent="0.2">
      <c r="C95">
        <v>2.7199999999999998E-2</v>
      </c>
      <c r="E95">
        <v>0.72489999999999999</v>
      </c>
    </row>
    <row r="96" spans="2:5" x14ac:dyDescent="0.2">
      <c r="C96">
        <v>6.2700000000000006E-2</v>
      </c>
    </row>
    <row r="97" spans="3:3" x14ac:dyDescent="0.2">
      <c r="C97">
        <v>2.23E-2</v>
      </c>
    </row>
    <row r="98" spans="3:3" x14ac:dyDescent="0.2">
      <c r="C98">
        <v>3.0700000000000002E-2</v>
      </c>
    </row>
    <row r="99" spans="3:3" x14ac:dyDescent="0.2">
      <c r="C99">
        <v>3.6200000000000003E-2</v>
      </c>
    </row>
    <row r="100" spans="3:3" x14ac:dyDescent="0.2">
      <c r="C100">
        <v>3.1399999999999997E-2</v>
      </c>
    </row>
    <row r="101" spans="3:3" x14ac:dyDescent="0.2">
      <c r="C101">
        <v>3.6999999999999998E-2</v>
      </c>
    </row>
    <row r="102" spans="3:3" x14ac:dyDescent="0.2">
      <c r="C102">
        <v>7.0999999999999994E-2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9A50-0715-8A4E-9D1E-D41FEB194910}">
  <dimension ref="A1:M62"/>
  <sheetViews>
    <sheetView zoomScale="93" workbookViewId="0">
      <selection sqref="A1:L13"/>
    </sheetView>
  </sheetViews>
  <sheetFormatPr baseColWidth="10" defaultRowHeight="16" x14ac:dyDescent="0.2"/>
  <sheetData>
    <row r="1" spans="1:13" x14ac:dyDescent="0.2">
      <c r="A1" s="1" t="s">
        <v>42</v>
      </c>
    </row>
    <row r="2" spans="1:13" x14ac:dyDescent="0.2">
      <c r="A2" s="1" t="s">
        <v>38</v>
      </c>
    </row>
    <row r="3" spans="1:13" x14ac:dyDescent="0.2">
      <c r="A3" s="1" t="s">
        <v>43</v>
      </c>
      <c r="B3" s="1" t="s">
        <v>32</v>
      </c>
      <c r="C3" s="1" t="s">
        <v>43</v>
      </c>
      <c r="D3" s="1" t="s">
        <v>33</v>
      </c>
      <c r="E3" s="1" t="s">
        <v>43</v>
      </c>
      <c r="F3" s="1" t="s">
        <v>35</v>
      </c>
      <c r="G3" s="1" t="s">
        <v>43</v>
      </c>
      <c r="H3" s="1" t="s">
        <v>34</v>
      </c>
      <c r="I3" s="1" t="s">
        <v>43</v>
      </c>
      <c r="J3" s="1" t="s">
        <v>36</v>
      </c>
      <c r="K3" s="1" t="s">
        <v>43</v>
      </c>
      <c r="L3" s="1" t="s">
        <v>37</v>
      </c>
      <c r="M3" s="1"/>
    </row>
    <row r="4" spans="1:13" x14ac:dyDescent="0.2">
      <c r="A4">
        <v>910.38642095289003</v>
      </c>
      <c r="B4">
        <v>2.64E-2</v>
      </c>
      <c r="C4">
        <v>51.538046982461303</v>
      </c>
      <c r="D4">
        <v>1.09E-2</v>
      </c>
      <c r="E4">
        <v>216.05276932587</v>
      </c>
      <c r="F4">
        <v>5.1999999999999998E-3</v>
      </c>
      <c r="G4">
        <v>1120.42507480686</v>
      </c>
      <c r="H4">
        <v>0.1237</v>
      </c>
      <c r="I4">
        <v>490.93260872080202</v>
      </c>
      <c r="J4">
        <v>1.2699999999999999E-2</v>
      </c>
      <c r="K4">
        <v>1550.8927563360401</v>
      </c>
      <c r="L4">
        <v>8.9999999999999993E-3</v>
      </c>
    </row>
    <row r="5" spans="1:13" x14ac:dyDescent="0.2">
      <c r="A5">
        <v>1090.1004641213101</v>
      </c>
      <c r="B5">
        <v>4.9799999999999997E-2</v>
      </c>
      <c r="C5">
        <v>80.994030069277798</v>
      </c>
      <c r="D5">
        <v>1.6899999999999998E-2</v>
      </c>
      <c r="E5">
        <v>326.639960535022</v>
      </c>
      <c r="F5">
        <v>9.6000000000000002E-2</v>
      </c>
      <c r="G5">
        <v>588.73245409428398</v>
      </c>
      <c r="H5">
        <v>4.5400000000000003E-2</v>
      </c>
      <c r="I5">
        <v>518.58935234995295</v>
      </c>
      <c r="J5">
        <v>7.2499999999999995E-2</v>
      </c>
      <c r="K5">
        <v>1314.1705749021801</v>
      </c>
      <c r="L5">
        <v>0.1202</v>
      </c>
    </row>
    <row r="6" spans="1:13" x14ac:dyDescent="0.2">
      <c r="A6">
        <v>282.02043998420299</v>
      </c>
      <c r="B6">
        <v>1.0500000000000001E-2</v>
      </c>
      <c r="C6">
        <v>66.391582824217394</v>
      </c>
      <c r="D6">
        <v>1.14E-2</v>
      </c>
      <c r="E6">
        <v>213.88204955921799</v>
      </c>
      <c r="F6">
        <v>1.9099999999999999E-2</v>
      </c>
      <c r="G6">
        <v>1357.22300376265</v>
      </c>
      <c r="H6">
        <v>2.4299999999999999E-2</v>
      </c>
      <c r="I6">
        <v>67.240255577493102</v>
      </c>
      <c r="J6">
        <v>3.4000000000000002E-2</v>
      </c>
      <c r="K6">
        <v>223.491952124336</v>
      </c>
      <c r="L6">
        <v>5.0999999999999997E-2</v>
      </c>
    </row>
    <row r="7" spans="1:13" x14ac:dyDescent="0.2">
      <c r="A7">
        <v>451.38001445660399</v>
      </c>
      <c r="B7">
        <v>1.01E-2</v>
      </c>
      <c r="C7">
        <v>47.623203492100501</v>
      </c>
      <c r="D7">
        <v>1.1599999999999999E-2</v>
      </c>
      <c r="E7">
        <v>266.56751688541499</v>
      </c>
      <c r="F7">
        <v>0.1012</v>
      </c>
      <c r="G7">
        <v>1027.9458245880001</v>
      </c>
      <c r="H7">
        <v>0.15129999999999999</v>
      </c>
      <c r="I7">
        <v>632.148770347864</v>
      </c>
      <c r="J7">
        <v>1.14E-2</v>
      </c>
      <c r="K7">
        <v>217.71735224773599</v>
      </c>
      <c r="L7">
        <v>1.9699999999999999E-2</v>
      </c>
    </row>
    <row r="8" spans="1:13" x14ac:dyDescent="0.2">
      <c r="A8">
        <v>595.11964192685002</v>
      </c>
      <c r="B8">
        <v>2.58E-2</v>
      </c>
      <c r="C8">
        <v>50.725867563719703</v>
      </c>
      <c r="D8">
        <v>3.61E-2</v>
      </c>
      <c r="E8">
        <v>306.48562664559103</v>
      </c>
      <c r="F8">
        <v>2.92E-2</v>
      </c>
      <c r="G8">
        <v>1131.1859366353599</v>
      </c>
      <c r="H8">
        <v>0.1104</v>
      </c>
      <c r="I8">
        <v>559.35038557741404</v>
      </c>
      <c r="J8">
        <v>4.2900000000000001E-2</v>
      </c>
      <c r="K8">
        <v>96.248300637055706</v>
      </c>
      <c r="L8">
        <v>5.3E-3</v>
      </c>
    </row>
    <row r="9" spans="1:13" x14ac:dyDescent="0.2">
      <c r="A9">
        <v>383.22609488350201</v>
      </c>
      <c r="B9">
        <v>0.1164</v>
      </c>
      <c r="C9">
        <v>43.040590947203398</v>
      </c>
      <c r="D9">
        <v>3.0599999999999999E-2</v>
      </c>
      <c r="E9">
        <v>328.484295489408</v>
      </c>
      <c r="F9">
        <v>0.12529999999999999</v>
      </c>
      <c r="G9">
        <v>870.64681766432102</v>
      </c>
      <c r="H9">
        <v>0.1613</v>
      </c>
      <c r="I9">
        <v>347.557174888617</v>
      </c>
      <c r="J9">
        <v>1.0200000000000001E-2</v>
      </c>
      <c r="K9">
        <v>114.753593372786</v>
      </c>
      <c r="L9">
        <v>0.14979999999999999</v>
      </c>
    </row>
    <row r="10" spans="1:13" x14ac:dyDescent="0.2">
      <c r="A10">
        <v>705.70189317448398</v>
      </c>
      <c r="B10">
        <v>8.2500000000000004E-2</v>
      </c>
      <c r="C10">
        <v>39.7047965705503</v>
      </c>
      <c r="D10">
        <v>4.1000000000000003E-3</v>
      </c>
      <c r="E10">
        <v>280.69738282387402</v>
      </c>
      <c r="F10">
        <v>6.2600000000000003E-2</v>
      </c>
      <c r="G10">
        <v>1237.6276708876301</v>
      </c>
      <c r="H10">
        <v>3.2199999999999999E-2</v>
      </c>
      <c r="I10">
        <v>593.59883814284603</v>
      </c>
      <c r="J10">
        <v>0.42530000000000001</v>
      </c>
      <c r="K10">
        <v>641.79239824471301</v>
      </c>
      <c r="L10">
        <v>1.4E-2</v>
      </c>
    </row>
    <row r="11" spans="1:13" x14ac:dyDescent="0.2">
      <c r="A11">
        <v>831.82333195961405</v>
      </c>
      <c r="B11">
        <v>0.24740000000000001</v>
      </c>
      <c r="C11">
        <v>66.231306726271896</v>
      </c>
      <c r="D11">
        <v>8.1199999999999994E-2</v>
      </c>
      <c r="E11">
        <v>242.44288798655401</v>
      </c>
      <c r="F11">
        <v>2.1000000000000001E-2</v>
      </c>
      <c r="G11">
        <v>1056.8429394842699</v>
      </c>
      <c r="H11">
        <v>9.2299999999999993E-2</v>
      </c>
      <c r="I11">
        <v>162.594103674129</v>
      </c>
      <c r="J11">
        <v>1.78E-2</v>
      </c>
      <c r="K11">
        <v>1549.2063338975299</v>
      </c>
      <c r="L11">
        <v>5.4800000000000001E-2</v>
      </c>
    </row>
    <row r="12" spans="1:13" x14ac:dyDescent="0.2">
      <c r="A12">
        <v>916.91166731713395</v>
      </c>
      <c r="B12">
        <v>1.15E-2</v>
      </c>
      <c r="C12">
        <v>47.681344428231696</v>
      </c>
      <c r="D12">
        <v>0.1014</v>
      </c>
      <c r="E12">
        <v>230.45899161878299</v>
      </c>
      <c r="F12">
        <v>0.2898</v>
      </c>
      <c r="G12">
        <v>947.66243239114397</v>
      </c>
      <c r="H12">
        <v>9.2899999999999996E-2</v>
      </c>
      <c r="I12">
        <v>510.54457914236599</v>
      </c>
      <c r="J12">
        <v>5.9400000000000001E-2</v>
      </c>
      <c r="K12">
        <v>885.536462648201</v>
      </c>
      <c r="L12">
        <v>0.1158</v>
      </c>
    </row>
    <row r="13" spans="1:13" x14ac:dyDescent="0.2">
      <c r="A13">
        <v>576.27389699284902</v>
      </c>
      <c r="B13">
        <v>0.28949999999999998</v>
      </c>
      <c r="C13">
        <v>48.9745107762636</v>
      </c>
      <c r="D13">
        <v>3.7499999999999999E-2</v>
      </c>
      <c r="E13">
        <v>258.38721986918301</v>
      </c>
      <c r="F13">
        <v>2.23E-2</v>
      </c>
      <c r="G13">
        <v>304.69784426443999</v>
      </c>
      <c r="H13">
        <v>3.5400000000000001E-2</v>
      </c>
      <c r="I13">
        <v>131.19805768049201</v>
      </c>
      <c r="J13">
        <v>1.6899999999999998E-2</v>
      </c>
      <c r="K13">
        <v>1705.57328068314</v>
      </c>
      <c r="L13">
        <v>1.2200000000000001E-2</v>
      </c>
    </row>
    <row r="25" spans="1:12" x14ac:dyDescent="0.2">
      <c r="A25" s="2" t="s">
        <v>44</v>
      </c>
    </row>
    <row r="26" spans="1:12" x14ac:dyDescent="0.2">
      <c r="A26" s="1" t="s">
        <v>39</v>
      </c>
    </row>
    <row r="28" spans="1:12" x14ac:dyDescent="0.2">
      <c r="A28" s="1" t="s">
        <v>43</v>
      </c>
      <c r="B28" s="1" t="s">
        <v>32</v>
      </c>
      <c r="C28" s="1" t="s">
        <v>43</v>
      </c>
      <c r="D28" s="1" t="s">
        <v>33</v>
      </c>
      <c r="E28" s="1" t="s">
        <v>43</v>
      </c>
      <c r="F28" s="1" t="s">
        <v>35</v>
      </c>
      <c r="G28" s="1" t="s">
        <v>43</v>
      </c>
      <c r="H28" s="1" t="s">
        <v>34</v>
      </c>
      <c r="I28" s="1" t="s">
        <v>43</v>
      </c>
      <c r="J28" s="1" t="s">
        <v>36</v>
      </c>
      <c r="K28" s="1" t="s">
        <v>43</v>
      </c>
      <c r="L28" s="1" t="s">
        <v>37</v>
      </c>
    </row>
    <row r="29" spans="1:12" x14ac:dyDescent="0.2">
      <c r="A29">
        <v>100.421574157579</v>
      </c>
      <c r="B29">
        <v>1.1900000000000001E-2</v>
      </c>
      <c r="C29">
        <v>101.87246137470601</v>
      </c>
      <c r="D29">
        <v>1.34E-2</v>
      </c>
      <c r="E29">
        <v>212.66180070076101</v>
      </c>
      <c r="F29">
        <v>0.57289999999999996</v>
      </c>
      <c r="G29">
        <v>1317.6397167555201</v>
      </c>
      <c r="H29">
        <v>5.2200000000000003E-2</v>
      </c>
      <c r="I29">
        <v>230.26703766284001</v>
      </c>
      <c r="J29">
        <v>0.1749</v>
      </c>
      <c r="K29">
        <v>296.27145016903199</v>
      </c>
      <c r="L29">
        <v>4.65E-2</v>
      </c>
    </row>
    <row r="30" spans="1:12" x14ac:dyDescent="0.2">
      <c r="A30">
        <v>107.260117873449</v>
      </c>
      <c r="B30">
        <v>9.4200000000000006E-2</v>
      </c>
      <c r="C30">
        <v>74.036934156013302</v>
      </c>
      <c r="D30">
        <v>5.7099999999999998E-2</v>
      </c>
      <c r="E30">
        <v>280.31240297960102</v>
      </c>
      <c r="F30">
        <v>0.59289999999999998</v>
      </c>
      <c r="G30">
        <v>1317.6397167555201</v>
      </c>
      <c r="H30">
        <v>0.16300000000000001</v>
      </c>
      <c r="I30">
        <v>139.125401850727</v>
      </c>
      <c r="J30">
        <v>0.18029999999999999</v>
      </c>
      <c r="K30">
        <v>328.53797970014801</v>
      </c>
      <c r="L30">
        <v>8.6999999999999994E-3</v>
      </c>
    </row>
    <row r="31" spans="1:12" x14ac:dyDescent="0.2">
      <c r="A31">
        <v>140.88707821072401</v>
      </c>
      <c r="B31">
        <v>2.46E-2</v>
      </c>
      <c r="C31">
        <v>118.14880772292</v>
      </c>
      <c r="D31">
        <v>8.2000000000000007E-3</v>
      </c>
      <c r="E31">
        <v>179.67319717101901</v>
      </c>
      <c r="F31">
        <v>0.61399999999999999</v>
      </c>
      <c r="G31">
        <v>1253.89571032188</v>
      </c>
      <c r="H31">
        <v>0.1009</v>
      </c>
      <c r="I31">
        <v>214.561554666706</v>
      </c>
      <c r="J31">
        <v>4.87E-2</v>
      </c>
      <c r="K31">
        <v>285.67596564119998</v>
      </c>
      <c r="L31">
        <v>2.35E-2</v>
      </c>
    </row>
    <row r="32" spans="1:12" x14ac:dyDescent="0.2">
      <c r="A32">
        <v>78.869176988842497</v>
      </c>
      <c r="B32">
        <v>4.3400000000000001E-2</v>
      </c>
      <c r="C32">
        <v>63.272900466509498</v>
      </c>
      <c r="D32">
        <v>0.2132</v>
      </c>
      <c r="E32">
        <v>170.62680262367499</v>
      </c>
      <c r="F32">
        <v>8.3000000000000004E-2</v>
      </c>
      <c r="G32">
        <v>1754.2317702674</v>
      </c>
      <c r="H32">
        <v>0.19420000000000001</v>
      </c>
      <c r="I32">
        <v>208.37188622607599</v>
      </c>
      <c r="J32">
        <v>0.19159999999999999</v>
      </c>
      <c r="K32">
        <v>341.93413862339401</v>
      </c>
      <c r="L32">
        <v>0.11550000000000001</v>
      </c>
    </row>
    <row r="33" spans="1:12" x14ac:dyDescent="0.2">
      <c r="A33">
        <v>42.8441223078094</v>
      </c>
      <c r="B33">
        <v>4.0800000000000003E-2</v>
      </c>
      <c r="C33">
        <v>58.5394897879032</v>
      </c>
      <c r="D33">
        <v>0.27779999999999999</v>
      </c>
      <c r="E33">
        <v>281.71796154299801</v>
      </c>
      <c r="F33">
        <v>0.24349999999999999</v>
      </c>
      <c r="G33">
        <v>1173.02349079125</v>
      </c>
      <c r="H33">
        <v>2.3599999999999999E-2</v>
      </c>
      <c r="I33">
        <v>148.30157780771799</v>
      </c>
      <c r="J33">
        <v>2.6599999999999999E-2</v>
      </c>
      <c r="K33">
        <v>273.91558049815001</v>
      </c>
      <c r="L33">
        <v>2.3300000000000001E-2</v>
      </c>
    </row>
    <row r="34" spans="1:12" x14ac:dyDescent="0.2">
      <c r="A34">
        <v>69.146306412420302</v>
      </c>
      <c r="B34">
        <v>0.1915</v>
      </c>
      <c r="C34">
        <v>69.279751106208295</v>
      </c>
      <c r="D34">
        <v>3.7600000000000001E-2</v>
      </c>
      <c r="E34">
        <v>267.70637778297998</v>
      </c>
      <c r="F34">
        <v>0.19819999999999999</v>
      </c>
      <c r="G34">
        <v>1802.3597511274399</v>
      </c>
      <c r="H34">
        <v>9.01E-2</v>
      </c>
      <c r="I34">
        <v>129.64092076411399</v>
      </c>
      <c r="J34">
        <v>9.1999999999999998E-3</v>
      </c>
      <c r="K34">
        <v>275.41619793002798</v>
      </c>
      <c r="L34">
        <v>3.8199999999999998E-2</v>
      </c>
    </row>
    <row r="35" spans="1:12" x14ac:dyDescent="0.2">
      <c r="A35">
        <v>96.859518392903894</v>
      </c>
      <c r="B35">
        <v>2.3099999999999999E-2</v>
      </c>
      <c r="C35">
        <v>28.3856378635958</v>
      </c>
      <c r="D35">
        <v>1.7000000000000001E-2</v>
      </c>
      <c r="E35">
        <v>312.58688643142602</v>
      </c>
      <c r="F35">
        <v>1.84E-2</v>
      </c>
      <c r="G35">
        <v>1499.47643846136</v>
      </c>
      <c r="H35">
        <v>0.15570000000000001</v>
      </c>
      <c r="I35">
        <v>131.97378784637499</v>
      </c>
      <c r="J35">
        <v>9.35E-2</v>
      </c>
      <c r="K35">
        <v>361.81672035448503</v>
      </c>
      <c r="L35">
        <v>4.8300000000000003E-2</v>
      </c>
    </row>
    <row r="36" spans="1:12" x14ac:dyDescent="0.2">
      <c r="A36">
        <v>66.123998272546501</v>
      </c>
      <c r="B36">
        <v>3.6499999999999998E-2</v>
      </c>
      <c r="C36">
        <v>50.868934917317802</v>
      </c>
      <c r="D36">
        <v>7.8200000000000006E-2</v>
      </c>
      <c r="E36">
        <v>65.812149017456207</v>
      </c>
      <c r="F36">
        <v>4.4200000000000003E-2</v>
      </c>
      <c r="G36">
        <v>1398.6882037038499</v>
      </c>
      <c r="H36">
        <v>5.74E-2</v>
      </c>
      <c r="I36">
        <v>238.89858505289399</v>
      </c>
      <c r="J36">
        <v>0.3276</v>
      </c>
      <c r="K36">
        <v>218.191261200376</v>
      </c>
      <c r="L36">
        <v>7.7499999999999999E-2</v>
      </c>
    </row>
    <row r="37" spans="1:12" x14ac:dyDescent="0.2">
      <c r="A37">
        <v>55.283180014675203</v>
      </c>
      <c r="B37">
        <v>0.38440000000000002</v>
      </c>
      <c r="C37">
        <v>32.392364116697202</v>
      </c>
      <c r="D37">
        <v>1.1299999999999999E-2</v>
      </c>
      <c r="E37">
        <v>154.79612957257001</v>
      </c>
      <c r="F37">
        <v>4.65E-2</v>
      </c>
      <c r="G37">
        <v>1345.83401306408</v>
      </c>
      <c r="H37">
        <v>4.8300000000000003E-2</v>
      </c>
      <c r="I37">
        <v>158.275400948987</v>
      </c>
      <c r="J37">
        <v>6.2300000000000001E-2</v>
      </c>
      <c r="K37">
        <v>261.99608804177302</v>
      </c>
      <c r="L37">
        <v>1.7299999999999999E-2</v>
      </c>
    </row>
    <row r="38" spans="1:12" x14ac:dyDescent="0.2">
      <c r="A38">
        <v>80.433294788830494</v>
      </c>
      <c r="B38">
        <v>0.1346</v>
      </c>
      <c r="C38">
        <v>66.5874305935954</v>
      </c>
      <c r="D38">
        <v>0.25690000000000002</v>
      </c>
      <c r="E38">
        <v>178.00616711070401</v>
      </c>
      <c r="F38">
        <v>4.07E-2</v>
      </c>
      <c r="G38">
        <v>1571.2512286722599</v>
      </c>
      <c r="H38">
        <v>6.9900000000000004E-2</v>
      </c>
      <c r="I38">
        <v>111.991203469813</v>
      </c>
      <c r="J38">
        <v>0.19120000000000001</v>
      </c>
      <c r="K38">
        <v>195.52987641585901</v>
      </c>
      <c r="L38">
        <v>3.7699999999999997E-2</v>
      </c>
    </row>
    <row r="49" spans="1:12" x14ac:dyDescent="0.2">
      <c r="A49" s="2" t="s">
        <v>44</v>
      </c>
    </row>
    <row r="50" spans="1:12" x14ac:dyDescent="0.2">
      <c r="A50" s="1" t="s">
        <v>40</v>
      </c>
    </row>
    <row r="52" spans="1:12" x14ac:dyDescent="0.2">
      <c r="A52" s="1" t="s">
        <v>43</v>
      </c>
      <c r="B52" s="1" t="s">
        <v>32</v>
      </c>
      <c r="C52" s="1" t="s">
        <v>43</v>
      </c>
      <c r="D52" s="1" t="s">
        <v>33</v>
      </c>
      <c r="E52" s="1" t="s">
        <v>43</v>
      </c>
      <c r="F52" s="1" t="s">
        <v>35</v>
      </c>
      <c r="G52" s="1" t="s">
        <v>43</v>
      </c>
      <c r="H52" s="1" t="s">
        <v>34</v>
      </c>
      <c r="I52" s="1" t="s">
        <v>43</v>
      </c>
      <c r="J52" s="1" t="s">
        <v>36</v>
      </c>
      <c r="K52" s="1" t="s">
        <v>43</v>
      </c>
      <c r="L52" s="1" t="s">
        <v>37</v>
      </c>
    </row>
    <row r="53" spans="1:12" x14ac:dyDescent="0.2">
      <c r="A53">
        <v>166.13947139584701</v>
      </c>
      <c r="B53">
        <v>5.9299999999999999E-2</v>
      </c>
      <c r="C53">
        <v>165.30687366631199</v>
      </c>
      <c r="D53">
        <v>2.2800000000000001E-2</v>
      </c>
      <c r="E53">
        <v>275.76726665216597</v>
      </c>
      <c r="F53">
        <v>0.441</v>
      </c>
      <c r="G53">
        <v>50.476157291550798</v>
      </c>
      <c r="H53">
        <v>1.2200000000000001E-2</v>
      </c>
      <c r="I53">
        <v>146.099979445347</v>
      </c>
      <c r="J53">
        <v>3.4700000000000002E-2</v>
      </c>
      <c r="K53">
        <v>129.27245725727201</v>
      </c>
      <c r="L53">
        <v>3.6200000000000003E-2</v>
      </c>
    </row>
    <row r="54" spans="1:12" x14ac:dyDescent="0.2">
      <c r="A54">
        <v>211.22270020763901</v>
      </c>
      <c r="B54">
        <v>3.0700000000000002E-2</v>
      </c>
      <c r="C54">
        <v>117.244809749777</v>
      </c>
      <c r="D54">
        <v>0.44850000000000001</v>
      </c>
      <c r="E54">
        <v>280.42265900262498</v>
      </c>
      <c r="F54">
        <v>0.28589999999999999</v>
      </c>
      <c r="G54">
        <v>505.63183960974999</v>
      </c>
      <c r="H54">
        <v>5.2699999999999997E-2</v>
      </c>
      <c r="I54">
        <v>104.03987769189401</v>
      </c>
      <c r="J54">
        <v>0.17910000000000001</v>
      </c>
      <c r="K54">
        <v>107.700808375918</v>
      </c>
      <c r="L54">
        <v>5.1299999999999998E-2</v>
      </c>
    </row>
    <row r="55" spans="1:12" x14ac:dyDescent="0.2">
      <c r="A55">
        <v>211.22270020763901</v>
      </c>
      <c r="B55">
        <v>3.0700000000000002E-2</v>
      </c>
      <c r="C55">
        <v>1270.33685160352</v>
      </c>
      <c r="D55">
        <v>0.123</v>
      </c>
      <c r="E55">
        <v>278.34863444353698</v>
      </c>
      <c r="F55">
        <v>0.3296</v>
      </c>
      <c r="G55">
        <v>1226.85439983537</v>
      </c>
      <c r="H55">
        <v>0.68479999999999996</v>
      </c>
      <c r="I55">
        <v>205.84413481598301</v>
      </c>
      <c r="J55">
        <v>2.7199999999999998E-2</v>
      </c>
      <c r="K55">
        <v>180.20196772244199</v>
      </c>
      <c r="L55">
        <v>3.1399999999999997E-2</v>
      </c>
    </row>
    <row r="56" spans="1:12" x14ac:dyDescent="0.2">
      <c r="A56">
        <v>66.990938201184406</v>
      </c>
      <c r="B56">
        <v>1.5299999999999999E-2</v>
      </c>
      <c r="C56">
        <v>146.88645587678599</v>
      </c>
      <c r="D56">
        <v>2.07E-2</v>
      </c>
      <c r="E56">
        <v>68.1958070525191</v>
      </c>
      <c r="F56">
        <v>5.6599999999999998E-2</v>
      </c>
      <c r="G56">
        <v>699.04811642125298</v>
      </c>
      <c r="H56">
        <v>0.36380000000000001</v>
      </c>
      <c r="I56">
        <v>144.992914074304</v>
      </c>
      <c r="J56">
        <v>0.23880000000000001</v>
      </c>
      <c r="K56">
        <v>93.676723395288306</v>
      </c>
      <c r="L56">
        <v>0.39300000000000002</v>
      </c>
    </row>
    <row r="57" spans="1:12" x14ac:dyDescent="0.2">
      <c r="A57">
        <v>154.09541547304801</v>
      </c>
      <c r="B57">
        <v>6.8699999999999997E-2</v>
      </c>
      <c r="C57">
        <v>143.23054858467299</v>
      </c>
      <c r="D57">
        <v>7.51E-2</v>
      </c>
      <c r="E57">
        <v>228.649741575549</v>
      </c>
      <c r="F57">
        <v>0.15690000000000001</v>
      </c>
      <c r="G57">
        <v>988.74427262300401</v>
      </c>
      <c r="H57">
        <v>3.5999999999999997E-2</v>
      </c>
      <c r="I57">
        <v>122.140067971045</v>
      </c>
      <c r="J57">
        <v>6.2700000000000006E-2</v>
      </c>
      <c r="K57">
        <v>135.798924305181</v>
      </c>
      <c r="L57">
        <v>8.7999999999999995E-2</v>
      </c>
    </row>
    <row r="58" spans="1:12" x14ac:dyDescent="0.2">
      <c r="A58">
        <v>196.08498975692001</v>
      </c>
      <c r="B58">
        <v>0.90680000000000005</v>
      </c>
      <c r="C58">
        <v>52.452024174101702</v>
      </c>
      <c r="D58">
        <v>2.76E-2</v>
      </c>
      <c r="E58">
        <v>157.422710407886</v>
      </c>
      <c r="F58">
        <v>0.29680000000000001</v>
      </c>
      <c r="G58">
        <v>652.48926039200501</v>
      </c>
      <c r="H58">
        <v>2.87E-2</v>
      </c>
      <c r="I58">
        <v>126.836451047552</v>
      </c>
      <c r="J58">
        <v>2.23E-2</v>
      </c>
      <c r="K58">
        <v>117.159192917132</v>
      </c>
      <c r="L58">
        <v>3.6999999999999998E-2</v>
      </c>
    </row>
    <row r="59" spans="1:12" x14ac:dyDescent="0.2">
      <c r="A59">
        <v>105.52893880474301</v>
      </c>
      <c r="B59">
        <v>9.1999999999999998E-3</v>
      </c>
      <c r="C59">
        <v>98.536903612408906</v>
      </c>
      <c r="D59">
        <v>2.4400000000000002E-2</v>
      </c>
      <c r="E59">
        <v>296.45327638419701</v>
      </c>
      <c r="F59">
        <v>4.9200000000000001E-2</v>
      </c>
      <c r="G59">
        <v>1269.98242399687</v>
      </c>
      <c r="H59">
        <v>1.1900000000000001E-2</v>
      </c>
      <c r="I59">
        <v>307.65467856249899</v>
      </c>
      <c r="J59">
        <v>0.19159999999999999</v>
      </c>
      <c r="K59">
        <v>298.848036118707</v>
      </c>
      <c r="L59">
        <v>7.6E-3</v>
      </c>
    </row>
    <row r="60" spans="1:12" x14ac:dyDescent="0.2">
      <c r="A60">
        <v>176.64324094641901</v>
      </c>
      <c r="B60">
        <v>5.0000000000000001E-3</v>
      </c>
      <c r="C60">
        <v>169.83326796461901</v>
      </c>
      <c r="D60">
        <v>0.21529999999999999</v>
      </c>
      <c r="E60">
        <v>386.61650275002899</v>
      </c>
      <c r="F60">
        <v>2.8799999999999999E-2</v>
      </c>
      <c r="G60">
        <v>399.453667836367</v>
      </c>
      <c r="H60">
        <v>2.0799999999999999E-2</v>
      </c>
      <c r="I60">
        <v>223.38751872168399</v>
      </c>
      <c r="J60">
        <v>0.66449999999999998</v>
      </c>
      <c r="K60">
        <v>318.47181261473298</v>
      </c>
      <c r="L60">
        <v>7.0300000000000001E-2</v>
      </c>
    </row>
    <row r="61" spans="1:12" x14ac:dyDescent="0.2">
      <c r="A61">
        <v>228.622139266619</v>
      </c>
      <c r="B61">
        <v>0.29459999999999997</v>
      </c>
      <c r="C61">
        <v>120.653877777978</v>
      </c>
      <c r="D61">
        <v>5.7000000000000002E-3</v>
      </c>
      <c r="E61">
        <v>358.48740884398302</v>
      </c>
      <c r="F61">
        <v>1.11E-2</v>
      </c>
      <c r="G61">
        <v>1442.5993287633901</v>
      </c>
      <c r="H61">
        <v>3.4500000000000003E-2</v>
      </c>
      <c r="I61">
        <v>247.43687844629801</v>
      </c>
      <c r="J61">
        <v>3.2399999999999998E-2</v>
      </c>
      <c r="K61">
        <v>310.85579826896401</v>
      </c>
      <c r="L61">
        <v>7.0999999999999994E-2</v>
      </c>
    </row>
    <row r="62" spans="1:12" x14ac:dyDescent="0.2">
      <c r="A62">
        <v>129.464937549816</v>
      </c>
      <c r="B62">
        <v>4.5900000000000003E-2</v>
      </c>
      <c r="C62">
        <v>164.77770822605001</v>
      </c>
      <c r="D62">
        <v>0.51990000000000003</v>
      </c>
      <c r="E62">
        <v>217.46017107311599</v>
      </c>
      <c r="F62">
        <v>5.8700000000000002E-2</v>
      </c>
      <c r="G62">
        <v>516.09415419045501</v>
      </c>
      <c r="H62">
        <v>0.79420000000000002</v>
      </c>
      <c r="I62">
        <v>218.320802645252</v>
      </c>
      <c r="J62">
        <v>3.0700000000000002E-2</v>
      </c>
      <c r="K62">
        <v>289.31638714545898</v>
      </c>
      <c r="L62">
        <v>0.72489999999999999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EC75-B09E-0949-B146-8A427BAAF7D5}">
  <dimension ref="A1:M59"/>
  <sheetViews>
    <sheetView zoomScale="83" workbookViewId="0">
      <selection activeCell="P24" sqref="P24"/>
    </sheetView>
  </sheetViews>
  <sheetFormatPr baseColWidth="10" defaultRowHeight="16" x14ac:dyDescent="0.2"/>
  <sheetData>
    <row r="1" spans="1:13" x14ac:dyDescent="0.2">
      <c r="A1" s="1" t="s">
        <v>45</v>
      </c>
    </row>
    <row r="2" spans="1:13" x14ac:dyDescent="0.2">
      <c r="A2" s="1" t="s">
        <v>38</v>
      </c>
    </row>
    <row r="3" spans="1:13" x14ac:dyDescent="0.2">
      <c r="A3" s="1" t="s">
        <v>2</v>
      </c>
      <c r="B3" s="1" t="s">
        <v>32</v>
      </c>
      <c r="C3" s="1" t="s">
        <v>2</v>
      </c>
      <c r="D3" s="1" t="s">
        <v>33</v>
      </c>
      <c r="E3" s="1" t="s">
        <v>2</v>
      </c>
      <c r="F3" s="1" t="s">
        <v>35</v>
      </c>
      <c r="G3" s="1" t="s">
        <v>2</v>
      </c>
      <c r="H3" s="1" t="s">
        <v>34</v>
      </c>
      <c r="I3" s="1" t="s">
        <v>2</v>
      </c>
      <c r="J3" s="1" t="s">
        <v>36</v>
      </c>
      <c r="K3" s="1" t="s">
        <v>2</v>
      </c>
      <c r="L3" s="1" t="s">
        <v>37</v>
      </c>
      <c r="M3" s="1"/>
    </row>
    <row r="4" spans="1:13" x14ac:dyDescent="0.2">
      <c r="A4">
        <v>53828</v>
      </c>
      <c r="B4">
        <v>2.64E-2</v>
      </c>
      <c r="C4">
        <v>3912</v>
      </c>
      <c r="D4">
        <v>1.09E-2</v>
      </c>
      <c r="E4">
        <v>2458</v>
      </c>
      <c r="F4">
        <v>5.1999999999999998E-3</v>
      </c>
      <c r="G4">
        <v>6703</v>
      </c>
      <c r="H4">
        <v>0.1237</v>
      </c>
      <c r="I4">
        <v>22825</v>
      </c>
      <c r="J4">
        <v>1.2699999999999999E-2</v>
      </c>
      <c r="K4">
        <v>55715</v>
      </c>
      <c r="L4">
        <v>8.9999999999999993E-3</v>
      </c>
      <c r="M4" s="1"/>
    </row>
    <row r="5" spans="1:13" x14ac:dyDescent="0.2">
      <c r="A5">
        <v>54862</v>
      </c>
      <c r="B5">
        <v>4.9799999999999997E-2</v>
      </c>
      <c r="C5">
        <v>5629</v>
      </c>
      <c r="D5">
        <v>1.6899999999999998E-2</v>
      </c>
      <c r="E5">
        <v>2617</v>
      </c>
      <c r="F5">
        <v>9.6000000000000002E-2</v>
      </c>
      <c r="G5">
        <v>6713</v>
      </c>
      <c r="H5">
        <v>4.5400000000000003E-2</v>
      </c>
      <c r="I5">
        <v>25330</v>
      </c>
      <c r="J5">
        <v>7.2499999999999995E-2</v>
      </c>
      <c r="K5">
        <v>56011</v>
      </c>
      <c r="L5">
        <v>0.1202</v>
      </c>
      <c r="M5" s="1"/>
    </row>
    <row r="6" spans="1:13" x14ac:dyDescent="0.2">
      <c r="A6">
        <v>39403</v>
      </c>
      <c r="B6">
        <v>1.0500000000000001E-2</v>
      </c>
      <c r="C6">
        <v>5306</v>
      </c>
      <c r="D6">
        <v>1.14E-2</v>
      </c>
      <c r="E6">
        <v>2463</v>
      </c>
      <c r="F6">
        <v>1.9099999999999999E-2</v>
      </c>
      <c r="G6">
        <v>25895</v>
      </c>
      <c r="H6">
        <v>2.4299999999999999E-2</v>
      </c>
      <c r="I6">
        <v>5902</v>
      </c>
      <c r="J6">
        <v>3.4000000000000002E-2</v>
      </c>
      <c r="K6">
        <v>33318</v>
      </c>
      <c r="L6">
        <v>5.0999999999999997E-2</v>
      </c>
      <c r="M6" s="1"/>
    </row>
    <row r="7" spans="1:13" x14ac:dyDescent="0.2">
      <c r="A7">
        <v>45908</v>
      </c>
      <c r="B7">
        <v>1.01E-2</v>
      </c>
      <c r="C7">
        <v>3187</v>
      </c>
      <c r="D7">
        <v>1.1599999999999999E-2</v>
      </c>
      <c r="E7">
        <v>2445</v>
      </c>
      <c r="F7">
        <v>0.1012</v>
      </c>
      <c r="G7">
        <v>6263</v>
      </c>
      <c r="H7">
        <v>0.15129999999999999</v>
      </c>
      <c r="I7">
        <v>27206</v>
      </c>
      <c r="J7">
        <v>1.14E-2</v>
      </c>
      <c r="K7">
        <v>33291</v>
      </c>
      <c r="L7">
        <v>1.9699999999999999E-2</v>
      </c>
      <c r="M7" s="1"/>
    </row>
    <row r="8" spans="1:13" x14ac:dyDescent="0.2">
      <c r="A8">
        <v>49899</v>
      </c>
      <c r="B8">
        <v>2.58E-2</v>
      </c>
      <c r="C8">
        <v>2863</v>
      </c>
      <c r="D8">
        <v>3.61E-2</v>
      </c>
      <c r="E8">
        <v>2508</v>
      </c>
      <c r="F8">
        <v>2.92E-2</v>
      </c>
      <c r="G8">
        <v>6018</v>
      </c>
      <c r="H8">
        <v>0.1104</v>
      </c>
      <c r="I8">
        <v>22582</v>
      </c>
      <c r="J8">
        <v>4.2900000000000001E-2</v>
      </c>
      <c r="K8">
        <v>21984</v>
      </c>
      <c r="L8">
        <v>5.3E-3</v>
      </c>
      <c r="M8" s="1"/>
    </row>
    <row r="9" spans="1:13" x14ac:dyDescent="0.2">
      <c r="A9">
        <v>44068</v>
      </c>
      <c r="B9">
        <v>0.1164</v>
      </c>
      <c r="C9">
        <v>2117</v>
      </c>
      <c r="D9">
        <v>3.0599999999999999E-2</v>
      </c>
      <c r="E9">
        <v>2490</v>
      </c>
      <c r="F9">
        <v>0.12529999999999999</v>
      </c>
      <c r="G9">
        <v>6261</v>
      </c>
      <c r="H9">
        <v>0.1613</v>
      </c>
      <c r="I9">
        <v>19901</v>
      </c>
      <c r="J9">
        <v>1.0200000000000001E-2</v>
      </c>
      <c r="K9">
        <v>21710</v>
      </c>
      <c r="L9">
        <v>0.14979999999999999</v>
      </c>
      <c r="M9" s="1"/>
    </row>
    <row r="10" spans="1:13" x14ac:dyDescent="0.2">
      <c r="A10">
        <v>44210</v>
      </c>
      <c r="B10">
        <v>8.2500000000000004E-2</v>
      </c>
      <c r="C10">
        <v>2230</v>
      </c>
      <c r="D10">
        <v>4.1000000000000003E-3</v>
      </c>
      <c r="E10">
        <v>2433</v>
      </c>
      <c r="F10">
        <v>6.2600000000000003E-2</v>
      </c>
      <c r="G10">
        <v>5653</v>
      </c>
      <c r="H10">
        <v>3.2199999999999999E-2</v>
      </c>
      <c r="I10">
        <v>22207</v>
      </c>
      <c r="J10">
        <v>0.42530000000000001</v>
      </c>
      <c r="K10">
        <v>44806</v>
      </c>
      <c r="L10">
        <v>1.4E-2</v>
      </c>
      <c r="M10" s="1"/>
    </row>
    <row r="11" spans="1:13" x14ac:dyDescent="0.2">
      <c r="A11">
        <v>52205</v>
      </c>
      <c r="B11">
        <v>0.24740000000000001</v>
      </c>
      <c r="C11">
        <v>5277</v>
      </c>
      <c r="D11">
        <v>8.1199999999999994E-2</v>
      </c>
      <c r="E11">
        <v>2362</v>
      </c>
      <c r="F11">
        <v>2.1000000000000001E-2</v>
      </c>
      <c r="G11">
        <v>5429</v>
      </c>
      <c r="H11">
        <v>9.2299999999999993E-2</v>
      </c>
      <c r="I11">
        <v>12600</v>
      </c>
      <c r="J11">
        <v>1.78E-2</v>
      </c>
      <c r="K11">
        <v>53805</v>
      </c>
      <c r="L11">
        <v>5.4800000000000001E-2</v>
      </c>
      <c r="M11" s="5"/>
    </row>
    <row r="12" spans="1:13" x14ac:dyDescent="0.2">
      <c r="A12">
        <v>54638</v>
      </c>
      <c r="B12">
        <v>1.15E-2</v>
      </c>
      <c r="C12">
        <v>3427</v>
      </c>
      <c r="D12">
        <v>0.1014</v>
      </c>
      <c r="E12">
        <v>2406</v>
      </c>
      <c r="F12">
        <v>0.2898</v>
      </c>
      <c r="G12">
        <v>5680</v>
      </c>
      <c r="H12">
        <v>9.2899999999999996E-2</v>
      </c>
      <c r="I12">
        <v>23432</v>
      </c>
      <c r="J12">
        <v>5.9400000000000001E-2</v>
      </c>
      <c r="K12">
        <v>47160</v>
      </c>
      <c r="L12">
        <v>0.1158</v>
      </c>
      <c r="M12" s="5"/>
    </row>
    <row r="13" spans="1:13" x14ac:dyDescent="0.2">
      <c r="A13">
        <v>43383</v>
      </c>
      <c r="B13">
        <v>0.28949999999999998</v>
      </c>
      <c r="C13">
        <v>3581</v>
      </c>
      <c r="D13">
        <v>3.7499999999999999E-2</v>
      </c>
      <c r="E13">
        <v>2406</v>
      </c>
      <c r="F13">
        <v>2.23E-2</v>
      </c>
      <c r="G13">
        <v>6613</v>
      </c>
      <c r="H13">
        <v>3.5400000000000001E-2</v>
      </c>
      <c r="I13">
        <v>11826</v>
      </c>
      <c r="J13">
        <v>1.6899999999999998E-2</v>
      </c>
      <c r="K13">
        <v>56072</v>
      </c>
      <c r="L13">
        <v>1.2200000000000001E-2</v>
      </c>
    </row>
    <row r="22" spans="1:12" x14ac:dyDescent="0.2">
      <c r="A22" s="2" t="s">
        <v>46</v>
      </c>
    </row>
    <row r="23" spans="1:12" x14ac:dyDescent="0.2">
      <c r="A23" s="1" t="s">
        <v>39</v>
      </c>
    </row>
    <row r="25" spans="1:12" x14ac:dyDescent="0.2">
      <c r="A25" s="1" t="s">
        <v>2</v>
      </c>
      <c r="B25" s="1" t="s">
        <v>32</v>
      </c>
      <c r="C25" s="1" t="s">
        <v>2</v>
      </c>
      <c r="D25" s="1" t="s">
        <v>33</v>
      </c>
      <c r="E25" s="1" t="s">
        <v>2</v>
      </c>
      <c r="F25" s="1" t="s">
        <v>35</v>
      </c>
      <c r="G25" s="1" t="s">
        <v>2</v>
      </c>
      <c r="H25" s="1" t="s">
        <v>34</v>
      </c>
      <c r="I25" s="1" t="s">
        <v>2</v>
      </c>
      <c r="J25" s="1" t="s">
        <v>36</v>
      </c>
      <c r="K25" s="1" t="s">
        <v>2</v>
      </c>
      <c r="L25" s="1" t="s">
        <v>37</v>
      </c>
    </row>
    <row r="26" spans="1:12" x14ac:dyDescent="0.2">
      <c r="A26">
        <v>15116</v>
      </c>
      <c r="B26">
        <v>1.1900000000000001E-2</v>
      </c>
      <c r="C26">
        <v>14069</v>
      </c>
      <c r="D26">
        <v>1.34E-2</v>
      </c>
      <c r="E26">
        <v>11392</v>
      </c>
      <c r="F26">
        <v>0.57289999999999996</v>
      </c>
      <c r="G26">
        <v>25130</v>
      </c>
      <c r="H26">
        <v>5.2200000000000003E-2</v>
      </c>
      <c r="I26">
        <v>17718</v>
      </c>
      <c r="J26">
        <v>0.1749</v>
      </c>
      <c r="K26">
        <v>34818</v>
      </c>
      <c r="L26">
        <v>4.65E-2</v>
      </c>
    </row>
    <row r="27" spans="1:12" x14ac:dyDescent="0.2">
      <c r="A27">
        <v>18364</v>
      </c>
      <c r="B27">
        <v>9.4200000000000006E-2</v>
      </c>
      <c r="C27">
        <v>13303</v>
      </c>
      <c r="D27">
        <v>5.7099999999999998E-2</v>
      </c>
      <c r="E27">
        <v>16379</v>
      </c>
      <c r="F27">
        <v>0.59289999999999998</v>
      </c>
      <c r="G27">
        <v>25130</v>
      </c>
      <c r="H27">
        <v>0.16300000000000001</v>
      </c>
      <c r="I27">
        <v>13514</v>
      </c>
      <c r="J27">
        <v>0.18029999999999999</v>
      </c>
      <c r="K27">
        <v>35675</v>
      </c>
      <c r="L27">
        <v>8.6999999999999994E-3</v>
      </c>
    </row>
    <row r="28" spans="1:12" x14ac:dyDescent="0.2">
      <c r="A28">
        <v>21475</v>
      </c>
      <c r="B28">
        <v>2.46E-2</v>
      </c>
      <c r="C28">
        <v>13129</v>
      </c>
      <c r="D28">
        <v>8.2000000000000007E-3</v>
      </c>
      <c r="E28">
        <v>11388</v>
      </c>
      <c r="F28">
        <v>0.61399999999999999</v>
      </c>
      <c r="G28">
        <v>26315</v>
      </c>
      <c r="H28">
        <v>0.1009</v>
      </c>
      <c r="I28">
        <v>17831</v>
      </c>
      <c r="J28">
        <v>4.87E-2</v>
      </c>
      <c r="K28">
        <v>34937</v>
      </c>
      <c r="L28">
        <v>2.35E-2</v>
      </c>
    </row>
    <row r="29" spans="1:12" x14ac:dyDescent="0.2">
      <c r="A29">
        <v>9381</v>
      </c>
      <c r="B29">
        <v>4.3400000000000001E-2</v>
      </c>
      <c r="C29">
        <v>8198</v>
      </c>
      <c r="D29">
        <v>0.2132</v>
      </c>
      <c r="E29">
        <v>10294</v>
      </c>
      <c r="F29">
        <v>8.3000000000000004E-2</v>
      </c>
      <c r="G29">
        <v>31828</v>
      </c>
      <c r="H29">
        <v>0.19420000000000001</v>
      </c>
      <c r="I29">
        <v>13599</v>
      </c>
      <c r="J29">
        <v>0.19159999999999999</v>
      </c>
      <c r="K29">
        <v>36921</v>
      </c>
      <c r="L29">
        <v>0.11550000000000001</v>
      </c>
    </row>
    <row r="30" spans="1:12" x14ac:dyDescent="0.2">
      <c r="A30">
        <v>3817</v>
      </c>
      <c r="B30">
        <v>4.0800000000000003E-2</v>
      </c>
      <c r="C30">
        <v>9502</v>
      </c>
      <c r="D30">
        <v>0.27779999999999999</v>
      </c>
      <c r="E30">
        <v>12007</v>
      </c>
      <c r="F30">
        <v>0.24349999999999999</v>
      </c>
      <c r="G30">
        <v>24623</v>
      </c>
      <c r="H30">
        <v>2.3599999999999999E-2</v>
      </c>
      <c r="I30">
        <v>13671</v>
      </c>
      <c r="J30">
        <v>2.6599999999999999E-2</v>
      </c>
      <c r="K30">
        <v>33231</v>
      </c>
      <c r="L30">
        <v>2.3300000000000001E-2</v>
      </c>
    </row>
    <row r="31" spans="1:12" x14ac:dyDescent="0.2">
      <c r="A31">
        <v>8447</v>
      </c>
      <c r="B31">
        <v>0.1915</v>
      </c>
      <c r="C31">
        <v>7709</v>
      </c>
      <c r="D31">
        <v>3.7600000000000001E-2</v>
      </c>
      <c r="E31">
        <v>12625</v>
      </c>
      <c r="F31">
        <v>0.19819999999999999</v>
      </c>
      <c r="G31">
        <v>29447</v>
      </c>
      <c r="H31">
        <v>9.01E-2</v>
      </c>
      <c r="I31">
        <v>9226</v>
      </c>
      <c r="J31">
        <v>9.1999999999999998E-3</v>
      </c>
      <c r="K31">
        <v>33903</v>
      </c>
      <c r="L31">
        <v>3.8199999999999998E-2</v>
      </c>
    </row>
    <row r="32" spans="1:12" x14ac:dyDescent="0.2">
      <c r="A32">
        <v>15012</v>
      </c>
      <c r="B32">
        <v>2.3099999999999999E-2</v>
      </c>
      <c r="C32">
        <v>2987</v>
      </c>
      <c r="D32">
        <v>1.7000000000000001E-2</v>
      </c>
      <c r="E32">
        <v>19205</v>
      </c>
      <c r="F32">
        <v>1.84E-2</v>
      </c>
      <c r="G32">
        <v>27839</v>
      </c>
      <c r="H32">
        <v>0.15570000000000001</v>
      </c>
      <c r="I32">
        <v>10015</v>
      </c>
      <c r="J32">
        <v>9.35E-2</v>
      </c>
      <c r="K32">
        <v>39151</v>
      </c>
      <c r="L32">
        <v>4.8300000000000003E-2</v>
      </c>
    </row>
    <row r="33" spans="1:12" x14ac:dyDescent="0.2">
      <c r="A33">
        <v>13976</v>
      </c>
      <c r="B33">
        <v>3.6499999999999998E-2</v>
      </c>
      <c r="C33">
        <v>8972</v>
      </c>
      <c r="D33">
        <v>7.8200000000000006E-2</v>
      </c>
      <c r="E33">
        <v>10816</v>
      </c>
      <c r="F33">
        <v>4.4200000000000003E-2</v>
      </c>
      <c r="G33">
        <v>28342</v>
      </c>
      <c r="H33">
        <v>5.74E-2</v>
      </c>
      <c r="I33">
        <v>18643</v>
      </c>
      <c r="J33">
        <v>0.3276</v>
      </c>
      <c r="K33">
        <v>35740</v>
      </c>
      <c r="L33">
        <v>7.7499999999999999E-2</v>
      </c>
    </row>
    <row r="34" spans="1:12" x14ac:dyDescent="0.2">
      <c r="A34">
        <v>11349</v>
      </c>
      <c r="B34">
        <v>0.38440000000000002</v>
      </c>
      <c r="C34">
        <v>3089</v>
      </c>
      <c r="D34">
        <v>1.1299999999999999E-2</v>
      </c>
      <c r="E34">
        <v>12699</v>
      </c>
      <c r="F34">
        <v>4.65E-2</v>
      </c>
      <c r="G34">
        <v>26131</v>
      </c>
      <c r="H34">
        <v>4.8300000000000003E-2</v>
      </c>
      <c r="I34">
        <v>16621</v>
      </c>
      <c r="J34">
        <v>6.2300000000000001E-2</v>
      </c>
      <c r="K34">
        <v>33372</v>
      </c>
      <c r="L34">
        <v>1.7299999999999999E-2</v>
      </c>
    </row>
    <row r="35" spans="1:12" x14ac:dyDescent="0.2">
      <c r="A35">
        <v>13584</v>
      </c>
      <c r="B35">
        <v>0.1346</v>
      </c>
      <c r="C35">
        <v>7588</v>
      </c>
      <c r="D35">
        <v>0.25690000000000002</v>
      </c>
      <c r="E35">
        <v>14731</v>
      </c>
      <c r="F35">
        <v>4.07E-2</v>
      </c>
      <c r="G35">
        <v>30345</v>
      </c>
      <c r="H35">
        <v>6.9900000000000004E-2</v>
      </c>
      <c r="I35">
        <v>16013</v>
      </c>
      <c r="J35">
        <v>0.19120000000000001</v>
      </c>
      <c r="K35">
        <v>29902</v>
      </c>
      <c r="L35">
        <v>3.7699999999999997E-2</v>
      </c>
    </row>
    <row r="46" spans="1:12" x14ac:dyDescent="0.2">
      <c r="A46" s="2" t="s">
        <v>46</v>
      </c>
    </row>
    <row r="47" spans="1:12" x14ac:dyDescent="0.2">
      <c r="A47" s="1" t="s">
        <v>40</v>
      </c>
    </row>
    <row r="49" spans="1:12" x14ac:dyDescent="0.2">
      <c r="A49" s="1" t="s">
        <v>2</v>
      </c>
      <c r="B49" s="1" t="s">
        <v>32</v>
      </c>
      <c r="C49" s="1" t="s">
        <v>2</v>
      </c>
      <c r="D49" s="1" t="s">
        <v>33</v>
      </c>
      <c r="E49" s="1" t="s">
        <v>2</v>
      </c>
      <c r="F49" s="1" t="s">
        <v>35</v>
      </c>
      <c r="G49" s="1" t="s">
        <v>2</v>
      </c>
      <c r="H49" s="1" t="s">
        <v>34</v>
      </c>
      <c r="I49" s="1" t="s">
        <v>2</v>
      </c>
      <c r="J49" s="1" t="s">
        <v>36</v>
      </c>
      <c r="K49" s="1" t="s">
        <v>2</v>
      </c>
      <c r="L49" s="1" t="s">
        <v>37</v>
      </c>
    </row>
    <row r="50" spans="1:12" x14ac:dyDescent="0.2">
      <c r="A50">
        <v>16646</v>
      </c>
      <c r="B50">
        <v>5.9299999999999999E-2</v>
      </c>
      <c r="C50">
        <v>18563</v>
      </c>
      <c r="D50">
        <v>2.2800000000000001E-2</v>
      </c>
      <c r="E50">
        <v>19633</v>
      </c>
      <c r="F50">
        <v>0.441</v>
      </c>
      <c r="G50">
        <v>5423</v>
      </c>
      <c r="H50">
        <v>1.2200000000000001E-2</v>
      </c>
      <c r="I50">
        <v>13050</v>
      </c>
      <c r="J50">
        <v>3.4700000000000002E-2</v>
      </c>
      <c r="K50">
        <v>15456</v>
      </c>
      <c r="L50">
        <v>3.6200000000000003E-2</v>
      </c>
    </row>
    <row r="51" spans="1:12" x14ac:dyDescent="0.2">
      <c r="A51">
        <v>23628</v>
      </c>
      <c r="B51">
        <v>3.0700000000000002E-2</v>
      </c>
      <c r="C51">
        <v>10893</v>
      </c>
      <c r="D51">
        <v>0.44850000000000001</v>
      </c>
      <c r="E51">
        <v>21676</v>
      </c>
      <c r="F51">
        <v>0.28589999999999999</v>
      </c>
      <c r="G51">
        <v>23495</v>
      </c>
      <c r="H51">
        <v>5.2699999999999997E-2</v>
      </c>
      <c r="I51">
        <v>12895</v>
      </c>
      <c r="J51">
        <v>0.17910000000000001</v>
      </c>
      <c r="K51">
        <v>19516</v>
      </c>
      <c r="L51">
        <v>5.1299999999999998E-2</v>
      </c>
    </row>
    <row r="52" spans="1:12" x14ac:dyDescent="0.2">
      <c r="A52">
        <v>23628</v>
      </c>
      <c r="B52">
        <v>3.0700000000000002E-2</v>
      </c>
      <c r="C52">
        <v>6710</v>
      </c>
      <c r="D52">
        <v>0.123</v>
      </c>
      <c r="E52">
        <v>22862</v>
      </c>
      <c r="F52">
        <v>0.3296</v>
      </c>
      <c r="G52">
        <v>36159</v>
      </c>
      <c r="H52">
        <v>0.68479999999999996</v>
      </c>
      <c r="I52">
        <v>19203</v>
      </c>
      <c r="J52">
        <v>2.7199999999999998E-2</v>
      </c>
      <c r="K52">
        <v>21722</v>
      </c>
      <c r="L52">
        <v>3.1399999999999997E-2</v>
      </c>
    </row>
    <row r="53" spans="1:12" x14ac:dyDescent="0.2">
      <c r="A53">
        <v>11089</v>
      </c>
      <c r="B53">
        <v>1.5299999999999999E-2</v>
      </c>
      <c r="C53">
        <v>12035</v>
      </c>
      <c r="D53">
        <v>2.07E-2</v>
      </c>
      <c r="E53">
        <v>9833</v>
      </c>
      <c r="F53">
        <v>5.6599999999999998E-2</v>
      </c>
      <c r="G53">
        <v>27316</v>
      </c>
      <c r="H53">
        <v>0.36380000000000001</v>
      </c>
      <c r="I53">
        <v>15035</v>
      </c>
      <c r="J53">
        <v>0.23880000000000001</v>
      </c>
      <c r="K53">
        <v>15425</v>
      </c>
      <c r="L53">
        <v>0.39300000000000002</v>
      </c>
    </row>
    <row r="54" spans="1:12" x14ac:dyDescent="0.2">
      <c r="A54">
        <v>19914</v>
      </c>
      <c r="B54">
        <v>6.8699999999999997E-2</v>
      </c>
      <c r="C54">
        <v>13234</v>
      </c>
      <c r="D54">
        <v>7.51E-2</v>
      </c>
      <c r="E54">
        <v>18886</v>
      </c>
      <c r="F54">
        <v>0.15690000000000001</v>
      </c>
      <c r="G54">
        <v>35304</v>
      </c>
      <c r="H54">
        <v>3.5999999999999997E-2</v>
      </c>
      <c r="I54">
        <v>12676</v>
      </c>
      <c r="J54">
        <v>6.2700000000000006E-2</v>
      </c>
      <c r="K54">
        <v>17171</v>
      </c>
      <c r="L54">
        <v>8.7999999999999995E-2</v>
      </c>
    </row>
    <row r="55" spans="1:12" x14ac:dyDescent="0.2">
      <c r="A55">
        <v>21935</v>
      </c>
      <c r="B55">
        <v>0.90680000000000005</v>
      </c>
      <c r="C55">
        <v>4504</v>
      </c>
      <c r="D55">
        <v>2.76E-2</v>
      </c>
      <c r="E55">
        <v>17409</v>
      </c>
      <c r="F55">
        <v>0.29680000000000001</v>
      </c>
      <c r="G55">
        <v>29074</v>
      </c>
      <c r="H55">
        <v>2.87E-2</v>
      </c>
      <c r="I55">
        <v>16554</v>
      </c>
      <c r="J55">
        <v>2.23E-2</v>
      </c>
      <c r="K55">
        <v>14832</v>
      </c>
      <c r="L55">
        <v>3.6999999999999998E-2</v>
      </c>
    </row>
    <row r="56" spans="1:12" x14ac:dyDescent="0.2">
      <c r="A56">
        <v>16833</v>
      </c>
      <c r="B56">
        <v>9.1999999999999998E-3</v>
      </c>
      <c r="C56">
        <v>7026</v>
      </c>
      <c r="D56">
        <v>2.4400000000000002E-2</v>
      </c>
      <c r="E56">
        <v>18115</v>
      </c>
      <c r="F56">
        <v>4.9200000000000001E-2</v>
      </c>
      <c r="G56">
        <v>34811</v>
      </c>
      <c r="H56">
        <v>1.1900000000000001E-2</v>
      </c>
      <c r="I56">
        <v>22414</v>
      </c>
      <c r="J56">
        <v>0.19159999999999999</v>
      </c>
      <c r="K56">
        <v>27877</v>
      </c>
      <c r="L56">
        <v>7.6E-3</v>
      </c>
    </row>
    <row r="57" spans="1:12" x14ac:dyDescent="0.2">
      <c r="A57">
        <v>17909</v>
      </c>
      <c r="B57">
        <v>5.0000000000000001E-3</v>
      </c>
      <c r="C57">
        <v>14525</v>
      </c>
      <c r="D57">
        <v>0.21529999999999999</v>
      </c>
      <c r="E57">
        <v>26733</v>
      </c>
      <c r="F57">
        <v>2.8799999999999999E-2</v>
      </c>
      <c r="G57">
        <v>21272</v>
      </c>
      <c r="H57">
        <v>2.0799999999999999E-2</v>
      </c>
      <c r="I57">
        <v>17152</v>
      </c>
      <c r="J57">
        <v>0.66449999999999998</v>
      </c>
      <c r="K57">
        <v>25485</v>
      </c>
      <c r="L57">
        <v>7.0300000000000001E-2</v>
      </c>
    </row>
    <row r="58" spans="1:12" x14ac:dyDescent="0.2">
      <c r="A58">
        <v>19050</v>
      </c>
      <c r="B58">
        <v>0.29459999999999997</v>
      </c>
      <c r="C58">
        <v>13619</v>
      </c>
      <c r="D58">
        <v>5.7000000000000002E-3</v>
      </c>
      <c r="E58">
        <v>26877</v>
      </c>
      <c r="F58">
        <v>1.11E-2</v>
      </c>
      <c r="G58">
        <v>38049</v>
      </c>
      <c r="H58">
        <v>3.4500000000000003E-2</v>
      </c>
      <c r="I58">
        <v>17200</v>
      </c>
      <c r="J58">
        <v>3.2399999999999998E-2</v>
      </c>
      <c r="K58">
        <v>27074</v>
      </c>
      <c r="L58">
        <v>7.0999999999999994E-2</v>
      </c>
    </row>
    <row r="59" spans="1:12" x14ac:dyDescent="0.2">
      <c r="A59">
        <v>11199</v>
      </c>
      <c r="B59">
        <v>4.5900000000000003E-2</v>
      </c>
      <c r="C59">
        <v>16607</v>
      </c>
      <c r="D59">
        <v>0.51990000000000003</v>
      </c>
      <c r="E59">
        <v>19486</v>
      </c>
      <c r="F59">
        <v>5.8700000000000002E-2</v>
      </c>
      <c r="G59">
        <v>25910</v>
      </c>
      <c r="H59">
        <v>0.79420000000000002</v>
      </c>
      <c r="I59">
        <v>18488</v>
      </c>
      <c r="J59">
        <v>3.0700000000000002E-2</v>
      </c>
      <c r="K59">
        <v>24419</v>
      </c>
      <c r="L59">
        <v>0.72489999999999999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4429-6BC5-0F40-B7B2-CAEAE171037F}">
  <dimension ref="A1:L13"/>
  <sheetViews>
    <sheetView topLeftCell="C4" workbookViewId="0">
      <selection activeCell="J35" sqref="J35"/>
    </sheetView>
  </sheetViews>
  <sheetFormatPr baseColWidth="10" defaultRowHeight="16" x14ac:dyDescent="0.2"/>
  <sheetData>
    <row r="1" spans="1:12" x14ac:dyDescent="0.2">
      <c r="A1" s="1" t="s">
        <v>55</v>
      </c>
    </row>
    <row r="2" spans="1:12" x14ac:dyDescent="0.2">
      <c r="A2" s="1" t="s">
        <v>38</v>
      </c>
    </row>
    <row r="3" spans="1:12" x14ac:dyDescent="0.2">
      <c r="A3" s="1" t="s">
        <v>47</v>
      </c>
      <c r="B3" s="1" t="s">
        <v>32</v>
      </c>
      <c r="C3" s="1" t="s">
        <v>47</v>
      </c>
      <c r="D3" s="1" t="s">
        <v>33</v>
      </c>
      <c r="E3" s="1" t="s">
        <v>47</v>
      </c>
      <c r="F3" s="1" t="s">
        <v>35</v>
      </c>
      <c r="G3" s="1" t="s">
        <v>47</v>
      </c>
      <c r="H3" s="1" t="s">
        <v>34</v>
      </c>
      <c r="I3" s="1" t="s">
        <v>47</v>
      </c>
      <c r="J3" s="1" t="s">
        <v>36</v>
      </c>
      <c r="K3" s="1" t="s">
        <v>47</v>
      </c>
      <c r="L3" s="1" t="s">
        <v>37</v>
      </c>
    </row>
    <row r="4" spans="1:12" x14ac:dyDescent="0.2">
      <c r="A4">
        <v>6.7870716854769197</v>
      </c>
      <c r="B4">
        <v>2.64E-2</v>
      </c>
      <c r="C4">
        <v>7.4038997090788996</v>
      </c>
      <c r="D4">
        <v>1.09E-2</v>
      </c>
      <c r="E4">
        <v>7.3787577743252299</v>
      </c>
      <c r="F4">
        <v>5.1999999999999998E-3</v>
      </c>
      <c r="G4">
        <v>6.7138988156225299</v>
      </c>
      <c r="H4">
        <v>0.1237</v>
      </c>
      <c r="I4">
        <v>7.6405649825254001</v>
      </c>
      <c r="J4">
        <v>1.2699999999999999E-2</v>
      </c>
      <c r="K4">
        <v>7.7219651753505101</v>
      </c>
      <c r="L4">
        <v>8.9999999999999993E-3</v>
      </c>
    </row>
    <row r="5" spans="1:12" x14ac:dyDescent="0.2">
      <c r="A5">
        <v>6.8001071341819896</v>
      </c>
      <c r="B5">
        <v>4.9799999999999997E-2</v>
      </c>
      <c r="C5">
        <v>7.4162682217633398</v>
      </c>
      <c r="D5">
        <v>1.6899999999999998E-2</v>
      </c>
      <c r="E5">
        <v>7.4792199524875604</v>
      </c>
      <c r="F5">
        <v>9.6000000000000002E-2</v>
      </c>
      <c r="G5">
        <v>6.8733007158295196</v>
      </c>
      <c r="H5">
        <v>4.5400000000000003E-2</v>
      </c>
      <c r="I5">
        <v>7.6878804759276802</v>
      </c>
      <c r="J5">
        <v>7.2499999999999995E-2</v>
      </c>
      <c r="K5">
        <v>7.6895021894592697</v>
      </c>
      <c r="L5">
        <v>0.1202</v>
      </c>
    </row>
    <row r="6" spans="1:12" x14ac:dyDescent="0.2">
      <c r="A6">
        <v>6.4724281012330804</v>
      </c>
      <c r="B6">
        <v>1.0500000000000001E-2</v>
      </c>
      <c r="C6">
        <v>7.4449223445663897</v>
      </c>
      <c r="D6">
        <v>1.14E-2</v>
      </c>
      <c r="E6">
        <v>7.6741696860086597</v>
      </c>
      <c r="F6">
        <v>1.9099999999999999E-2</v>
      </c>
      <c r="G6">
        <v>6.7435394102185704</v>
      </c>
      <c r="H6">
        <v>2.4299999999999999E-2</v>
      </c>
      <c r="I6">
        <v>7.5766677619979301</v>
      </c>
      <c r="J6">
        <v>3.4000000000000002E-2</v>
      </c>
      <c r="K6">
        <v>7.4790728324169198</v>
      </c>
      <c r="L6">
        <v>5.0999999999999997E-2</v>
      </c>
    </row>
    <row r="7" spans="1:12" x14ac:dyDescent="0.2">
      <c r="A7">
        <v>6.5367157414227401</v>
      </c>
      <c r="B7">
        <v>1.01E-2</v>
      </c>
      <c r="C7">
        <v>7.46875185434026</v>
      </c>
      <c r="D7">
        <v>1.1599999999999999E-2</v>
      </c>
      <c r="E7">
        <v>7.4605463247169403</v>
      </c>
      <c r="F7">
        <v>0.1012</v>
      </c>
      <c r="G7">
        <v>6.6064165814215601</v>
      </c>
      <c r="H7">
        <v>0.15129999999999999</v>
      </c>
      <c r="I7">
        <v>7.7045295071825599</v>
      </c>
      <c r="J7">
        <v>1.14E-2</v>
      </c>
      <c r="K7">
        <v>7.3104427467155499</v>
      </c>
      <c r="L7">
        <v>1.9699999999999999E-2</v>
      </c>
    </row>
    <row r="8" spans="1:12" x14ac:dyDescent="0.2">
      <c r="A8">
        <v>6.6291824629896201</v>
      </c>
      <c r="B8">
        <v>2.58E-2</v>
      </c>
      <c r="C8">
        <v>7.5273239638480502</v>
      </c>
      <c r="D8">
        <v>3.61E-2</v>
      </c>
      <c r="E8">
        <v>7.4391857551925602</v>
      </c>
      <c r="F8">
        <v>2.92E-2</v>
      </c>
      <c r="G8">
        <v>6.6282898252447602</v>
      </c>
      <c r="H8">
        <v>0.1104</v>
      </c>
      <c r="I8">
        <v>7.7035501552999897</v>
      </c>
      <c r="J8">
        <v>4.2900000000000001E-2</v>
      </c>
      <c r="K8">
        <v>7.2467744995308303</v>
      </c>
      <c r="L8">
        <v>5.3E-3</v>
      </c>
    </row>
    <row r="9" spans="1:12" x14ac:dyDescent="0.2">
      <c r="A9">
        <v>6.5626257282157496</v>
      </c>
      <c r="B9">
        <v>0.1164</v>
      </c>
      <c r="C9">
        <v>7.4413915162004303</v>
      </c>
      <c r="D9">
        <v>3.0599999999999999E-2</v>
      </c>
      <c r="E9">
        <v>7.4575619721348403</v>
      </c>
      <c r="F9">
        <v>0.12529999999999999</v>
      </c>
      <c r="G9">
        <v>6.6254063122851896</v>
      </c>
      <c r="H9">
        <v>0.1613</v>
      </c>
      <c r="I9">
        <v>7.6157044833956</v>
      </c>
      <c r="J9">
        <v>1.0200000000000001E-2</v>
      </c>
      <c r="K9">
        <v>7.1386775607004598</v>
      </c>
      <c r="L9">
        <v>0.14979999999999999</v>
      </c>
    </row>
    <row r="10" spans="1:12" x14ac:dyDescent="0.2">
      <c r="A10">
        <v>6.7422509840006803</v>
      </c>
      <c r="B10">
        <v>8.2500000000000004E-2</v>
      </c>
      <c r="C10">
        <v>7.4057492514838703</v>
      </c>
      <c r="D10">
        <v>4.1000000000000003E-3</v>
      </c>
      <c r="E10">
        <v>7.3308034831008397</v>
      </c>
      <c r="F10">
        <v>6.2600000000000003E-2</v>
      </c>
      <c r="G10">
        <v>6.8050403580789798</v>
      </c>
      <c r="H10">
        <v>3.2199999999999999E-2</v>
      </c>
      <c r="I10">
        <v>7.6672712135485401</v>
      </c>
      <c r="J10">
        <v>0.42530000000000001</v>
      </c>
      <c r="K10">
        <v>7.5754343359054097</v>
      </c>
      <c r="L10">
        <v>1.4E-2</v>
      </c>
    </row>
    <row r="11" spans="1:12" x14ac:dyDescent="0.2">
      <c r="A11">
        <v>6.7679212207291899</v>
      </c>
      <c r="B11">
        <v>0.24740000000000001</v>
      </c>
      <c r="C11">
        <v>7.4603793177615998</v>
      </c>
      <c r="D11">
        <v>8.1199999999999994E-2</v>
      </c>
      <c r="E11">
        <v>7.3749723763343003</v>
      </c>
      <c r="F11">
        <v>2.1000000000000001E-2</v>
      </c>
      <c r="G11">
        <v>6.7703902363958699</v>
      </c>
      <c r="H11">
        <v>9.2299999999999993E-2</v>
      </c>
      <c r="I11">
        <v>7.6955714594507603</v>
      </c>
      <c r="J11">
        <v>1.78E-2</v>
      </c>
      <c r="K11">
        <v>7.6977817343204302</v>
      </c>
      <c r="L11">
        <v>5.4800000000000001E-2</v>
      </c>
    </row>
    <row r="12" spans="1:12" x14ac:dyDescent="0.2">
      <c r="A12">
        <v>6.8365084717035298</v>
      </c>
      <c r="B12">
        <v>1.15E-2</v>
      </c>
      <c r="C12">
        <v>7.4332947502063202</v>
      </c>
      <c r="D12">
        <v>0.1014</v>
      </c>
      <c r="E12">
        <v>7.3868449965104599</v>
      </c>
      <c r="F12">
        <v>0.2898</v>
      </c>
      <c r="G12">
        <v>6.8915789055210102</v>
      </c>
      <c r="H12">
        <v>9.2899999999999996E-2</v>
      </c>
      <c r="I12">
        <v>7.6785941348493001</v>
      </c>
      <c r="J12">
        <v>5.9400000000000001E-2</v>
      </c>
      <c r="K12">
        <v>7.6135922964806602</v>
      </c>
      <c r="L12">
        <v>0.1158</v>
      </c>
    </row>
    <row r="13" spans="1:12" x14ac:dyDescent="0.2">
      <c r="A13">
        <v>6.6937808329734096</v>
      </c>
      <c r="B13">
        <v>0.28949999999999998</v>
      </c>
      <c r="C13">
        <v>7.4132069796306199</v>
      </c>
      <c r="D13">
        <v>3.7499999999999999E-2</v>
      </c>
      <c r="E13">
        <v>7.4859183332465804</v>
      </c>
      <c r="F13">
        <v>2.23E-2</v>
      </c>
      <c r="G13">
        <v>6.7290927929805804</v>
      </c>
      <c r="H13">
        <v>3.5400000000000001E-2</v>
      </c>
      <c r="I13">
        <v>7.6739873240263403</v>
      </c>
      <c r="J13">
        <v>1.6899999999999998E-2</v>
      </c>
      <c r="K13">
        <v>7.71751502113145</v>
      </c>
      <c r="L13">
        <v>1.2200000000000001E-2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F4CC8-641F-CD4F-A0ED-EAA5145E567C}">
  <dimension ref="A1:L13"/>
  <sheetViews>
    <sheetView topLeftCell="G1" workbookViewId="0">
      <selection activeCell="J29" sqref="J29"/>
    </sheetView>
  </sheetViews>
  <sheetFormatPr baseColWidth="10" defaultRowHeight="16" x14ac:dyDescent="0.2"/>
  <sheetData>
    <row r="1" spans="1:12" x14ac:dyDescent="0.2">
      <c r="A1" s="5" t="s">
        <v>56</v>
      </c>
      <c r="B1" s="5"/>
      <c r="C1" s="5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5" t="s">
        <v>38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">
      <c r="A3" s="5" t="s">
        <v>48</v>
      </c>
      <c r="B3" s="5" t="s">
        <v>32</v>
      </c>
      <c r="C3" s="5" t="s">
        <v>48</v>
      </c>
      <c r="D3" s="5" t="s">
        <v>33</v>
      </c>
      <c r="E3" s="5" t="s">
        <v>48</v>
      </c>
      <c r="F3" s="5" t="s">
        <v>35</v>
      </c>
      <c r="G3" s="5" t="s">
        <v>48</v>
      </c>
      <c r="H3" s="5" t="s">
        <v>34</v>
      </c>
      <c r="I3" s="5" t="s">
        <v>48</v>
      </c>
      <c r="J3" s="5" t="s">
        <v>36</v>
      </c>
      <c r="K3" s="5" t="s">
        <v>48</v>
      </c>
      <c r="L3" s="5" t="s">
        <v>37</v>
      </c>
    </row>
    <row r="4" spans="1:12" x14ac:dyDescent="0.2">
      <c r="A4">
        <v>13.316862315666301</v>
      </c>
      <c r="B4" s="4">
        <v>2.64E-2</v>
      </c>
      <c r="C4">
        <v>8.6432575268710394</v>
      </c>
      <c r="D4" s="4">
        <v>1.09E-2</v>
      </c>
      <c r="E4">
        <v>13.040146637070899</v>
      </c>
      <c r="F4" s="4">
        <v>5.1999999999999998E-3</v>
      </c>
      <c r="G4">
        <v>8.8781551130479492</v>
      </c>
      <c r="H4" s="4">
        <v>0.1237</v>
      </c>
      <c r="I4">
        <v>11.6544130207756</v>
      </c>
      <c r="J4" s="4">
        <v>1.2699999999999999E-2</v>
      </c>
      <c r="K4">
        <v>14.5317941856297</v>
      </c>
      <c r="L4" s="4">
        <v>8.9999999999999993E-3</v>
      </c>
    </row>
    <row r="5" spans="1:12" x14ac:dyDescent="0.2">
      <c r="A5">
        <v>13.4559282763284</v>
      </c>
      <c r="B5" s="4">
        <v>4.9799999999999997E-2</v>
      </c>
      <c r="C5">
        <v>9.1397423332368195</v>
      </c>
      <c r="D5" s="4">
        <v>1.6899999999999998E-2</v>
      </c>
      <c r="E5">
        <v>13.0337947364019</v>
      </c>
      <c r="F5" s="4">
        <v>9.6000000000000002E-2</v>
      </c>
      <c r="G5">
        <v>9.0984126339450402</v>
      </c>
      <c r="H5" s="4">
        <v>4.5400000000000003E-2</v>
      </c>
      <c r="I5">
        <v>11.9386721802805</v>
      </c>
      <c r="J5" s="4">
        <v>7.2499999999999995E-2</v>
      </c>
      <c r="K5">
        <v>14.2462876886557</v>
      </c>
      <c r="L5" s="4">
        <v>0.1202</v>
      </c>
    </row>
    <row r="6" spans="1:12" x14ac:dyDescent="0.2">
      <c r="A6">
        <v>11.8094317624128</v>
      </c>
      <c r="B6" s="4">
        <v>1.0500000000000001E-2</v>
      </c>
      <c r="C6">
        <v>8.9219434643071107</v>
      </c>
      <c r="D6" s="4">
        <v>1.14E-2</v>
      </c>
      <c r="E6">
        <v>12.9882259827626</v>
      </c>
      <c r="F6" s="4">
        <v>1.9099999999999999E-2</v>
      </c>
      <c r="G6">
        <v>8.8596820441694195</v>
      </c>
      <c r="H6" s="4">
        <v>2.4299999999999999E-2</v>
      </c>
      <c r="I6">
        <v>9.7142561816667001</v>
      </c>
      <c r="J6" s="4">
        <v>3.4000000000000002E-2</v>
      </c>
      <c r="K6">
        <v>12.4121844177336</v>
      </c>
      <c r="L6" s="4">
        <v>5.0999999999999997E-2</v>
      </c>
    </row>
    <row r="7" spans="1:12" x14ac:dyDescent="0.2">
      <c r="A7">
        <v>12.7557528386995</v>
      </c>
      <c r="B7" s="4">
        <v>1.01E-2</v>
      </c>
      <c r="C7">
        <v>8.5437074271498794</v>
      </c>
      <c r="D7" s="4">
        <v>1.1599999999999999E-2</v>
      </c>
      <c r="E7">
        <v>13.219551342950201</v>
      </c>
      <c r="F7" s="4">
        <v>0.1012</v>
      </c>
      <c r="G7">
        <v>8.6887757162581902</v>
      </c>
      <c r="H7" s="4">
        <v>0.15129999999999999</v>
      </c>
      <c r="I7">
        <v>12.12246133663</v>
      </c>
      <c r="J7" s="4">
        <v>1.14E-2</v>
      </c>
      <c r="K7">
        <v>11.8738782607931</v>
      </c>
      <c r="L7" s="4">
        <v>1.9699999999999999E-2</v>
      </c>
    </row>
    <row r="8" spans="1:12" x14ac:dyDescent="0.2">
      <c r="A8">
        <v>12.9648649281899</v>
      </c>
      <c r="B8" s="4">
        <v>2.58E-2</v>
      </c>
      <c r="C8">
        <v>8.7366689772255608</v>
      </c>
      <c r="D8" s="4">
        <v>3.61E-2</v>
      </c>
      <c r="E8">
        <v>13.2220784099355</v>
      </c>
      <c r="F8" s="4">
        <v>2.92E-2</v>
      </c>
      <c r="G8">
        <v>8.7915138157611796</v>
      </c>
      <c r="H8" s="4">
        <v>0.1104</v>
      </c>
      <c r="I8">
        <v>11.9967885282348</v>
      </c>
      <c r="J8" s="4">
        <v>4.2900000000000001E-2</v>
      </c>
      <c r="K8">
        <v>10.939995661318701</v>
      </c>
      <c r="L8" s="4">
        <v>5.3E-3</v>
      </c>
    </row>
    <row r="9" spans="1:12" x14ac:dyDescent="0.2">
      <c r="A9">
        <v>12.480817203105699</v>
      </c>
      <c r="B9" s="4">
        <v>0.1164</v>
      </c>
      <c r="C9">
        <v>8.2572577978975303</v>
      </c>
      <c r="D9" s="4">
        <v>3.0599999999999999E-2</v>
      </c>
      <c r="E9">
        <v>13.1162802062784</v>
      </c>
      <c r="F9" s="4">
        <v>0.12529999999999999</v>
      </c>
      <c r="G9">
        <v>8.8595035979437906</v>
      </c>
      <c r="H9" s="4">
        <v>0.1613</v>
      </c>
      <c r="I9">
        <v>11.5405892349269</v>
      </c>
      <c r="J9" s="4">
        <v>1.0200000000000001E-2</v>
      </c>
      <c r="K9">
        <v>11.0048050431985</v>
      </c>
      <c r="L9" s="4">
        <v>0.14979999999999999</v>
      </c>
    </row>
    <row r="10" spans="1:12" x14ac:dyDescent="0.2">
      <c r="A10">
        <v>12.581148159807899</v>
      </c>
      <c r="B10" s="4">
        <v>8.2500000000000004E-2</v>
      </c>
      <c r="C10">
        <v>8.3531427232300199</v>
      </c>
      <c r="D10" s="4">
        <v>4.1000000000000003E-3</v>
      </c>
      <c r="E10">
        <v>13.383197669554701</v>
      </c>
      <c r="F10" s="4">
        <v>6.2600000000000003E-2</v>
      </c>
      <c r="G10">
        <v>8.8745399815255901</v>
      </c>
      <c r="H10" s="4">
        <v>3.2199999999999999E-2</v>
      </c>
      <c r="I10">
        <v>11.9776651155056</v>
      </c>
      <c r="J10" s="4">
        <v>0.42530000000000001</v>
      </c>
      <c r="K10">
        <v>13.7919340238304</v>
      </c>
      <c r="L10" s="4">
        <v>1.4E-2</v>
      </c>
    </row>
    <row r="11" spans="1:12" x14ac:dyDescent="0.2">
      <c r="A11">
        <v>13.494468923607601</v>
      </c>
      <c r="B11" s="4">
        <v>0.24740000000000001</v>
      </c>
      <c r="C11">
        <v>8.8622696664058402</v>
      </c>
      <c r="D11" s="4">
        <v>8.1199999999999994E-2</v>
      </c>
      <c r="E11">
        <v>13.358990570531301</v>
      </c>
      <c r="F11" s="4">
        <v>2.1000000000000001E-2</v>
      </c>
      <c r="G11">
        <v>8.9065003783098096</v>
      </c>
      <c r="H11" s="4">
        <v>9.2299999999999993E-2</v>
      </c>
      <c r="I11">
        <v>10.8726457123778</v>
      </c>
      <c r="J11" s="4">
        <v>1.78E-2</v>
      </c>
      <c r="K11">
        <v>14.690642153749399</v>
      </c>
      <c r="L11" s="4">
        <v>5.4800000000000001E-2</v>
      </c>
    </row>
    <row r="12" spans="1:12" x14ac:dyDescent="0.2">
      <c r="A12">
        <v>13.5762636366038</v>
      </c>
      <c r="B12" s="4">
        <v>1.15E-2</v>
      </c>
      <c r="C12">
        <v>8.3206999928095104</v>
      </c>
      <c r="D12" s="4">
        <v>0.1014</v>
      </c>
      <c r="E12">
        <v>13.4020418427209</v>
      </c>
      <c r="F12" s="4">
        <v>0.2898</v>
      </c>
      <c r="G12">
        <v>8.8332499025439795</v>
      </c>
      <c r="H12" s="4">
        <v>9.2899999999999996E-2</v>
      </c>
      <c r="I12">
        <v>11.997005498547001</v>
      </c>
      <c r="J12" s="4">
        <v>5.9400000000000001E-2</v>
      </c>
      <c r="K12">
        <v>14.046633293821399</v>
      </c>
      <c r="L12" s="4">
        <v>0.1158</v>
      </c>
    </row>
    <row r="13" spans="1:12" x14ac:dyDescent="0.2">
      <c r="A13">
        <v>12.751335907468899</v>
      </c>
      <c r="B13" s="4">
        <v>0.28949999999999998</v>
      </c>
      <c r="C13">
        <v>8.2630275386587595</v>
      </c>
      <c r="D13" s="4">
        <v>3.7499999999999999E-2</v>
      </c>
      <c r="E13">
        <v>13.3159387979979</v>
      </c>
      <c r="F13" s="4">
        <v>2.23E-2</v>
      </c>
      <c r="G13">
        <v>8.8378701081464897</v>
      </c>
      <c r="H13" s="4">
        <v>3.5400000000000001E-2</v>
      </c>
      <c r="I13">
        <v>11.072653485932999</v>
      </c>
      <c r="J13" s="4">
        <v>1.6899999999999998E-2</v>
      </c>
      <c r="K13">
        <v>14.9274900555139</v>
      </c>
      <c r="L13" s="4">
        <v>1.2200000000000001E-2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967D-B3B2-574C-A6CF-EE249B5EC209}">
  <dimension ref="A1:AI136"/>
  <sheetViews>
    <sheetView topLeftCell="A84" zoomScale="84" zoomScaleNormal="60" workbookViewId="0">
      <selection activeCell="O96" sqref="O96"/>
    </sheetView>
  </sheetViews>
  <sheetFormatPr baseColWidth="10" defaultRowHeight="16" x14ac:dyDescent="0.2"/>
  <cols>
    <col min="14" max="14" width="13.83203125" customWidth="1"/>
  </cols>
  <sheetData>
    <row r="1" spans="1:35" x14ac:dyDescent="0.2">
      <c r="A1" s="2"/>
    </row>
    <row r="2" spans="1:35" x14ac:dyDescent="0.2">
      <c r="A2" s="1" t="s">
        <v>60</v>
      </c>
      <c r="I2" s="1"/>
      <c r="M2" s="1" t="s">
        <v>61</v>
      </c>
    </row>
    <row r="3" spans="1:35" x14ac:dyDescent="0.2">
      <c r="AD3" s="1" t="s">
        <v>32</v>
      </c>
      <c r="AE3" s="1" t="s">
        <v>33</v>
      </c>
      <c r="AF3" s="1" t="s">
        <v>35</v>
      </c>
      <c r="AG3" s="1" t="s">
        <v>34</v>
      </c>
      <c r="AH3" s="1" t="s">
        <v>36</v>
      </c>
      <c r="AI3" s="1" t="s">
        <v>37</v>
      </c>
    </row>
    <row r="4" spans="1:35" x14ac:dyDescent="0.2">
      <c r="A4" s="1" t="s">
        <v>31</v>
      </c>
      <c r="B4" s="1" t="s">
        <v>32</v>
      </c>
      <c r="C4" s="1" t="s">
        <v>31</v>
      </c>
      <c r="D4" s="1" t="s">
        <v>33</v>
      </c>
      <c r="E4" s="1" t="s">
        <v>31</v>
      </c>
      <c r="F4" s="1" t="s">
        <v>35</v>
      </c>
      <c r="G4" s="1" t="s">
        <v>31</v>
      </c>
      <c r="H4" s="1" t="s">
        <v>34</v>
      </c>
      <c r="I4" s="1" t="s">
        <v>31</v>
      </c>
      <c r="J4" s="1" t="s">
        <v>36</v>
      </c>
      <c r="K4" s="1" t="s">
        <v>31</v>
      </c>
      <c r="L4" s="1" t="s">
        <v>37</v>
      </c>
      <c r="N4" s="1"/>
      <c r="O4" s="1" t="s">
        <v>32</v>
      </c>
      <c r="P4" s="1" t="s">
        <v>33</v>
      </c>
      <c r="Q4" s="1" t="s">
        <v>35</v>
      </c>
      <c r="R4" s="1" t="s">
        <v>34</v>
      </c>
      <c r="S4" s="1" t="s">
        <v>36</v>
      </c>
      <c r="T4" s="1" t="s">
        <v>37</v>
      </c>
      <c r="AC4" s="1" t="s">
        <v>50</v>
      </c>
      <c r="AD4">
        <f>MIN(O5:O9)</f>
        <v>0</v>
      </c>
      <c r="AE4">
        <f t="shared" ref="AE4:AH4" si="0">MIN(P5:P9)</f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>MIN(T5:T9)</f>
        <v>0</v>
      </c>
    </row>
    <row r="5" spans="1:35" x14ac:dyDescent="0.2">
      <c r="A5">
        <v>1</v>
      </c>
      <c r="B5">
        <v>2.64E-2</v>
      </c>
      <c r="C5">
        <v>0</v>
      </c>
      <c r="D5">
        <v>1.09E-2</v>
      </c>
      <c r="E5">
        <v>0</v>
      </c>
      <c r="F5">
        <v>5.1999999999999998E-3</v>
      </c>
      <c r="G5">
        <v>3</v>
      </c>
      <c r="H5">
        <v>0.1237</v>
      </c>
      <c r="I5">
        <v>1</v>
      </c>
      <c r="J5">
        <v>1.2699999999999999E-2</v>
      </c>
      <c r="K5">
        <v>0</v>
      </c>
      <c r="L5">
        <v>8.9999999999999993E-3</v>
      </c>
      <c r="N5" s="1" t="s">
        <v>62</v>
      </c>
      <c r="O5">
        <f>AVERAGE(B6:B9,B13)</f>
        <v>2.154E-2</v>
      </c>
      <c r="P5">
        <f>AVERAGE(D5,D7,D11)</f>
        <v>8.8000000000000005E-3</v>
      </c>
      <c r="Q5">
        <f>AVERAGE(F5,F7,F9,F12)</f>
        <v>1.8624999999999999E-2</v>
      </c>
      <c r="R5">
        <f>AVERAGE(H11)</f>
        <v>3.2199999999999999E-2</v>
      </c>
      <c r="S5">
        <f>AVERAGE(J7:J8,J12)</f>
        <v>2.1066666666666668E-2</v>
      </c>
      <c r="T5">
        <f>AVERAGE(L5,L7:L9)</f>
        <v>2.1249999999999998E-2</v>
      </c>
      <c r="AC5" s="1" t="s">
        <v>51</v>
      </c>
      <c r="AD5">
        <f>QUARTILE(O5:O9,1)-AD4</f>
        <v>2.154E-2</v>
      </c>
      <c r="AE5">
        <f t="shared" ref="AE5:AH5" si="1">QUARTILE(P5:P9,1)-AE4</f>
        <v>0</v>
      </c>
      <c r="AF5">
        <f t="shared" si="1"/>
        <v>0</v>
      </c>
      <c r="AG5">
        <f t="shared" si="1"/>
        <v>3.2199999999999999E-2</v>
      </c>
      <c r="AH5">
        <f t="shared" si="1"/>
        <v>0</v>
      </c>
      <c r="AI5">
        <f>QUARTILE(T5:T9,1)-AI4</f>
        <v>2.1249999999999998E-2</v>
      </c>
    </row>
    <row r="6" spans="1:35" x14ac:dyDescent="0.2">
      <c r="A6">
        <v>0</v>
      </c>
      <c r="B6">
        <v>4.9799999999999997E-2</v>
      </c>
      <c r="C6">
        <v>1</v>
      </c>
      <c r="D6">
        <v>1.6899999999999998E-2</v>
      </c>
      <c r="E6">
        <v>2</v>
      </c>
      <c r="F6">
        <v>9.6000000000000002E-2</v>
      </c>
      <c r="G6">
        <v>1</v>
      </c>
      <c r="H6">
        <v>4.5400000000000003E-2</v>
      </c>
      <c r="I6">
        <v>2</v>
      </c>
      <c r="J6">
        <v>7.2499999999999995E-2</v>
      </c>
      <c r="K6">
        <v>2</v>
      </c>
      <c r="L6">
        <v>0.1202</v>
      </c>
      <c r="N6" s="1" t="s">
        <v>63</v>
      </c>
      <c r="O6">
        <f>AVERAGE(B5)</f>
        <v>2.64E-2</v>
      </c>
      <c r="P6">
        <f>AVERAGE(D6,D8,D14)</f>
        <v>2.2000000000000002E-2</v>
      </c>
      <c r="Q6">
        <f>AVERAGE(F14)</f>
        <v>2.23E-2</v>
      </c>
      <c r="R6">
        <f>AVERAGE(H6:H7,H13:H14)</f>
        <v>4.9500000000000002E-2</v>
      </c>
      <c r="S6">
        <f>AVERAGE(J9:J11,J5,J14)</f>
        <v>0.1016</v>
      </c>
      <c r="T6">
        <f>AVERAGE(L11:L12,L14)</f>
        <v>2.7E-2</v>
      </c>
      <c r="AC6" s="1" t="s">
        <v>52</v>
      </c>
      <c r="AD6">
        <f>MEDIAN(O5:O9)-QUARTILE(O5:O9,1)</f>
        <v>4.8599999999999997E-3</v>
      </c>
      <c r="AE6">
        <f t="shared" ref="AE6:AH6" si="2">MEDIAN(P5:P9)-QUARTILE(P5:P9,1)</f>
        <v>8.8000000000000005E-3</v>
      </c>
      <c r="AF6">
        <f t="shared" si="2"/>
        <v>1.8624999999999999E-2</v>
      </c>
      <c r="AG6">
        <f t="shared" si="2"/>
        <v>1.7300000000000003E-2</v>
      </c>
      <c r="AH6">
        <f t="shared" si="2"/>
        <v>2.1066666666666668E-2</v>
      </c>
      <c r="AI6">
        <f>MEDIAN(T5:T9)-QUARTILE(T5:T9,1)</f>
        <v>5.7500000000000016E-3</v>
      </c>
    </row>
    <row r="7" spans="1:35" x14ac:dyDescent="0.2">
      <c r="A7">
        <v>0</v>
      </c>
      <c r="B7">
        <v>1.0500000000000001E-2</v>
      </c>
      <c r="C7">
        <v>0</v>
      </c>
      <c r="D7">
        <v>1.14E-2</v>
      </c>
      <c r="E7">
        <v>0</v>
      </c>
      <c r="F7">
        <v>1.9099999999999999E-2</v>
      </c>
      <c r="G7">
        <v>1</v>
      </c>
      <c r="H7">
        <v>2.4299999999999999E-2</v>
      </c>
      <c r="I7">
        <v>0</v>
      </c>
      <c r="J7">
        <v>3.4000000000000002E-2</v>
      </c>
      <c r="K7">
        <v>0</v>
      </c>
      <c r="L7">
        <v>5.0999999999999997E-2</v>
      </c>
      <c r="N7" s="1" t="s">
        <v>64</v>
      </c>
      <c r="O7">
        <f>AVERAGE(B10:B11)</f>
        <v>9.9450000000000011E-2</v>
      </c>
      <c r="P7">
        <f>AVERAGE(D9:D10,D12:D13)</f>
        <v>6.2324999999999992E-2</v>
      </c>
      <c r="Q7">
        <f>AVERAGE(F6,F8,F10:F11,F13)</f>
        <v>0.13498000000000002</v>
      </c>
      <c r="R7">
        <f>AVERAGE(H9,H12)</f>
        <v>0.10135</v>
      </c>
      <c r="S7">
        <f>AVERAGE(J6,J13)</f>
        <v>6.5949999999999995E-2</v>
      </c>
      <c r="T7">
        <f>AVERAGE(L6)</f>
        <v>0.1202</v>
      </c>
      <c r="AC7" s="1" t="s">
        <v>53</v>
      </c>
      <c r="AD7">
        <f>QUARTILE(O5:O9,3)-MEDIAN(O5:O9)</f>
        <v>7.3050000000000004E-2</v>
      </c>
      <c r="AE7">
        <f t="shared" ref="AE7:AH7" si="3">QUARTILE(P5:P9,3)-MEDIAN(P5:P9)</f>
        <v>1.3200000000000002E-2</v>
      </c>
      <c r="AF7">
        <f t="shared" si="3"/>
        <v>3.6750000000000012E-3</v>
      </c>
      <c r="AG7">
        <f t="shared" si="3"/>
        <v>5.1849999999999993E-2</v>
      </c>
      <c r="AH7">
        <f t="shared" si="3"/>
        <v>4.4883333333333331E-2</v>
      </c>
      <c r="AI7">
        <f>QUARTILE(T5:T9,3)-MEDIAN(T5:T9)</f>
        <v>9.3200000000000005E-2</v>
      </c>
    </row>
    <row r="8" spans="1:35" x14ac:dyDescent="0.2">
      <c r="A8">
        <v>0</v>
      </c>
      <c r="B8">
        <v>1.01E-2</v>
      </c>
      <c r="C8">
        <v>1</v>
      </c>
      <c r="D8">
        <v>1.1599999999999999E-2</v>
      </c>
      <c r="E8">
        <v>2</v>
      </c>
      <c r="F8">
        <v>0.1012</v>
      </c>
      <c r="G8">
        <v>3</v>
      </c>
      <c r="H8">
        <v>0.15129999999999999</v>
      </c>
      <c r="I8">
        <v>0</v>
      </c>
      <c r="J8">
        <v>1.14E-2</v>
      </c>
      <c r="K8">
        <v>0</v>
      </c>
      <c r="L8">
        <v>1.9699999999999999E-2</v>
      </c>
      <c r="N8" s="1" t="s">
        <v>65</v>
      </c>
      <c r="O8">
        <f>AVERAGE(B12,B14)</f>
        <v>0.26844999999999997</v>
      </c>
      <c r="P8">
        <v>0</v>
      </c>
      <c r="Q8">
        <v>0</v>
      </c>
      <c r="R8">
        <f>AVERAGE(H5,H8,H10)</f>
        <v>0.14543333333333333</v>
      </c>
      <c r="S8">
        <v>0</v>
      </c>
      <c r="T8">
        <f>AVERAGE(L10,L13)</f>
        <v>0.1328</v>
      </c>
      <c r="AC8" s="1" t="s">
        <v>54</v>
      </c>
      <c r="AD8">
        <f>MAX(O5:O9)-QUARTILE(O5:O9,3)</f>
        <v>0.16899999999999996</v>
      </c>
      <c r="AE8">
        <f t="shared" ref="AE8:AG8" si="4">MAX(P5:P9)-QUARTILE(P5:P9,3)</f>
        <v>4.0324999999999986E-2</v>
      </c>
      <c r="AF8">
        <f t="shared" si="4"/>
        <v>0.11268000000000002</v>
      </c>
      <c r="AG8">
        <f t="shared" si="4"/>
        <v>4.4083333333333335E-2</v>
      </c>
      <c r="AH8">
        <f>MAX(S5:S9)-QUARTILE(S5:S9,3)</f>
        <v>3.5650000000000001E-2</v>
      </c>
      <c r="AI8">
        <f>MAX(T5:T9)-QUARTILE(T5:T9,3)</f>
        <v>1.26E-2</v>
      </c>
    </row>
    <row r="9" spans="1:35" x14ac:dyDescent="0.2">
      <c r="A9">
        <v>0</v>
      </c>
      <c r="B9">
        <v>2.58E-2</v>
      </c>
      <c r="C9">
        <v>2</v>
      </c>
      <c r="D9">
        <v>3.61E-2</v>
      </c>
      <c r="E9">
        <v>0</v>
      </c>
      <c r="F9">
        <v>2.92E-2</v>
      </c>
      <c r="G9">
        <v>2</v>
      </c>
      <c r="H9">
        <v>0.1104</v>
      </c>
      <c r="I9">
        <v>1</v>
      </c>
      <c r="J9">
        <v>4.2900000000000001E-2</v>
      </c>
      <c r="K9">
        <v>0</v>
      </c>
      <c r="L9">
        <v>5.3E-3</v>
      </c>
      <c r="N9" s="1" t="s">
        <v>66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35" x14ac:dyDescent="0.2">
      <c r="A10">
        <v>2</v>
      </c>
      <c r="B10">
        <v>0.1164</v>
      </c>
      <c r="C10">
        <v>2</v>
      </c>
      <c r="D10">
        <v>3.0599999999999999E-2</v>
      </c>
      <c r="E10">
        <v>2</v>
      </c>
      <c r="F10">
        <v>0.12529999999999999</v>
      </c>
      <c r="G10">
        <v>3</v>
      </c>
      <c r="H10">
        <v>0.1613</v>
      </c>
      <c r="I10">
        <v>1</v>
      </c>
      <c r="J10">
        <v>1.0200000000000001E-2</v>
      </c>
      <c r="K10">
        <v>3</v>
      </c>
      <c r="L10">
        <v>0.14979999999999999</v>
      </c>
    </row>
    <row r="11" spans="1:35" x14ac:dyDescent="0.2">
      <c r="A11">
        <v>2</v>
      </c>
      <c r="B11">
        <v>8.2500000000000004E-2</v>
      </c>
      <c r="C11">
        <v>0</v>
      </c>
      <c r="D11">
        <v>4.1000000000000003E-3</v>
      </c>
      <c r="E11">
        <v>2</v>
      </c>
      <c r="F11">
        <v>6.2600000000000003E-2</v>
      </c>
      <c r="G11">
        <v>0</v>
      </c>
      <c r="H11">
        <v>3.2199999999999999E-2</v>
      </c>
      <c r="I11">
        <v>1</v>
      </c>
      <c r="J11">
        <v>0.42530000000000001</v>
      </c>
      <c r="K11">
        <v>1</v>
      </c>
      <c r="L11">
        <v>1.4E-2</v>
      </c>
    </row>
    <row r="12" spans="1:35" x14ac:dyDescent="0.2">
      <c r="A12">
        <v>3</v>
      </c>
      <c r="B12">
        <v>0.24740000000000001</v>
      </c>
      <c r="C12">
        <v>2</v>
      </c>
      <c r="D12">
        <v>8.1199999999999994E-2</v>
      </c>
      <c r="E12">
        <v>0</v>
      </c>
      <c r="F12">
        <v>2.1000000000000001E-2</v>
      </c>
      <c r="G12">
        <v>2</v>
      </c>
      <c r="H12">
        <v>9.2299999999999993E-2</v>
      </c>
      <c r="I12">
        <v>0</v>
      </c>
      <c r="J12">
        <v>1.78E-2</v>
      </c>
      <c r="K12">
        <v>1</v>
      </c>
      <c r="L12">
        <v>5.4800000000000001E-2</v>
      </c>
    </row>
    <row r="13" spans="1:35" x14ac:dyDescent="0.2">
      <c r="A13">
        <v>0</v>
      </c>
      <c r="B13">
        <v>1.15E-2</v>
      </c>
      <c r="C13">
        <v>2</v>
      </c>
      <c r="D13">
        <v>0.1014</v>
      </c>
      <c r="E13">
        <v>2</v>
      </c>
      <c r="F13">
        <v>0.2898</v>
      </c>
      <c r="G13">
        <v>1</v>
      </c>
      <c r="H13">
        <v>9.2899999999999996E-2</v>
      </c>
      <c r="I13">
        <v>2</v>
      </c>
      <c r="J13">
        <v>5.9400000000000001E-2</v>
      </c>
      <c r="K13">
        <v>3</v>
      </c>
      <c r="L13">
        <v>0.1158</v>
      </c>
    </row>
    <row r="14" spans="1:35" x14ac:dyDescent="0.2">
      <c r="A14">
        <v>3</v>
      </c>
      <c r="B14">
        <v>0.28949999999999998</v>
      </c>
      <c r="C14">
        <v>1</v>
      </c>
      <c r="D14">
        <v>3.7499999999999999E-2</v>
      </c>
      <c r="E14">
        <v>1</v>
      </c>
      <c r="F14">
        <v>2.23E-2</v>
      </c>
      <c r="G14">
        <v>1</v>
      </c>
      <c r="H14">
        <v>3.5400000000000001E-2</v>
      </c>
      <c r="I14">
        <v>1</v>
      </c>
      <c r="J14">
        <v>1.6899999999999998E-2</v>
      </c>
      <c r="K14">
        <v>1</v>
      </c>
      <c r="L14">
        <v>1.2200000000000001E-2</v>
      </c>
    </row>
    <row r="22" spans="1:35" x14ac:dyDescent="0.2">
      <c r="A22" s="1" t="s">
        <v>39</v>
      </c>
      <c r="M22" s="1" t="s">
        <v>67</v>
      </c>
    </row>
    <row r="23" spans="1:35" x14ac:dyDescent="0.2">
      <c r="AD23" s="1" t="s">
        <v>32</v>
      </c>
      <c r="AE23" s="1" t="s">
        <v>33</v>
      </c>
      <c r="AF23" s="1" t="s">
        <v>35</v>
      </c>
      <c r="AG23" s="1" t="s">
        <v>34</v>
      </c>
      <c r="AH23" s="1" t="s">
        <v>36</v>
      </c>
      <c r="AI23" s="1" t="s">
        <v>37</v>
      </c>
    </row>
    <row r="24" spans="1:35" x14ac:dyDescent="0.2">
      <c r="A24" s="1" t="s">
        <v>31</v>
      </c>
      <c r="B24" s="1" t="s">
        <v>32</v>
      </c>
      <c r="C24" s="1" t="s">
        <v>31</v>
      </c>
      <c r="D24" s="1" t="s">
        <v>33</v>
      </c>
      <c r="E24" s="1" t="s">
        <v>31</v>
      </c>
      <c r="F24" s="1" t="s">
        <v>35</v>
      </c>
      <c r="G24" s="1" t="s">
        <v>31</v>
      </c>
      <c r="H24" s="1" t="s">
        <v>34</v>
      </c>
      <c r="I24" s="1" t="s">
        <v>31</v>
      </c>
      <c r="J24" s="1" t="s">
        <v>36</v>
      </c>
      <c r="K24" s="1" t="s">
        <v>31</v>
      </c>
      <c r="L24" s="1" t="s">
        <v>37</v>
      </c>
      <c r="N24" s="1"/>
      <c r="O24" s="1" t="s">
        <v>32</v>
      </c>
      <c r="P24" s="1" t="s">
        <v>33</v>
      </c>
      <c r="Q24" s="1" t="s">
        <v>35</v>
      </c>
      <c r="R24" s="1" t="s">
        <v>34</v>
      </c>
      <c r="S24" s="1" t="s">
        <v>36</v>
      </c>
      <c r="T24" s="1" t="s">
        <v>37</v>
      </c>
      <c r="AC24" s="1" t="s">
        <v>50</v>
      </c>
      <c r="AD24">
        <f>MIN(O25:O29)</f>
        <v>0</v>
      </c>
      <c r="AE24">
        <f>MIN(P25:P29)</f>
        <v>0</v>
      </c>
      <c r="AF24">
        <f t="shared" ref="AF24" si="5">MIN(Q25:Q29)</f>
        <v>3.6366666666666665E-2</v>
      </c>
      <c r="AG24">
        <f t="shared" ref="AG24" si="6">MIN(R25:R29)</f>
        <v>0</v>
      </c>
      <c r="AH24">
        <f t="shared" ref="AH24" si="7">MIN(S25:S29)</f>
        <v>0</v>
      </c>
      <c r="AI24">
        <f>MIN(T25:T29)</f>
        <v>0</v>
      </c>
    </row>
    <row r="25" spans="1:35" x14ac:dyDescent="0.2">
      <c r="A25">
        <v>0</v>
      </c>
      <c r="B25">
        <v>1.1900000000000001E-2</v>
      </c>
      <c r="C25">
        <v>1</v>
      </c>
      <c r="D25">
        <v>1.34E-2</v>
      </c>
      <c r="E25">
        <v>4</v>
      </c>
      <c r="F25">
        <v>0.57289999999999996</v>
      </c>
      <c r="G25">
        <v>1</v>
      </c>
      <c r="H25">
        <v>5.2200000000000003E-2</v>
      </c>
      <c r="I25">
        <v>2</v>
      </c>
      <c r="J25">
        <v>0.1749</v>
      </c>
      <c r="K25">
        <v>1</v>
      </c>
      <c r="L25">
        <v>4.65E-2</v>
      </c>
      <c r="N25" s="1" t="s">
        <v>62</v>
      </c>
      <c r="O25">
        <f>AVERAGE(B25:B26,B31)</f>
        <v>4.306666666666667E-2</v>
      </c>
      <c r="P25">
        <f>AVERAGE(D33)</f>
        <v>1.1299999999999999E-2</v>
      </c>
      <c r="Q25">
        <f>AVERAGE(F31:F33)</f>
        <v>3.6366666666666665E-2</v>
      </c>
      <c r="R25">
        <f>AVERAGE(H29,H32,H34)</f>
        <v>5.0300000000000004E-2</v>
      </c>
      <c r="S25">
        <f>AVERAGE(J30,J33)</f>
        <v>3.5750000000000004E-2</v>
      </c>
      <c r="T25">
        <f>AVERAGE(L26:L27,L29:L31,L33:L34)</f>
        <v>2.8142857142857143E-2</v>
      </c>
      <c r="AC25" s="1" t="s">
        <v>51</v>
      </c>
      <c r="AD25">
        <f>QUARTILE(O25:O29,1)-AD24</f>
        <v>4.0233333333333336E-2</v>
      </c>
      <c r="AE25">
        <f t="shared" ref="AE25" si="8">QUARTILE(P25:P29,1)-AE24</f>
        <v>1.1299999999999999E-2</v>
      </c>
      <c r="AF25">
        <f t="shared" ref="AF25" si="9">QUARTILE(Q25:Q29,1)-AF24</f>
        <v>4.3333333333333349E-3</v>
      </c>
      <c r="AG25">
        <f t="shared" ref="AG25" si="10">QUARTILE(R25:R29,1)-AG24</f>
        <v>5.0300000000000004E-2</v>
      </c>
      <c r="AH25">
        <f t="shared" ref="AH25" si="11">QUARTILE(S25:S29,1)-AH24</f>
        <v>3.5750000000000004E-2</v>
      </c>
      <c r="AI25">
        <f>QUARTILE(T25:T29,1)-AI24</f>
        <v>0</v>
      </c>
    </row>
    <row r="26" spans="1:35" x14ac:dyDescent="0.2">
      <c r="A26">
        <v>0</v>
      </c>
      <c r="B26">
        <v>9.4200000000000006E-2</v>
      </c>
      <c r="C26">
        <v>2</v>
      </c>
      <c r="D26">
        <v>5.7099999999999998E-2</v>
      </c>
      <c r="E26">
        <v>4</v>
      </c>
      <c r="F26">
        <v>0.59289999999999998</v>
      </c>
      <c r="G26">
        <v>2</v>
      </c>
      <c r="H26">
        <v>0.16300000000000001</v>
      </c>
      <c r="I26">
        <v>2</v>
      </c>
      <c r="J26">
        <v>0.18029999999999999</v>
      </c>
      <c r="K26">
        <v>0</v>
      </c>
      <c r="L26">
        <v>8.6999999999999994E-3</v>
      </c>
      <c r="N26" s="1" t="s">
        <v>63</v>
      </c>
      <c r="O26">
        <f>AVERAGE(B28:B29,B32)</f>
        <v>4.0233333333333336E-2</v>
      </c>
      <c r="P26">
        <f>AVERAGE(D25,D27,D30:D32)</f>
        <v>3.0880000000000001E-2</v>
      </c>
      <c r="Q26">
        <f>AVERAGE(F34)</f>
        <v>4.07E-2</v>
      </c>
      <c r="R26">
        <f>AVERAGE(H25,H27,H30,H33)</f>
        <v>7.2875000000000009E-2</v>
      </c>
      <c r="S26">
        <f>AVERAGE(J27,J29,J31)</f>
        <v>5.6266666666666666E-2</v>
      </c>
      <c r="T26">
        <f>AVERAGE(L25,L32)</f>
        <v>6.2E-2</v>
      </c>
      <c r="AC26" s="1" t="s">
        <v>52</v>
      </c>
      <c r="AD26">
        <f>MEDIAN(O25:O29)-QUARTILE(O25:O29,1)</f>
        <v>2.8333333333333335E-3</v>
      </c>
      <c r="AE26">
        <f t="shared" ref="AE26" si="12">MEDIAN(P25:P29)-QUARTILE(P25:P29,1)</f>
        <v>1.958E-2</v>
      </c>
      <c r="AF26">
        <f t="shared" ref="AF26" si="13">MEDIAN(Q25:Q29)-QUARTILE(Q25:Q29,1)</f>
        <v>9.9900000000000003E-2</v>
      </c>
      <c r="AG26">
        <f t="shared" ref="AG26" si="14">MEDIAN(R25:R29)-QUARTILE(R25:R29,1)</f>
        <v>2.2575000000000005E-2</v>
      </c>
      <c r="AH26">
        <f t="shared" ref="AH26" si="15">MEDIAN(S25:S29)-QUARTILE(S25:S29,1)</f>
        <v>2.0516666666666662E-2</v>
      </c>
      <c r="AI26">
        <f>MEDIAN(T25:T29)-QUARTILE(T25:T29,1)</f>
        <v>2.8142857142857143E-2</v>
      </c>
    </row>
    <row r="27" spans="1:35" x14ac:dyDescent="0.2">
      <c r="A27">
        <v>2</v>
      </c>
      <c r="B27">
        <v>2.46E-2</v>
      </c>
      <c r="C27">
        <v>1</v>
      </c>
      <c r="D27">
        <v>8.2000000000000007E-3</v>
      </c>
      <c r="E27">
        <v>4</v>
      </c>
      <c r="F27">
        <v>0.61399999999999999</v>
      </c>
      <c r="G27">
        <v>1</v>
      </c>
      <c r="H27">
        <v>0.1009</v>
      </c>
      <c r="I27">
        <v>1</v>
      </c>
      <c r="J27">
        <v>4.87E-2</v>
      </c>
      <c r="K27">
        <v>0</v>
      </c>
      <c r="L27">
        <v>2.35E-2</v>
      </c>
      <c r="N27" s="1" t="s">
        <v>64</v>
      </c>
      <c r="O27">
        <f>AVERAGE(B27,B30,B34)</f>
        <v>0.1169</v>
      </c>
      <c r="P27">
        <f>AVERAGE(D26)</f>
        <v>5.7099999999999998E-2</v>
      </c>
      <c r="Q27">
        <f>AVERAGE(F28,F30)</f>
        <v>0.1406</v>
      </c>
      <c r="R27">
        <f>AVERAGE(H26,H31)</f>
        <v>0.15934999999999999</v>
      </c>
      <c r="S27">
        <f>AVERAGE(J25:J26,J28,J34)</f>
        <v>0.1845</v>
      </c>
      <c r="T27">
        <f>AVERAGE(L28)</f>
        <v>0.11550000000000001</v>
      </c>
      <c r="AC27" s="1" t="s">
        <v>53</v>
      </c>
      <c r="AD27">
        <f>QUARTILE(O25:O29,3)-MEDIAN(O25:O29)</f>
        <v>7.3833333333333334E-2</v>
      </c>
      <c r="AE27">
        <f t="shared" ref="AE27" si="16">QUARTILE(P25:P29,3)-MEDIAN(P25:P29)</f>
        <v>2.6219999999999997E-2</v>
      </c>
      <c r="AF27">
        <f t="shared" ref="AF27" si="17">QUARTILE(Q25:Q29,3)-MEDIAN(Q25:Q29)</f>
        <v>0.10289999999999999</v>
      </c>
      <c r="AG27">
        <f t="shared" ref="AG27" si="18">QUARTILE(R25:R29,3)-MEDIAN(R25:R29)</f>
        <v>8.6474999999999982E-2</v>
      </c>
      <c r="AH27">
        <f t="shared" ref="AH27" si="19">QUARTILE(S25:S29,3)-MEDIAN(S25:S29)</f>
        <v>0.12823333333333334</v>
      </c>
      <c r="AI27">
        <f>QUARTILE(T25:T29,3)-MEDIAN(T25:T29)</f>
        <v>3.3857142857142856E-2</v>
      </c>
    </row>
    <row r="28" spans="1:35" x14ac:dyDescent="0.2">
      <c r="A28">
        <v>1</v>
      </c>
      <c r="B28">
        <v>4.3400000000000001E-2</v>
      </c>
      <c r="C28">
        <v>3</v>
      </c>
      <c r="D28">
        <v>0.2132</v>
      </c>
      <c r="E28">
        <v>2</v>
      </c>
      <c r="F28">
        <v>8.3000000000000004E-2</v>
      </c>
      <c r="G28">
        <v>3</v>
      </c>
      <c r="H28">
        <v>0.19420000000000001</v>
      </c>
      <c r="I28">
        <v>2</v>
      </c>
      <c r="J28">
        <v>0.19159999999999999</v>
      </c>
      <c r="K28">
        <v>2</v>
      </c>
      <c r="L28">
        <v>0.11550000000000001</v>
      </c>
      <c r="N28" s="1" t="s">
        <v>65</v>
      </c>
      <c r="O28">
        <f>AVERAGE(B33)</f>
        <v>0.38440000000000002</v>
      </c>
      <c r="P28">
        <f>AVERAGE(D28:D29,D34)</f>
        <v>0.24929999999999999</v>
      </c>
      <c r="Q28">
        <f>AVERAGE(F29)</f>
        <v>0.24349999999999999</v>
      </c>
      <c r="R28">
        <f>AVERAGE(H28)</f>
        <v>0.19420000000000001</v>
      </c>
      <c r="S28">
        <f>AVERAGE(J32)</f>
        <v>0.3276</v>
      </c>
      <c r="T28">
        <v>0</v>
      </c>
      <c r="AC28" s="1" t="s">
        <v>54</v>
      </c>
      <c r="AD28">
        <f>MAX(O25:O29)-QUARTILE(O25:O29,3)</f>
        <v>0.26750000000000002</v>
      </c>
      <c r="AE28">
        <f t="shared" ref="AE28" si="20">MAX(P25:P29)-QUARTILE(P25:P29,3)</f>
        <v>0.19219999999999998</v>
      </c>
      <c r="AF28">
        <f t="shared" ref="AF28" si="21">MAX(Q25:Q29)-QUARTILE(Q25:Q29,3)</f>
        <v>0.34976666666666661</v>
      </c>
      <c r="AG28">
        <f t="shared" ref="AG28" si="22">MAX(R25:R29)-QUARTILE(R25:R29,3)</f>
        <v>3.485000000000002E-2</v>
      </c>
      <c r="AH28">
        <f>MAX(S25:S29)-QUARTILE(S25:S29,3)</f>
        <v>0.1431</v>
      </c>
      <c r="AI28">
        <f>MAX(T25:T29)-QUARTILE(T25:T29,3)</f>
        <v>5.3500000000000006E-2</v>
      </c>
    </row>
    <row r="29" spans="1:35" x14ac:dyDescent="0.2">
      <c r="A29">
        <v>1</v>
      </c>
      <c r="B29">
        <v>4.0800000000000003E-2</v>
      </c>
      <c r="C29">
        <v>3</v>
      </c>
      <c r="D29">
        <v>0.27779999999999999</v>
      </c>
      <c r="E29">
        <v>3</v>
      </c>
      <c r="F29">
        <v>0.24349999999999999</v>
      </c>
      <c r="G29">
        <v>0</v>
      </c>
      <c r="H29">
        <v>2.3599999999999999E-2</v>
      </c>
      <c r="I29">
        <v>1</v>
      </c>
      <c r="J29">
        <v>2.6599999999999999E-2</v>
      </c>
      <c r="K29">
        <v>0</v>
      </c>
      <c r="L29">
        <v>2.3300000000000001E-2</v>
      </c>
      <c r="N29" s="1" t="s">
        <v>66</v>
      </c>
      <c r="O29">
        <v>0</v>
      </c>
      <c r="P29">
        <v>0</v>
      </c>
      <c r="Q29">
        <f>AVERAGE(F25:F27)</f>
        <v>0.59326666666666661</v>
      </c>
      <c r="R29">
        <v>0</v>
      </c>
      <c r="S29">
        <v>0</v>
      </c>
      <c r="T29">
        <v>0</v>
      </c>
    </row>
    <row r="30" spans="1:35" x14ac:dyDescent="0.2">
      <c r="A30">
        <v>2</v>
      </c>
      <c r="B30">
        <v>0.1915</v>
      </c>
      <c r="C30">
        <v>1</v>
      </c>
      <c r="D30">
        <v>3.7600000000000001E-2</v>
      </c>
      <c r="E30">
        <v>2</v>
      </c>
      <c r="F30">
        <v>0.19819999999999999</v>
      </c>
      <c r="G30">
        <v>1</v>
      </c>
      <c r="H30">
        <v>9.01E-2</v>
      </c>
      <c r="I30">
        <v>0</v>
      </c>
      <c r="J30">
        <v>9.1999999999999998E-3</v>
      </c>
      <c r="K30">
        <v>0</v>
      </c>
      <c r="L30">
        <v>3.8199999999999998E-2</v>
      </c>
    </row>
    <row r="31" spans="1:35" x14ac:dyDescent="0.2">
      <c r="A31">
        <v>0</v>
      </c>
      <c r="B31">
        <v>2.3099999999999999E-2</v>
      </c>
      <c r="C31">
        <v>1</v>
      </c>
      <c r="D31">
        <v>1.7000000000000001E-2</v>
      </c>
      <c r="E31">
        <v>0</v>
      </c>
      <c r="F31">
        <v>1.84E-2</v>
      </c>
      <c r="G31">
        <v>2</v>
      </c>
      <c r="H31">
        <v>0.15570000000000001</v>
      </c>
      <c r="I31">
        <v>1</v>
      </c>
      <c r="J31">
        <v>9.35E-2</v>
      </c>
      <c r="K31">
        <v>0</v>
      </c>
      <c r="L31">
        <v>4.8300000000000003E-2</v>
      </c>
    </row>
    <row r="32" spans="1:35" x14ac:dyDescent="0.2">
      <c r="A32">
        <v>1</v>
      </c>
      <c r="B32">
        <v>3.6499999999999998E-2</v>
      </c>
      <c r="C32">
        <v>1</v>
      </c>
      <c r="D32">
        <v>7.8200000000000006E-2</v>
      </c>
      <c r="E32">
        <v>0</v>
      </c>
      <c r="F32">
        <v>4.4200000000000003E-2</v>
      </c>
      <c r="G32">
        <v>0</v>
      </c>
      <c r="H32">
        <v>5.74E-2</v>
      </c>
      <c r="I32">
        <v>3</v>
      </c>
      <c r="J32">
        <v>0.3276</v>
      </c>
      <c r="K32">
        <v>1</v>
      </c>
      <c r="L32">
        <v>7.7499999999999999E-2</v>
      </c>
    </row>
    <row r="33" spans="1:35" x14ac:dyDescent="0.2">
      <c r="A33">
        <v>3</v>
      </c>
      <c r="B33">
        <v>0.38440000000000002</v>
      </c>
      <c r="C33">
        <v>0</v>
      </c>
      <c r="D33">
        <v>1.1299999999999999E-2</v>
      </c>
      <c r="E33">
        <v>0</v>
      </c>
      <c r="F33">
        <v>4.65E-2</v>
      </c>
      <c r="G33">
        <v>1</v>
      </c>
      <c r="H33">
        <v>4.8300000000000003E-2</v>
      </c>
      <c r="I33">
        <v>0</v>
      </c>
      <c r="J33">
        <v>6.2300000000000001E-2</v>
      </c>
      <c r="K33">
        <v>0</v>
      </c>
      <c r="L33">
        <v>1.7299999999999999E-2</v>
      </c>
    </row>
    <row r="34" spans="1:35" x14ac:dyDescent="0.2">
      <c r="A34">
        <v>2</v>
      </c>
      <c r="B34">
        <v>0.1346</v>
      </c>
      <c r="C34">
        <v>3</v>
      </c>
      <c r="D34">
        <v>0.25690000000000002</v>
      </c>
      <c r="E34">
        <v>1</v>
      </c>
      <c r="F34">
        <v>4.07E-2</v>
      </c>
      <c r="G34">
        <v>0</v>
      </c>
      <c r="H34">
        <v>6.9900000000000004E-2</v>
      </c>
      <c r="I34">
        <v>2</v>
      </c>
      <c r="J34">
        <v>0.19120000000000001</v>
      </c>
      <c r="K34">
        <v>0</v>
      </c>
      <c r="L34">
        <v>3.7699999999999997E-2</v>
      </c>
    </row>
    <row r="41" spans="1:35" x14ac:dyDescent="0.2">
      <c r="A41" s="1" t="s">
        <v>39</v>
      </c>
      <c r="M41" s="1" t="s">
        <v>68</v>
      </c>
    </row>
    <row r="42" spans="1:35" x14ac:dyDescent="0.2">
      <c r="AD42" s="1" t="s">
        <v>32</v>
      </c>
      <c r="AE42" s="1" t="s">
        <v>33</v>
      </c>
      <c r="AF42" s="1" t="s">
        <v>35</v>
      </c>
      <c r="AG42" s="1" t="s">
        <v>34</v>
      </c>
      <c r="AH42" s="1" t="s">
        <v>36</v>
      </c>
      <c r="AI42" s="1" t="s">
        <v>37</v>
      </c>
    </row>
    <row r="43" spans="1:35" x14ac:dyDescent="0.2">
      <c r="A43" s="1" t="s">
        <v>31</v>
      </c>
      <c r="B43" s="1" t="s">
        <v>32</v>
      </c>
      <c r="C43" s="1" t="s">
        <v>31</v>
      </c>
      <c r="D43" s="1" t="s">
        <v>33</v>
      </c>
      <c r="E43" s="1" t="s">
        <v>31</v>
      </c>
      <c r="F43" s="1" t="s">
        <v>35</v>
      </c>
      <c r="G43" s="1" t="s">
        <v>31</v>
      </c>
      <c r="H43" s="1" t="s">
        <v>34</v>
      </c>
      <c r="I43" s="1" t="s">
        <v>31</v>
      </c>
      <c r="J43" s="1" t="s">
        <v>36</v>
      </c>
      <c r="K43" s="1" t="s">
        <v>31</v>
      </c>
      <c r="L43" s="1" t="s">
        <v>37</v>
      </c>
      <c r="N43" s="1"/>
      <c r="O43" s="1" t="s">
        <v>32</v>
      </c>
      <c r="P43" s="1" t="s">
        <v>33</v>
      </c>
      <c r="Q43" s="1" t="s">
        <v>35</v>
      </c>
      <c r="R43" s="1" t="s">
        <v>34</v>
      </c>
      <c r="S43" s="1" t="s">
        <v>36</v>
      </c>
      <c r="T43" s="1" t="s">
        <v>37</v>
      </c>
      <c r="AC43" s="1" t="s">
        <v>50</v>
      </c>
      <c r="AD43">
        <f>MIN(O44:O48)</f>
        <v>0</v>
      </c>
      <c r="AE43">
        <f>MIN(P44:P48)</f>
        <v>0</v>
      </c>
      <c r="AF43">
        <f t="shared" ref="AF43" si="23">MIN(Q44:Q48)</f>
        <v>0</v>
      </c>
      <c r="AG43">
        <f t="shared" ref="AG43" si="24">MIN(R44:R48)</f>
        <v>0</v>
      </c>
      <c r="AH43">
        <f t="shared" ref="AH43" si="25">MIN(S44:S48)</f>
        <v>0</v>
      </c>
      <c r="AI43">
        <f>MIN(T44:T48)</f>
        <v>0</v>
      </c>
    </row>
    <row r="44" spans="1:35" x14ac:dyDescent="0.2">
      <c r="A44">
        <v>1</v>
      </c>
      <c r="B44">
        <v>5.9299999999999999E-2</v>
      </c>
      <c r="C44">
        <v>1</v>
      </c>
      <c r="D44">
        <v>2.2800000000000001E-2</v>
      </c>
      <c r="E44">
        <v>3</v>
      </c>
      <c r="F44">
        <v>0.441</v>
      </c>
      <c r="G44">
        <v>0</v>
      </c>
      <c r="H44">
        <v>1.2200000000000001E-2</v>
      </c>
      <c r="I44">
        <v>1</v>
      </c>
      <c r="J44">
        <v>3.4700000000000002E-2</v>
      </c>
      <c r="K44">
        <v>1</v>
      </c>
      <c r="L44">
        <v>3.6200000000000003E-2</v>
      </c>
      <c r="N44" s="1" t="s">
        <v>62</v>
      </c>
      <c r="O44">
        <f>AVERAGE(B47:B48,B51)</f>
        <v>2.9666666666666664E-2</v>
      </c>
      <c r="P44">
        <f>AVERAGE(D52)</f>
        <v>5.7000000000000002E-3</v>
      </c>
      <c r="Q44">
        <f>AVERAGE(F52)</f>
        <v>1.11E-2</v>
      </c>
      <c r="R44">
        <f>AVERAGE(H44,H50:H52)</f>
        <v>1.985E-2</v>
      </c>
      <c r="S44">
        <f>AVERAGE(J52)</f>
        <v>3.2399999999999998E-2</v>
      </c>
      <c r="T44">
        <f>AVERAGE(L45,L48,L50)</f>
        <v>4.8966666666666658E-2</v>
      </c>
      <c r="AC44" s="1" t="s">
        <v>51</v>
      </c>
      <c r="AD44">
        <f>QUARTILE(O44:O48,1)-AD43</f>
        <v>2.9666666666666664E-2</v>
      </c>
      <c r="AE44">
        <f t="shared" ref="AE44" si="26">QUARTILE(P44:P48,1)-AE43</f>
        <v>5.7000000000000002E-3</v>
      </c>
      <c r="AF44">
        <f t="shared" ref="AF44" si="27">QUARTILE(Q44:Q48,1)-AF43</f>
        <v>1.11E-2</v>
      </c>
      <c r="AG44">
        <f t="shared" ref="AG44" si="28">QUARTILE(R44:R48,1)-AG43</f>
        <v>0</v>
      </c>
      <c r="AH44">
        <f t="shared" ref="AH44" si="29">QUARTILE(S44:S48,1)-AH43</f>
        <v>3.2399999999999998E-2</v>
      </c>
      <c r="AI44">
        <f>QUARTILE(T44:T48,1)-AI43</f>
        <v>4.3899999999999995E-2</v>
      </c>
    </row>
    <row r="45" spans="1:35" x14ac:dyDescent="0.2">
      <c r="A45">
        <v>2</v>
      </c>
      <c r="B45">
        <v>3.0700000000000002E-2</v>
      </c>
      <c r="C45">
        <v>3</v>
      </c>
      <c r="D45">
        <v>0.44850000000000001</v>
      </c>
      <c r="E45">
        <v>2</v>
      </c>
      <c r="F45">
        <v>0.28589999999999999</v>
      </c>
      <c r="G45">
        <v>1</v>
      </c>
      <c r="H45">
        <v>5.2699999999999997E-2</v>
      </c>
      <c r="I45">
        <v>2</v>
      </c>
      <c r="J45">
        <v>0.17910000000000001</v>
      </c>
      <c r="K45">
        <v>0</v>
      </c>
      <c r="L45">
        <v>5.1299999999999998E-2</v>
      </c>
      <c r="N45" s="1" t="s">
        <v>63</v>
      </c>
      <c r="O45">
        <f>AVERAGE(B44,B50,B53)</f>
        <v>3.8133333333333332E-2</v>
      </c>
      <c r="P45">
        <f>AVERAGE(D44,D47,D49:D50)</f>
        <v>2.3875E-2</v>
      </c>
      <c r="Q45">
        <f>AVERAGE(F47,F51)</f>
        <v>4.2700000000000002E-2</v>
      </c>
      <c r="R45">
        <f>AVERAGE(H45,H48:H49)</f>
        <v>3.9133333333333332E-2</v>
      </c>
      <c r="S45">
        <f>AVERAGE(J44,J46,J48:J49,J53)</f>
        <v>3.5520000000000003E-2</v>
      </c>
      <c r="T45">
        <f>AVERAGE(L44,L46,L49,L52)</f>
        <v>4.3899999999999995E-2</v>
      </c>
      <c r="AC45" s="1" t="s">
        <v>52</v>
      </c>
      <c r="AD45">
        <f>MEDIAN(O44:O48)-QUARTILE(O44:O48,1)</f>
        <v>1.0333333333333375E-3</v>
      </c>
      <c r="AE45">
        <f t="shared" ref="AE45" si="30">MEDIAN(P44:P48)-QUARTILE(P44:P48,1)</f>
        <v>1.8175E-2</v>
      </c>
      <c r="AF45">
        <f t="shared" ref="AF45" si="31">MEDIAN(Q44:Q48)-QUARTILE(Q44:Q48,1)</f>
        <v>3.1600000000000003E-2</v>
      </c>
      <c r="AG45">
        <f t="shared" ref="AG45" si="32">MEDIAN(R44:R48)-QUARTILE(R44:R48,1)</f>
        <v>1.985E-2</v>
      </c>
      <c r="AH45">
        <f t="shared" ref="AH45" si="33">MEDIAN(S44:S48)-QUARTILE(S44:S48,1)</f>
        <v>3.1200000000000047E-3</v>
      </c>
      <c r="AI45">
        <f>MEDIAN(T44:T48)-QUARTILE(T44:T48,1)</f>
        <v>5.0666666666666638E-3</v>
      </c>
    </row>
    <row r="46" spans="1:35" x14ac:dyDescent="0.2">
      <c r="A46">
        <v>2</v>
      </c>
      <c r="B46">
        <v>3.0700000000000002E-2</v>
      </c>
      <c r="C46">
        <v>3</v>
      </c>
      <c r="D46">
        <v>0.123</v>
      </c>
      <c r="E46">
        <v>3</v>
      </c>
      <c r="F46">
        <v>0.3296</v>
      </c>
      <c r="G46">
        <v>3</v>
      </c>
      <c r="H46">
        <v>0.68479999999999996</v>
      </c>
      <c r="I46">
        <v>1</v>
      </c>
      <c r="J46">
        <v>2.7199999999999998E-2</v>
      </c>
      <c r="K46">
        <v>1</v>
      </c>
      <c r="L46">
        <v>3.1399999999999997E-2</v>
      </c>
      <c r="N46" s="1" t="s">
        <v>64</v>
      </c>
      <c r="O46">
        <f>AVERAGE(B45:B46)</f>
        <v>3.0700000000000002E-2</v>
      </c>
      <c r="P46">
        <f>AVERAGE(D48,D51)</f>
        <v>0.1452</v>
      </c>
      <c r="Q46">
        <f>AVERAGE(F45,F48,F50,F53)</f>
        <v>0.13767499999999999</v>
      </c>
      <c r="R46">
        <v>0</v>
      </c>
      <c r="S46">
        <f>AVERAGE(J45,J47,J50)</f>
        <v>0.20316666666666669</v>
      </c>
      <c r="T46">
        <f>AVERAGE(L51)</f>
        <v>7.0300000000000001E-2</v>
      </c>
      <c r="AC46" s="1" t="s">
        <v>53</v>
      </c>
      <c r="AD46">
        <f>QUARTILE(O44:O48,3)-MEDIAN(O44:O48)</f>
        <v>7.43333333333333E-3</v>
      </c>
      <c r="AE46">
        <f t="shared" ref="AE46" si="34">QUARTILE(P44:P48,3)-MEDIAN(P44:P48)</f>
        <v>0.12132499999999999</v>
      </c>
      <c r="AF46">
        <f t="shared" ref="AF46" si="35">QUARTILE(Q44:Q48,3)-MEDIAN(Q44:Q48)</f>
        <v>9.497499999999999E-2</v>
      </c>
      <c r="AG46">
        <f t="shared" ref="AG46" si="36">QUARTILE(R44:R48,3)-MEDIAN(R44:R48)</f>
        <v>1.9283333333333333E-2</v>
      </c>
      <c r="AH46">
        <f t="shared" ref="AH46" si="37">QUARTILE(S44:S48,3)-MEDIAN(S44:S48)</f>
        <v>0.16764666666666669</v>
      </c>
      <c r="AI46">
        <f>QUARTILE(T44:T48,3)-MEDIAN(T44:T48)</f>
        <v>2.1333333333333343E-2</v>
      </c>
    </row>
    <row r="47" spans="1:35" x14ac:dyDescent="0.2">
      <c r="A47">
        <v>0</v>
      </c>
      <c r="B47">
        <v>1.5299999999999999E-2</v>
      </c>
      <c r="C47">
        <v>1</v>
      </c>
      <c r="D47">
        <v>2.07E-2</v>
      </c>
      <c r="E47">
        <v>1</v>
      </c>
      <c r="F47">
        <v>5.6599999999999998E-2</v>
      </c>
      <c r="G47">
        <v>3</v>
      </c>
      <c r="H47">
        <v>0.36380000000000001</v>
      </c>
      <c r="I47">
        <v>2</v>
      </c>
      <c r="J47">
        <v>0.23880000000000001</v>
      </c>
      <c r="K47">
        <v>3</v>
      </c>
      <c r="L47">
        <v>0.39300000000000002</v>
      </c>
      <c r="N47" s="1" t="s">
        <v>65</v>
      </c>
      <c r="O47">
        <f>AVERAGE(B49,B52)</f>
        <v>0.60070000000000001</v>
      </c>
      <c r="P47">
        <f>AVERAGE(D45:D46,D53)</f>
        <v>0.36380000000000007</v>
      </c>
      <c r="Q47">
        <f>AVERAGE(F44,F46,F49)</f>
        <v>0.35579999999999995</v>
      </c>
      <c r="R47">
        <f>AVERAGE(H46:H47,H53)</f>
        <v>0.61426666666666663</v>
      </c>
      <c r="S47">
        <f>AVERAGE(J51)</f>
        <v>0.66449999999999998</v>
      </c>
      <c r="T47">
        <f>AVERAGE(L47,L53)</f>
        <v>0.55895000000000006</v>
      </c>
      <c r="AC47" s="1" t="s">
        <v>54</v>
      </c>
      <c r="AD47">
        <f>MAX(O44:O48)-QUARTILE(O44:O48,3)</f>
        <v>0.56256666666666666</v>
      </c>
      <c r="AE47">
        <f t="shared" ref="AE47" si="38">MAX(P44:P48)-QUARTILE(P44:P48,3)</f>
        <v>0.21860000000000007</v>
      </c>
      <c r="AF47">
        <f t="shared" ref="AF47" si="39">MAX(Q44:Q48)-QUARTILE(Q44:Q48,3)</f>
        <v>0.21812499999999996</v>
      </c>
      <c r="AG47">
        <f t="shared" ref="AG47" si="40">MAX(R44:R48)-QUARTILE(R44:R48,3)</f>
        <v>0.57513333333333327</v>
      </c>
      <c r="AH47">
        <f>MAX(S44:S48)-QUARTILE(S44:S48,3)</f>
        <v>0.46133333333333326</v>
      </c>
      <c r="AI47">
        <f>MAX(T44:T48)-QUARTILE(T44:T48,3)</f>
        <v>0.48865000000000003</v>
      </c>
    </row>
    <row r="48" spans="1:35" x14ac:dyDescent="0.2">
      <c r="A48">
        <v>0</v>
      </c>
      <c r="B48">
        <v>6.8699999999999997E-2</v>
      </c>
      <c r="C48">
        <v>2</v>
      </c>
      <c r="D48">
        <v>7.51E-2</v>
      </c>
      <c r="E48">
        <v>2</v>
      </c>
      <c r="F48">
        <v>0.15690000000000001</v>
      </c>
      <c r="G48">
        <v>1</v>
      </c>
      <c r="H48">
        <v>3.5999999999999997E-2</v>
      </c>
      <c r="I48">
        <v>1</v>
      </c>
      <c r="J48">
        <v>6.2700000000000006E-2</v>
      </c>
      <c r="K48">
        <v>0</v>
      </c>
      <c r="L48">
        <v>8.7999999999999995E-2</v>
      </c>
      <c r="N48" s="1" t="s">
        <v>66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6" x14ac:dyDescent="0.2">
      <c r="A49">
        <v>3</v>
      </c>
      <c r="B49">
        <v>0.90680000000000005</v>
      </c>
      <c r="C49">
        <v>1</v>
      </c>
      <c r="D49">
        <v>2.76E-2</v>
      </c>
      <c r="E49">
        <v>3</v>
      </c>
      <c r="F49">
        <v>0.29680000000000001</v>
      </c>
      <c r="G49">
        <v>1</v>
      </c>
      <c r="H49">
        <v>2.87E-2</v>
      </c>
      <c r="I49">
        <v>1</v>
      </c>
      <c r="J49">
        <v>2.23E-2</v>
      </c>
      <c r="K49">
        <v>1</v>
      </c>
      <c r="L49">
        <v>3.6999999999999998E-2</v>
      </c>
    </row>
    <row r="50" spans="1:26" x14ac:dyDescent="0.2">
      <c r="A50">
        <v>1</v>
      </c>
      <c r="B50">
        <v>9.1999999999999998E-3</v>
      </c>
      <c r="C50">
        <v>1</v>
      </c>
      <c r="D50">
        <v>2.4400000000000002E-2</v>
      </c>
      <c r="E50">
        <v>2</v>
      </c>
      <c r="F50">
        <v>4.9200000000000001E-2</v>
      </c>
      <c r="G50">
        <v>0</v>
      </c>
      <c r="H50">
        <v>1.1900000000000001E-2</v>
      </c>
      <c r="I50">
        <v>2</v>
      </c>
      <c r="J50">
        <v>0.19159999999999999</v>
      </c>
      <c r="K50">
        <v>0</v>
      </c>
      <c r="L50">
        <v>7.6E-3</v>
      </c>
    </row>
    <row r="51" spans="1:26" x14ac:dyDescent="0.2">
      <c r="A51">
        <v>0</v>
      </c>
      <c r="B51">
        <v>5.0000000000000001E-3</v>
      </c>
      <c r="C51">
        <v>2</v>
      </c>
      <c r="D51">
        <v>0.21529999999999999</v>
      </c>
      <c r="E51">
        <v>1</v>
      </c>
      <c r="F51">
        <v>2.8799999999999999E-2</v>
      </c>
      <c r="G51">
        <v>0</v>
      </c>
      <c r="H51">
        <v>2.0799999999999999E-2</v>
      </c>
      <c r="I51">
        <v>3</v>
      </c>
      <c r="J51">
        <v>0.66449999999999998</v>
      </c>
      <c r="K51">
        <v>2</v>
      </c>
      <c r="L51">
        <v>7.0300000000000001E-2</v>
      </c>
    </row>
    <row r="52" spans="1:26" x14ac:dyDescent="0.2">
      <c r="A52">
        <v>3</v>
      </c>
      <c r="B52">
        <v>0.29459999999999997</v>
      </c>
      <c r="C52">
        <v>0</v>
      </c>
      <c r="D52">
        <v>5.7000000000000002E-3</v>
      </c>
      <c r="E52">
        <v>0</v>
      </c>
      <c r="F52">
        <v>1.11E-2</v>
      </c>
      <c r="G52">
        <v>0</v>
      </c>
      <c r="H52">
        <v>3.4500000000000003E-2</v>
      </c>
      <c r="I52">
        <v>0</v>
      </c>
      <c r="J52">
        <v>3.2399999999999998E-2</v>
      </c>
      <c r="K52">
        <v>1</v>
      </c>
      <c r="L52">
        <v>7.0999999999999994E-2</v>
      </c>
    </row>
    <row r="53" spans="1:26" x14ac:dyDescent="0.2">
      <c r="A53">
        <v>1</v>
      </c>
      <c r="B53">
        <v>4.5900000000000003E-2</v>
      </c>
      <c r="C53">
        <v>3</v>
      </c>
      <c r="D53">
        <v>0.51990000000000003</v>
      </c>
      <c r="E53">
        <v>2</v>
      </c>
      <c r="F53">
        <v>5.8700000000000002E-2</v>
      </c>
      <c r="G53">
        <v>3</v>
      </c>
      <c r="H53">
        <v>0.79420000000000002</v>
      </c>
      <c r="I53">
        <v>1</v>
      </c>
      <c r="J53">
        <v>3.0700000000000002E-2</v>
      </c>
      <c r="K53">
        <v>3</v>
      </c>
      <c r="L53">
        <v>0.72489999999999999</v>
      </c>
    </row>
    <row r="62" spans="1:26" x14ac:dyDescent="0.2">
      <c r="A62" s="1" t="s">
        <v>38</v>
      </c>
    </row>
    <row r="63" spans="1:26" x14ac:dyDescent="0.2">
      <c r="A63" s="5" t="s">
        <v>69</v>
      </c>
      <c r="B63" s="5" t="s">
        <v>70</v>
      </c>
      <c r="C63" s="5" t="s">
        <v>71</v>
      </c>
      <c r="D63" s="5" t="s">
        <v>72</v>
      </c>
      <c r="N63" s="5"/>
      <c r="O63" s="5"/>
      <c r="P63" s="5"/>
      <c r="Q63" s="5"/>
      <c r="R63" s="5"/>
      <c r="S63" s="5"/>
      <c r="T63" s="5"/>
      <c r="U63" s="5"/>
      <c r="V63" s="1"/>
      <c r="W63" s="5"/>
      <c r="X63" s="5"/>
      <c r="Y63" s="5"/>
      <c r="Z63" s="5"/>
    </row>
    <row r="64" spans="1:26" x14ac:dyDescent="0.2">
      <c r="A64" s="4">
        <v>4.9799999999999997E-2</v>
      </c>
      <c r="B64" s="4">
        <v>2.64E-2</v>
      </c>
      <c r="C64" s="4">
        <v>0.1164</v>
      </c>
      <c r="D64" s="4">
        <v>0.24740000000000001</v>
      </c>
      <c r="N64" s="4"/>
      <c r="O64" s="4"/>
      <c r="P64" s="4"/>
      <c r="Q64" s="4"/>
      <c r="W64" s="4"/>
      <c r="X64" s="4"/>
      <c r="Y64" s="4"/>
      <c r="Z64" s="4"/>
    </row>
    <row r="65" spans="1:26" x14ac:dyDescent="0.2">
      <c r="A65" s="4">
        <v>1.0500000000000001E-2</v>
      </c>
      <c r="B65" s="4">
        <v>1.6899999999999998E-2</v>
      </c>
      <c r="C65" s="4">
        <v>8.2500000000000004E-2</v>
      </c>
      <c r="D65" s="4">
        <v>0.28949999999999998</v>
      </c>
      <c r="N65" s="4"/>
      <c r="O65" s="4"/>
      <c r="P65" s="4"/>
      <c r="Q65" s="4"/>
      <c r="W65" s="4"/>
      <c r="X65" s="4"/>
      <c r="Y65" s="4"/>
      <c r="Z65" s="4"/>
    </row>
    <row r="66" spans="1:26" x14ac:dyDescent="0.2">
      <c r="A66" s="4">
        <v>1.01E-2</v>
      </c>
      <c r="B66" s="4">
        <v>1.1599999999999999E-2</v>
      </c>
      <c r="C66" s="4">
        <v>3.61E-2</v>
      </c>
      <c r="D66" s="4">
        <v>0.1237</v>
      </c>
      <c r="N66" s="4"/>
      <c r="O66" s="4"/>
      <c r="P66" s="4"/>
      <c r="Q66" s="4"/>
      <c r="W66" s="4"/>
      <c r="X66" s="4"/>
      <c r="Y66" s="4"/>
      <c r="Z66" s="4"/>
    </row>
    <row r="67" spans="1:26" x14ac:dyDescent="0.2">
      <c r="A67" s="4">
        <v>2.58E-2</v>
      </c>
      <c r="B67" s="4">
        <v>3.7499999999999999E-2</v>
      </c>
      <c r="C67" s="4">
        <v>3.0599999999999999E-2</v>
      </c>
      <c r="D67" s="4">
        <v>0.15129999999999999</v>
      </c>
      <c r="N67" s="4"/>
      <c r="O67" s="4"/>
      <c r="P67" s="4"/>
      <c r="Q67" s="4"/>
      <c r="W67" s="4"/>
      <c r="X67" s="4"/>
      <c r="Y67" s="4"/>
      <c r="Z67" s="4"/>
    </row>
    <row r="68" spans="1:26" x14ac:dyDescent="0.2">
      <c r="A68" s="4">
        <v>1.15E-2</v>
      </c>
      <c r="B68" s="4">
        <v>2.23E-2</v>
      </c>
      <c r="C68" s="4">
        <v>8.1199999999999994E-2</v>
      </c>
      <c r="D68" s="4">
        <v>0.1613</v>
      </c>
      <c r="N68" s="4"/>
      <c r="O68" s="4"/>
      <c r="P68" s="4"/>
      <c r="Q68" s="4"/>
      <c r="W68" s="4"/>
      <c r="X68" s="4"/>
      <c r="Y68" s="4"/>
      <c r="Z68" s="4"/>
    </row>
    <row r="69" spans="1:26" x14ac:dyDescent="0.2">
      <c r="A69" s="4">
        <v>1.09E-2</v>
      </c>
      <c r="B69" s="4">
        <v>4.5400000000000003E-2</v>
      </c>
      <c r="C69" s="4">
        <v>0.1014</v>
      </c>
      <c r="D69" s="4">
        <v>0.14979999999999999</v>
      </c>
      <c r="N69" s="4"/>
      <c r="O69" s="4"/>
      <c r="P69" s="4"/>
      <c r="Q69" s="4"/>
      <c r="W69" s="4"/>
      <c r="X69" s="4"/>
      <c r="Y69" s="4"/>
      <c r="Z69" s="4"/>
    </row>
    <row r="70" spans="1:26" x14ac:dyDescent="0.2">
      <c r="A70" s="4">
        <v>1.14E-2</v>
      </c>
      <c r="B70" s="4">
        <v>2.4299999999999999E-2</v>
      </c>
      <c r="C70" s="4">
        <v>9.6000000000000002E-2</v>
      </c>
      <c r="D70" s="4">
        <v>0.1158</v>
      </c>
      <c r="N70" s="4"/>
      <c r="O70" s="4"/>
      <c r="P70" s="4"/>
      <c r="Q70" s="4"/>
      <c r="W70" s="4"/>
      <c r="X70" s="4"/>
      <c r="Y70" s="4"/>
      <c r="Z70" s="4"/>
    </row>
    <row r="71" spans="1:26" x14ac:dyDescent="0.2">
      <c r="A71" s="4">
        <v>4.1000000000000003E-3</v>
      </c>
      <c r="B71" s="4">
        <v>9.2899999999999996E-2</v>
      </c>
      <c r="C71" s="4">
        <v>0.1012</v>
      </c>
      <c r="D71" s="4"/>
      <c r="N71" s="4"/>
      <c r="O71" s="4"/>
      <c r="P71" s="4"/>
      <c r="Q71" s="4"/>
      <c r="W71" s="4"/>
      <c r="X71" s="4"/>
      <c r="Y71" s="4"/>
      <c r="Z71" s="4"/>
    </row>
    <row r="72" spans="1:26" x14ac:dyDescent="0.2">
      <c r="A72" s="4">
        <v>5.1999999999999998E-3</v>
      </c>
      <c r="B72" s="4">
        <v>3.5400000000000001E-2</v>
      </c>
      <c r="C72" s="4">
        <v>0.12529999999999999</v>
      </c>
      <c r="D72" s="4"/>
      <c r="N72" s="4"/>
      <c r="O72" s="4"/>
      <c r="P72" s="4"/>
      <c r="Q72" s="4"/>
      <c r="W72" s="4"/>
      <c r="X72" s="4"/>
      <c r="Y72" s="4"/>
      <c r="Z72" s="4"/>
    </row>
    <row r="73" spans="1:26" x14ac:dyDescent="0.2">
      <c r="A73" s="4">
        <v>1.9099999999999999E-2</v>
      </c>
      <c r="B73" s="4">
        <v>1.2699999999999999E-2</v>
      </c>
      <c r="C73" s="4">
        <v>6.2600000000000003E-2</v>
      </c>
      <c r="D73" s="4"/>
      <c r="N73" s="4"/>
      <c r="O73" s="4"/>
      <c r="P73" s="4"/>
      <c r="Q73" s="4"/>
      <c r="W73" s="4"/>
      <c r="X73" s="4"/>
      <c r="Y73" s="4"/>
      <c r="Z73" s="4"/>
    </row>
    <row r="74" spans="1:26" x14ac:dyDescent="0.2">
      <c r="A74" s="4">
        <v>2.92E-2</v>
      </c>
      <c r="B74" s="4">
        <v>4.2900000000000001E-2</v>
      </c>
      <c r="C74" s="4">
        <v>0.2898</v>
      </c>
      <c r="D74" s="4"/>
      <c r="N74" s="4"/>
      <c r="O74" s="4"/>
      <c r="P74" s="4"/>
      <c r="Q74" s="4"/>
      <c r="W74" s="4"/>
      <c r="X74" s="4"/>
      <c r="Y74" s="4"/>
      <c r="Z74" s="4"/>
    </row>
    <row r="75" spans="1:26" x14ac:dyDescent="0.2">
      <c r="A75" s="4">
        <v>2.1000000000000001E-2</v>
      </c>
      <c r="B75" s="4">
        <v>1.0200000000000001E-2</v>
      </c>
      <c r="C75" s="4">
        <v>0.1104</v>
      </c>
      <c r="D75" s="4"/>
      <c r="N75" s="4"/>
      <c r="O75" s="4"/>
      <c r="P75" s="4"/>
      <c r="Q75" s="4"/>
      <c r="W75" s="4"/>
      <c r="X75" s="4"/>
      <c r="Y75" s="4"/>
      <c r="Z75" s="4"/>
    </row>
    <row r="76" spans="1:26" x14ac:dyDescent="0.2">
      <c r="A76" s="4">
        <v>3.2199999999999999E-2</v>
      </c>
      <c r="B76" s="4">
        <v>0.42530000000000001</v>
      </c>
      <c r="C76" s="4">
        <v>9.2299999999999993E-2</v>
      </c>
      <c r="D76" s="4"/>
      <c r="N76" s="4"/>
      <c r="O76" s="4"/>
      <c r="P76" s="4"/>
      <c r="Q76" s="4"/>
      <c r="W76" s="4"/>
      <c r="X76" s="4"/>
      <c r="Y76" s="4"/>
      <c r="Z76" s="4"/>
    </row>
    <row r="77" spans="1:26" x14ac:dyDescent="0.2">
      <c r="A77" s="4">
        <v>3.4000000000000002E-2</v>
      </c>
      <c r="B77" s="4">
        <v>1.6899999999999998E-2</v>
      </c>
      <c r="C77" s="4">
        <v>7.2499999999999995E-2</v>
      </c>
      <c r="D77" s="4"/>
      <c r="N77" s="4"/>
      <c r="O77" s="4"/>
      <c r="P77" s="4"/>
      <c r="Q77" s="4"/>
      <c r="W77" s="4"/>
      <c r="X77" s="4"/>
      <c r="Y77" s="4"/>
      <c r="Z77" s="4"/>
    </row>
    <row r="78" spans="1:26" x14ac:dyDescent="0.2">
      <c r="A78" s="4">
        <v>1.14E-2</v>
      </c>
      <c r="B78" s="4">
        <v>1.4E-2</v>
      </c>
      <c r="C78" s="4">
        <v>5.9400000000000001E-2</v>
      </c>
      <c r="D78" s="4"/>
      <c r="N78" s="4"/>
      <c r="O78" s="4"/>
      <c r="P78" s="4"/>
      <c r="Q78" s="4"/>
      <c r="W78" s="4"/>
      <c r="X78" s="4"/>
      <c r="Y78" s="4"/>
      <c r="Z78" s="4"/>
    </row>
    <row r="79" spans="1:26" x14ac:dyDescent="0.2">
      <c r="A79" s="4">
        <v>1.78E-2</v>
      </c>
      <c r="B79" s="4">
        <v>5.4800000000000001E-2</v>
      </c>
      <c r="C79" s="4">
        <v>0.1202</v>
      </c>
      <c r="D79" s="4"/>
      <c r="N79" s="4"/>
      <c r="O79" s="4"/>
      <c r="P79" s="4"/>
      <c r="Q79" s="4"/>
      <c r="W79" s="4"/>
      <c r="X79" s="4"/>
      <c r="Y79" s="4"/>
      <c r="Z79" s="4"/>
    </row>
    <row r="80" spans="1:26" x14ac:dyDescent="0.2">
      <c r="A80" s="4">
        <v>8.9999999999999993E-3</v>
      </c>
      <c r="B80" s="4">
        <v>1.2200000000000001E-2</v>
      </c>
      <c r="C80" s="4"/>
      <c r="D80" s="4"/>
      <c r="N80" s="4"/>
      <c r="O80" s="4"/>
      <c r="P80" s="4"/>
      <c r="Q80" s="4"/>
      <c r="W80" s="4"/>
      <c r="X80" s="4"/>
      <c r="Y80" s="4"/>
      <c r="Z80" s="4"/>
    </row>
    <row r="81" spans="1:26" x14ac:dyDescent="0.2">
      <c r="A81" s="4">
        <v>5.0999999999999997E-2</v>
      </c>
      <c r="B81" s="4"/>
      <c r="C81" s="4"/>
      <c r="D81" s="4"/>
      <c r="N81" s="4"/>
      <c r="O81" s="4"/>
      <c r="P81" s="4"/>
      <c r="Q81" s="4"/>
      <c r="W81" s="4"/>
      <c r="X81" s="4"/>
      <c r="Y81" s="4"/>
      <c r="Z81" s="4"/>
    </row>
    <row r="82" spans="1:26" x14ac:dyDescent="0.2">
      <c r="A82" s="4">
        <v>1.9699999999999999E-2</v>
      </c>
      <c r="B82" s="4"/>
      <c r="C82" s="4"/>
      <c r="D82" s="4"/>
      <c r="N82" s="4"/>
      <c r="O82" s="4"/>
      <c r="P82" s="4"/>
      <c r="Q82" s="4"/>
      <c r="W82" s="4"/>
      <c r="X82" s="4"/>
      <c r="Y82" s="4"/>
      <c r="Z82" s="4"/>
    </row>
    <row r="83" spans="1:26" x14ac:dyDescent="0.2">
      <c r="A83" s="4">
        <v>5.3E-3</v>
      </c>
      <c r="B83" s="4"/>
      <c r="C83" s="4"/>
      <c r="D83" s="4"/>
      <c r="N83" s="4"/>
      <c r="O83" s="4"/>
      <c r="P83" s="4"/>
      <c r="Q83" s="4"/>
      <c r="W83" s="4"/>
      <c r="X83" s="4"/>
      <c r="Y83" s="4"/>
      <c r="Z83" s="4"/>
    </row>
    <row r="84" spans="1:26" x14ac:dyDescent="0.2">
      <c r="W84" s="4"/>
      <c r="X84" s="4"/>
      <c r="Y84" s="4"/>
      <c r="Z84" s="4"/>
    </row>
    <row r="90" spans="1:26" x14ac:dyDescent="0.2">
      <c r="A90" s="1" t="s">
        <v>39</v>
      </c>
    </row>
    <row r="91" spans="1:26" x14ac:dyDescent="0.2">
      <c r="A91" s="5" t="s">
        <v>69</v>
      </c>
      <c r="B91" s="5" t="s">
        <v>70</v>
      </c>
      <c r="C91" s="5" t="s">
        <v>71</v>
      </c>
      <c r="D91" s="5" t="s">
        <v>72</v>
      </c>
      <c r="E91" s="1" t="s">
        <v>73</v>
      </c>
    </row>
    <row r="92" spans="1:26" x14ac:dyDescent="0.2">
      <c r="A92">
        <v>1.1900000000000001E-2</v>
      </c>
      <c r="B92">
        <v>4.3400000000000001E-2</v>
      </c>
      <c r="C92">
        <v>2.46E-2</v>
      </c>
      <c r="D92">
        <v>0.38440000000000002</v>
      </c>
      <c r="E92">
        <v>0.57289999999999996</v>
      </c>
    </row>
    <row r="93" spans="1:26" x14ac:dyDescent="0.2">
      <c r="A93">
        <v>9.4200000000000006E-2</v>
      </c>
      <c r="B93">
        <v>4.0800000000000003E-2</v>
      </c>
      <c r="C93">
        <v>0.1915</v>
      </c>
      <c r="D93">
        <v>0.2132</v>
      </c>
      <c r="E93">
        <v>0.59289999999999998</v>
      </c>
    </row>
    <row r="94" spans="1:26" x14ac:dyDescent="0.2">
      <c r="A94">
        <v>2.3099999999999999E-2</v>
      </c>
      <c r="B94">
        <v>3.6499999999999998E-2</v>
      </c>
      <c r="C94">
        <v>0.1346</v>
      </c>
      <c r="D94">
        <v>0.27779999999999999</v>
      </c>
      <c r="E94">
        <v>0.61399999999999999</v>
      </c>
    </row>
    <row r="95" spans="1:26" x14ac:dyDescent="0.2">
      <c r="A95">
        <v>1.1299999999999999E-2</v>
      </c>
      <c r="B95">
        <v>1.34E-2</v>
      </c>
      <c r="C95">
        <v>5.7099999999999998E-2</v>
      </c>
      <c r="D95">
        <v>0.25690000000000002</v>
      </c>
    </row>
    <row r="96" spans="1:26" x14ac:dyDescent="0.2">
      <c r="A96">
        <v>1.84E-2</v>
      </c>
      <c r="B96">
        <v>8.2000000000000007E-3</v>
      </c>
      <c r="C96">
        <v>8.3000000000000004E-2</v>
      </c>
      <c r="D96">
        <v>0.24349999999999999</v>
      </c>
    </row>
    <row r="97" spans="1:4" x14ac:dyDescent="0.2">
      <c r="A97">
        <v>4.4200000000000003E-2</v>
      </c>
      <c r="B97">
        <v>3.7600000000000001E-2</v>
      </c>
      <c r="C97">
        <v>0.19819999999999999</v>
      </c>
      <c r="D97">
        <v>0.19420000000000001</v>
      </c>
    </row>
    <row r="98" spans="1:4" x14ac:dyDescent="0.2">
      <c r="A98">
        <v>4.65E-2</v>
      </c>
      <c r="B98">
        <v>1.7000000000000001E-2</v>
      </c>
      <c r="C98">
        <v>0.16300000000000001</v>
      </c>
      <c r="D98">
        <v>0.3276</v>
      </c>
    </row>
    <row r="99" spans="1:4" x14ac:dyDescent="0.2">
      <c r="A99">
        <v>2.3599999999999999E-2</v>
      </c>
      <c r="B99">
        <v>7.8200000000000006E-2</v>
      </c>
      <c r="C99">
        <v>0.15570000000000001</v>
      </c>
    </row>
    <row r="100" spans="1:4" x14ac:dyDescent="0.2">
      <c r="A100">
        <v>6.9900000000000004E-2</v>
      </c>
      <c r="B100">
        <v>4.07E-2</v>
      </c>
      <c r="C100">
        <v>0.1749</v>
      </c>
    </row>
    <row r="101" spans="1:4" x14ac:dyDescent="0.2">
      <c r="A101">
        <v>9.1999999999999998E-3</v>
      </c>
      <c r="B101">
        <v>5.2200000000000003E-2</v>
      </c>
      <c r="C101">
        <v>0.18029999999999999</v>
      </c>
    </row>
    <row r="102" spans="1:4" x14ac:dyDescent="0.2">
      <c r="A102">
        <v>6.2300000000000001E-2</v>
      </c>
      <c r="B102">
        <v>0.1009</v>
      </c>
      <c r="C102">
        <v>0.19159999999999999</v>
      </c>
    </row>
    <row r="103" spans="1:4" x14ac:dyDescent="0.2">
      <c r="A103">
        <v>8.6999999999999994E-3</v>
      </c>
      <c r="B103">
        <v>9.01E-2</v>
      </c>
      <c r="C103">
        <v>0.19120000000000001</v>
      </c>
    </row>
    <row r="104" spans="1:4" x14ac:dyDescent="0.2">
      <c r="A104">
        <v>2.35E-2</v>
      </c>
      <c r="B104">
        <v>4.8300000000000003E-2</v>
      </c>
      <c r="C104">
        <v>0.11550000000000001</v>
      </c>
    </row>
    <row r="105" spans="1:4" x14ac:dyDescent="0.2">
      <c r="A105">
        <v>2.3300000000000001E-2</v>
      </c>
      <c r="B105">
        <v>4.87E-2</v>
      </c>
    </row>
    <row r="106" spans="1:4" x14ac:dyDescent="0.2">
      <c r="A106">
        <v>3.8199999999999998E-2</v>
      </c>
      <c r="B106">
        <v>2.6599999999999999E-2</v>
      </c>
    </row>
    <row r="107" spans="1:4" x14ac:dyDescent="0.2">
      <c r="A107">
        <v>4.8300000000000003E-2</v>
      </c>
      <c r="B107">
        <v>9.35E-2</v>
      </c>
    </row>
    <row r="108" spans="1:4" x14ac:dyDescent="0.2">
      <c r="A108">
        <v>1.7299999999999999E-2</v>
      </c>
      <c r="B108">
        <v>4.65E-2</v>
      </c>
    </row>
    <row r="109" spans="1:4" x14ac:dyDescent="0.2">
      <c r="A109">
        <v>3.7699999999999997E-2</v>
      </c>
      <c r="B109">
        <v>7.7499999999999999E-2</v>
      </c>
    </row>
    <row r="114" spans="1:4" x14ac:dyDescent="0.2">
      <c r="A114" s="1" t="s">
        <v>40</v>
      </c>
    </row>
    <row r="115" spans="1:4" x14ac:dyDescent="0.2">
      <c r="A115" s="5" t="s">
        <v>69</v>
      </c>
      <c r="B115" s="5" t="s">
        <v>70</v>
      </c>
      <c r="C115" s="5" t="s">
        <v>71</v>
      </c>
      <c r="D115" s="5" t="s">
        <v>72</v>
      </c>
    </row>
    <row r="116" spans="1:4" x14ac:dyDescent="0.2">
      <c r="A116" s="4">
        <v>1.5299999999999999E-2</v>
      </c>
      <c r="B116" s="4">
        <v>5.9299999999999999E-2</v>
      </c>
      <c r="C116" s="4">
        <v>3.0700000000000002E-2</v>
      </c>
      <c r="D116" s="4">
        <v>0.90680000000000005</v>
      </c>
    </row>
    <row r="117" spans="1:4" x14ac:dyDescent="0.2">
      <c r="A117" s="4">
        <v>6.8699999999999997E-2</v>
      </c>
      <c r="B117" s="4">
        <v>9.1999999999999998E-3</v>
      </c>
      <c r="C117" s="4">
        <v>3.0700000000000002E-2</v>
      </c>
      <c r="D117" s="4">
        <v>0.29459999999999997</v>
      </c>
    </row>
    <row r="118" spans="1:4" x14ac:dyDescent="0.2">
      <c r="A118" s="4">
        <v>5.0000000000000001E-3</v>
      </c>
      <c r="B118" s="4">
        <v>4.5900000000000003E-2</v>
      </c>
      <c r="C118" s="4">
        <v>7.51E-2</v>
      </c>
      <c r="D118" s="4">
        <v>0.44850000000000001</v>
      </c>
    </row>
    <row r="119" spans="1:4" x14ac:dyDescent="0.2">
      <c r="A119" s="4">
        <v>5.7000000000000002E-3</v>
      </c>
      <c r="B119" s="4">
        <v>2.2800000000000001E-2</v>
      </c>
      <c r="C119" s="4">
        <v>0.21529999999999999</v>
      </c>
      <c r="D119" s="4">
        <v>0.123</v>
      </c>
    </row>
    <row r="120" spans="1:4" x14ac:dyDescent="0.2">
      <c r="A120" s="4">
        <v>1.11E-2</v>
      </c>
      <c r="B120" s="4">
        <v>2.07E-2</v>
      </c>
      <c r="C120" s="4">
        <v>0.28589999999999999</v>
      </c>
      <c r="D120" s="4">
        <v>0.51990000000000003</v>
      </c>
    </row>
    <row r="121" spans="1:4" x14ac:dyDescent="0.2">
      <c r="A121" s="4">
        <v>1.2200000000000001E-2</v>
      </c>
      <c r="B121" s="4">
        <v>2.76E-2</v>
      </c>
      <c r="C121" s="4">
        <v>0.15690000000000001</v>
      </c>
      <c r="D121" s="4">
        <v>0.441</v>
      </c>
    </row>
    <row r="122" spans="1:4" x14ac:dyDescent="0.2">
      <c r="A122" s="4">
        <v>1.1900000000000001E-2</v>
      </c>
      <c r="B122" s="4">
        <v>2.4400000000000002E-2</v>
      </c>
      <c r="C122" s="4">
        <v>4.9200000000000001E-2</v>
      </c>
      <c r="D122" s="4">
        <v>0.3296</v>
      </c>
    </row>
    <row r="123" spans="1:4" x14ac:dyDescent="0.2">
      <c r="A123" s="4">
        <v>2.0799999999999999E-2</v>
      </c>
      <c r="B123" s="4">
        <v>5.6599999999999998E-2</v>
      </c>
      <c r="C123" s="4">
        <v>5.8700000000000002E-2</v>
      </c>
      <c r="D123" s="4">
        <v>0.29680000000000001</v>
      </c>
    </row>
    <row r="124" spans="1:4" x14ac:dyDescent="0.2">
      <c r="A124" s="4">
        <v>3.4500000000000003E-2</v>
      </c>
      <c r="B124" s="4">
        <v>2.8799999999999999E-2</v>
      </c>
      <c r="C124" s="4">
        <v>0.17910000000000001</v>
      </c>
      <c r="D124" s="4">
        <v>0.68479999999999996</v>
      </c>
    </row>
    <row r="125" spans="1:4" x14ac:dyDescent="0.2">
      <c r="A125" s="4">
        <v>3.2399999999999998E-2</v>
      </c>
      <c r="B125" s="4">
        <v>5.2699999999999997E-2</v>
      </c>
      <c r="C125" s="4">
        <v>0.23880000000000001</v>
      </c>
      <c r="D125" s="4">
        <v>0.36380000000000001</v>
      </c>
    </row>
    <row r="126" spans="1:4" x14ac:dyDescent="0.2">
      <c r="A126" s="4">
        <v>5.1299999999999998E-2</v>
      </c>
      <c r="B126" s="4">
        <v>3.5999999999999997E-2</v>
      </c>
      <c r="C126" s="4">
        <v>0.19159999999999999</v>
      </c>
      <c r="D126" s="4">
        <v>0.79420000000000002</v>
      </c>
    </row>
    <row r="127" spans="1:4" x14ac:dyDescent="0.2">
      <c r="A127" s="4">
        <v>8.7999999999999995E-2</v>
      </c>
      <c r="B127" s="4">
        <v>2.87E-2</v>
      </c>
      <c r="C127" s="4">
        <v>7.0300000000000001E-2</v>
      </c>
      <c r="D127" s="4">
        <v>0.66449999999999998</v>
      </c>
    </row>
    <row r="128" spans="1:4" x14ac:dyDescent="0.2">
      <c r="A128" s="4">
        <v>7.6E-3</v>
      </c>
      <c r="B128" s="4">
        <v>3.4700000000000002E-2</v>
      </c>
      <c r="C128" s="4"/>
      <c r="D128" s="4">
        <v>0.39300000000000002</v>
      </c>
    </row>
    <row r="129" spans="1:4" x14ac:dyDescent="0.2">
      <c r="A129" s="4"/>
      <c r="B129" s="4">
        <v>2.7199999999999998E-2</v>
      </c>
      <c r="C129" s="4"/>
      <c r="D129" s="4">
        <v>0.72489999999999999</v>
      </c>
    </row>
    <row r="130" spans="1:4" x14ac:dyDescent="0.2">
      <c r="A130" s="4"/>
      <c r="B130" s="4">
        <v>6.2700000000000006E-2</v>
      </c>
      <c r="C130" s="4"/>
      <c r="D130" s="4"/>
    </row>
    <row r="131" spans="1:4" x14ac:dyDescent="0.2">
      <c r="A131" s="4"/>
      <c r="B131" s="4">
        <v>2.23E-2</v>
      </c>
      <c r="C131" s="4"/>
      <c r="D131" s="4"/>
    </row>
    <row r="132" spans="1:4" x14ac:dyDescent="0.2">
      <c r="A132" s="4"/>
      <c r="B132" s="4">
        <v>3.0700000000000002E-2</v>
      </c>
      <c r="C132" s="4"/>
      <c r="D132" s="4"/>
    </row>
    <row r="133" spans="1:4" x14ac:dyDescent="0.2">
      <c r="A133" s="4"/>
      <c r="B133" s="4">
        <v>3.6200000000000003E-2</v>
      </c>
      <c r="C133" s="4"/>
      <c r="D133" s="4"/>
    </row>
    <row r="134" spans="1:4" x14ac:dyDescent="0.2">
      <c r="A134" s="4"/>
      <c r="B134" s="4">
        <v>3.1399999999999997E-2</v>
      </c>
      <c r="C134" s="4"/>
      <c r="D134" s="4"/>
    </row>
    <row r="135" spans="1:4" x14ac:dyDescent="0.2">
      <c r="A135" s="4"/>
      <c r="B135" s="4">
        <v>3.6999999999999998E-2</v>
      </c>
      <c r="C135" s="4"/>
      <c r="D135" s="4"/>
    </row>
    <row r="136" spans="1:4" x14ac:dyDescent="0.2">
      <c r="A136" s="4"/>
      <c r="B136" s="4">
        <v>7.0999999999999994E-2</v>
      </c>
      <c r="C136" s="4"/>
      <c r="D136" s="4"/>
    </row>
  </sheetData>
  <phoneticPr fontId="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1D89-4287-3F4E-90B6-9791B7C23FD8}">
  <dimension ref="A1:AI50"/>
  <sheetViews>
    <sheetView topLeftCell="M1" zoomScale="117" zoomScaleNormal="150" workbookViewId="0">
      <selection activeCell="AG25" sqref="AG25"/>
    </sheetView>
  </sheetViews>
  <sheetFormatPr baseColWidth="10" defaultRowHeight="16" x14ac:dyDescent="0.2"/>
  <sheetData>
    <row r="1" spans="1:35" x14ac:dyDescent="0.2">
      <c r="N1" t="s">
        <v>59</v>
      </c>
    </row>
    <row r="2" spans="1:35" x14ac:dyDescent="0.2">
      <c r="A2" s="2" t="s">
        <v>38</v>
      </c>
      <c r="O2" t="s">
        <v>38</v>
      </c>
      <c r="P2" t="s">
        <v>39</v>
      </c>
      <c r="Q2" t="s">
        <v>40</v>
      </c>
      <c r="Z2" s="1" t="s">
        <v>38</v>
      </c>
      <c r="AA2" s="1" t="s">
        <v>39</v>
      </c>
      <c r="AB2" s="1" t="s">
        <v>40</v>
      </c>
      <c r="AE2" s="1" t="s">
        <v>38</v>
      </c>
      <c r="AF2" s="1" t="s">
        <v>39</v>
      </c>
      <c r="AG2" s="1" t="s">
        <v>40</v>
      </c>
    </row>
    <row r="3" spans="1:35" x14ac:dyDescent="0.2">
      <c r="A3" s="4" t="s">
        <v>59</v>
      </c>
      <c r="B3" s="5" t="s">
        <v>32</v>
      </c>
      <c r="C3" s="5"/>
      <c r="D3" s="5" t="s">
        <v>33</v>
      </c>
      <c r="E3" s="5"/>
      <c r="F3" s="5" t="s">
        <v>35</v>
      </c>
      <c r="G3" s="5"/>
      <c r="H3" s="5" t="s">
        <v>34</v>
      </c>
      <c r="I3" s="5"/>
      <c r="J3" s="5" t="s">
        <v>36</v>
      </c>
      <c r="K3" s="5"/>
      <c r="L3" s="5" t="s">
        <v>37</v>
      </c>
      <c r="N3" t="s">
        <v>57</v>
      </c>
      <c r="O3" s="4">
        <v>6.8456669999999997E-2</v>
      </c>
      <c r="P3">
        <v>0.11846166666666665</v>
      </c>
      <c r="Q3">
        <v>0.161635</v>
      </c>
      <c r="Y3" s="1" t="s">
        <v>32</v>
      </c>
      <c r="Z3" s="4">
        <v>8.6989999999999998E-2</v>
      </c>
      <c r="AA3">
        <v>9.8500000000000004E-2</v>
      </c>
      <c r="AB3">
        <v>0.14662</v>
      </c>
      <c r="AD3" s="1" t="s">
        <v>50</v>
      </c>
      <c r="AE3">
        <f>MIN(Z3:Z8)</f>
        <v>3.4169999999999999E-2</v>
      </c>
      <c r="AF3">
        <f>MIN(AA3:AA8)</f>
        <v>4.3650000000000001E-2</v>
      </c>
      <c r="AG3">
        <f t="shared" ref="AG3" si="0">MIN(AB3:AB8)</f>
        <v>0.14662</v>
      </c>
    </row>
    <row r="4" spans="1:35" x14ac:dyDescent="0.2">
      <c r="A4" s="5" t="s">
        <v>57</v>
      </c>
      <c r="B4" s="4">
        <v>8.6989999999999998E-2</v>
      </c>
      <c r="C4" s="4"/>
      <c r="D4" s="4">
        <v>3.4169999999999999E-2</v>
      </c>
      <c r="E4" s="4"/>
      <c r="F4" s="4">
        <v>7.7170000000000002E-2</v>
      </c>
      <c r="G4" s="4"/>
      <c r="H4" s="4">
        <v>8.6919999999999997E-2</v>
      </c>
      <c r="I4" s="4"/>
      <c r="J4" s="4">
        <v>7.0309999999999997E-2</v>
      </c>
      <c r="K4" s="4"/>
      <c r="L4" s="4">
        <v>5.518E-2</v>
      </c>
      <c r="Y4" s="1" t="s">
        <v>33</v>
      </c>
      <c r="Z4" s="4">
        <v>3.4169999999999999E-2</v>
      </c>
      <c r="AA4">
        <v>9.7070000000000004E-2</v>
      </c>
      <c r="AB4">
        <v>0.14830000000000002</v>
      </c>
      <c r="AD4" s="1" t="s">
        <v>51</v>
      </c>
      <c r="AE4">
        <f>QUARTILE(Z3:Z8,1)-AE3</f>
        <v>2.4792500000000002E-2</v>
      </c>
      <c r="AF4">
        <f t="shared" ref="AF4:AG4" si="1">QUARTILE(AA3:AA8,1)-AF3</f>
        <v>5.2264999999999985E-2</v>
      </c>
      <c r="AG4">
        <f t="shared" si="1"/>
        <v>1.7050000000000121E-3</v>
      </c>
    </row>
    <row r="5" spans="1:35" x14ac:dyDescent="0.2">
      <c r="Y5" s="1" t="s">
        <v>35</v>
      </c>
      <c r="Z5" s="4">
        <v>7.7170000000000002E-2</v>
      </c>
      <c r="AA5">
        <v>9.5529999999999976E-2</v>
      </c>
      <c r="AB5">
        <v>0.17146</v>
      </c>
      <c r="AD5" s="1" t="s">
        <v>52</v>
      </c>
      <c r="AE5">
        <f>MEDIAN(Z3:Z8)-QUARTILE(Z3:Z8,1)</f>
        <v>1.4777499999999999E-2</v>
      </c>
      <c r="AF5">
        <f t="shared" ref="AF5:AG5" si="2">MEDIAN(AA3:AA8)-QUARTILE(AA3:AA8,1)</f>
        <v>1.8700000000000244E-3</v>
      </c>
      <c r="AG5">
        <f t="shared" si="2"/>
        <v>1.4099999999999946E-3</v>
      </c>
    </row>
    <row r="6" spans="1:35" x14ac:dyDescent="0.2">
      <c r="A6" s="1" t="s">
        <v>58</v>
      </c>
      <c r="C6">
        <f>AVERAGE(B4:L4)</f>
        <v>6.8456666666666666E-2</v>
      </c>
      <c r="N6" t="s">
        <v>31</v>
      </c>
      <c r="Y6" s="1" t="s">
        <v>34</v>
      </c>
      <c r="Z6" s="4">
        <v>8.6919999999999997E-2</v>
      </c>
      <c r="AA6">
        <v>0.24542999999999998</v>
      </c>
      <c r="AB6">
        <v>0.20396</v>
      </c>
      <c r="AD6" s="1" t="s">
        <v>53</v>
      </c>
      <c r="AE6">
        <f>QUARTILE(Z3:Z8,3)-MEDIAN(Z3:Z8)</f>
        <v>1.0742500000000002E-2</v>
      </c>
      <c r="AF6">
        <f t="shared" ref="AF6:AG6" si="3">QUARTILE(AA3:AA8,3)-MEDIAN(AA3:AA8)</f>
        <v>2.4782499999999999E-2</v>
      </c>
      <c r="AG6">
        <f t="shared" si="3"/>
        <v>1.662749999999999E-2</v>
      </c>
    </row>
    <row r="7" spans="1:35" x14ac:dyDescent="0.2">
      <c r="O7" t="s">
        <v>38</v>
      </c>
      <c r="P7" t="s">
        <v>39</v>
      </c>
      <c r="Q7" t="s">
        <v>40</v>
      </c>
      <c r="Y7" s="1" t="s">
        <v>36</v>
      </c>
      <c r="Z7" s="4">
        <v>7.0309999999999997E-2</v>
      </c>
      <c r="AA7">
        <v>0.13059000000000001</v>
      </c>
      <c r="AB7">
        <v>0.1484</v>
      </c>
      <c r="AD7" s="1" t="s">
        <v>54</v>
      </c>
      <c r="AE7">
        <f>MAX(Z3:Z8)-QUARTILE(Z3:Z8,3)</f>
        <v>2.5074999999999958E-3</v>
      </c>
      <c r="AF7">
        <f t="shared" ref="AF7:AG7" si="4">MAX(AA3:AA8)-QUARTILE(AA3:AA8,3)</f>
        <v>0.12286249999999997</v>
      </c>
      <c r="AG7">
        <f t="shared" si="4"/>
        <v>3.7597500000000006E-2</v>
      </c>
    </row>
    <row r="8" spans="1:35" x14ac:dyDescent="0.2">
      <c r="N8" t="s">
        <v>57</v>
      </c>
      <c r="O8" s="4">
        <v>1.1666666666666667</v>
      </c>
      <c r="P8">
        <v>1.2833333333333334</v>
      </c>
      <c r="Q8">
        <v>1.45</v>
      </c>
      <c r="Y8" s="1" t="s">
        <v>37</v>
      </c>
      <c r="Z8" s="4">
        <v>5.518E-2</v>
      </c>
      <c r="AA8">
        <v>4.3650000000000001E-2</v>
      </c>
      <c r="AB8">
        <v>0.15106999999999998</v>
      </c>
    </row>
    <row r="9" spans="1:35" x14ac:dyDescent="0.2">
      <c r="B9" s="1" t="s">
        <v>32</v>
      </c>
      <c r="C9" s="1"/>
      <c r="D9" s="1" t="s">
        <v>33</v>
      </c>
      <c r="E9" s="1"/>
      <c r="F9" s="1" t="s">
        <v>35</v>
      </c>
      <c r="G9" s="1"/>
      <c r="H9" s="1" t="s">
        <v>34</v>
      </c>
      <c r="I9" s="1"/>
      <c r="J9" s="1" t="s">
        <v>36</v>
      </c>
      <c r="K9" s="1"/>
      <c r="L9" s="1" t="s">
        <v>37</v>
      </c>
    </row>
    <row r="10" spans="1:35" x14ac:dyDescent="0.2">
      <c r="A10" s="1" t="s">
        <v>57</v>
      </c>
      <c r="B10">
        <v>1.1000000000000001</v>
      </c>
      <c r="D10">
        <v>1.1000000000000001</v>
      </c>
      <c r="F10">
        <v>1.1000000000000001</v>
      </c>
      <c r="H10">
        <v>1.7</v>
      </c>
      <c r="J10">
        <v>0.9</v>
      </c>
      <c r="L10">
        <v>1.1000000000000001</v>
      </c>
    </row>
    <row r="12" spans="1:35" x14ac:dyDescent="0.2">
      <c r="A12" s="1" t="s">
        <v>58</v>
      </c>
      <c r="C12">
        <f>AVERAGE(B10:L10)</f>
        <v>1.1666666666666667</v>
      </c>
    </row>
    <row r="14" spans="1:35" x14ac:dyDescent="0.2">
      <c r="AA14" s="4"/>
      <c r="AC14" s="4"/>
      <c r="AE14" s="4"/>
      <c r="AG14" s="4"/>
      <c r="AI14" s="4"/>
    </row>
    <row r="17" spans="1:33" x14ac:dyDescent="0.2">
      <c r="Z17" s="1" t="s">
        <v>38</v>
      </c>
      <c r="AA17" s="1" t="s">
        <v>39</v>
      </c>
      <c r="AB17" s="1" t="s">
        <v>40</v>
      </c>
      <c r="AE17" s="1" t="s">
        <v>38</v>
      </c>
      <c r="AF17" s="1" t="s">
        <v>39</v>
      </c>
      <c r="AG17" s="1" t="s">
        <v>40</v>
      </c>
    </row>
    <row r="18" spans="1:33" x14ac:dyDescent="0.2">
      <c r="Y18" s="1" t="s">
        <v>32</v>
      </c>
      <c r="Z18">
        <v>1.1000000000000001</v>
      </c>
      <c r="AA18">
        <v>1.2</v>
      </c>
      <c r="AB18">
        <v>1.3</v>
      </c>
      <c r="AD18" s="1" t="s">
        <v>50</v>
      </c>
      <c r="AE18">
        <f>MIN(Z18:Z23)</f>
        <v>0.9</v>
      </c>
      <c r="AF18">
        <f>MIN(AA18:AA23)</f>
        <v>0.4</v>
      </c>
      <c r="AG18">
        <f>MIN(AB18:AB23)</f>
        <v>1.2</v>
      </c>
    </row>
    <row r="19" spans="1:33" x14ac:dyDescent="0.2">
      <c r="Y19" s="1" t="s">
        <v>33</v>
      </c>
      <c r="Z19">
        <v>1.1000000000000001</v>
      </c>
      <c r="AA19">
        <v>1.6</v>
      </c>
      <c r="AB19">
        <v>1.7</v>
      </c>
      <c r="AD19" s="1" t="s">
        <v>51</v>
      </c>
      <c r="AE19">
        <f>QUARTILE(Z18:Z23,1)-AE18</f>
        <v>0.20000000000000007</v>
      </c>
      <c r="AF19">
        <f>QUARTILE(AA18:AA23,1)-AF18</f>
        <v>0.72499999999999998</v>
      </c>
      <c r="AG19">
        <f>QUARTILE(AB18:AB23,1)-AG18</f>
        <v>2.5000000000000133E-2</v>
      </c>
    </row>
    <row r="20" spans="1:33" x14ac:dyDescent="0.2">
      <c r="Y20" s="1" t="s">
        <v>35</v>
      </c>
      <c r="Z20">
        <v>1.1000000000000001</v>
      </c>
      <c r="AA20">
        <v>1.1000000000000001</v>
      </c>
      <c r="AB20">
        <v>1.9</v>
      </c>
      <c r="AD20" s="1" t="s">
        <v>52</v>
      </c>
      <c r="AE20">
        <f>MEDIAN(Z18:Z23)-QUARTILE(Z18:Z23,1)</f>
        <v>0</v>
      </c>
      <c r="AF20">
        <f>MEDIAN(AA18:AA23)-QUARTILE(AA18:AA23,1)</f>
        <v>0.17499999999999982</v>
      </c>
      <c r="AG20">
        <f>MEDIAN(AB18:AB23)-QUARTILE(AB18:AB23,1)</f>
        <v>0.125</v>
      </c>
    </row>
    <row r="21" spans="1:33" x14ac:dyDescent="0.2">
      <c r="A21" s="2" t="s">
        <v>39</v>
      </c>
      <c r="Y21" s="1" t="s">
        <v>34</v>
      </c>
      <c r="Z21">
        <v>1.7</v>
      </c>
      <c r="AA21">
        <v>2</v>
      </c>
      <c r="AB21">
        <v>1.2</v>
      </c>
      <c r="AD21" s="1" t="s">
        <v>53</v>
      </c>
      <c r="AE21">
        <f>QUARTILE(Z18:Z23,3)-MEDIAN(Z18:Z23)</f>
        <v>0</v>
      </c>
      <c r="AF21">
        <f>QUARTILE(AA18:AA23,3)-MEDIAN(AA18:AA23)</f>
        <v>0.25000000000000022</v>
      </c>
      <c r="AG21">
        <f>QUARTILE(AB18:AB23,3)-MEDIAN(AB18:AB23)</f>
        <v>0.27499999999999991</v>
      </c>
    </row>
    <row r="22" spans="1:33" x14ac:dyDescent="0.2">
      <c r="A22" t="s">
        <v>59</v>
      </c>
      <c r="B22" s="1" t="s">
        <v>32</v>
      </c>
      <c r="C22" s="1"/>
      <c r="D22" s="1" t="s">
        <v>33</v>
      </c>
      <c r="E22" s="1"/>
      <c r="F22" s="1" t="s">
        <v>35</v>
      </c>
      <c r="G22" s="1"/>
      <c r="H22" s="1" t="s">
        <v>34</v>
      </c>
      <c r="I22" s="1"/>
      <c r="J22" s="1" t="s">
        <v>36</v>
      </c>
      <c r="K22" s="1"/>
      <c r="L22" s="1" t="s">
        <v>37</v>
      </c>
      <c r="Y22" s="1" t="s">
        <v>36</v>
      </c>
      <c r="Z22">
        <v>0.9</v>
      </c>
      <c r="AA22">
        <v>1.4</v>
      </c>
      <c r="AB22">
        <v>1.4</v>
      </c>
      <c r="AD22" s="1" t="s">
        <v>54</v>
      </c>
      <c r="AE22">
        <f>MAX(Z18:Z23)-QUARTILE(Z18:Z23,3)</f>
        <v>0.59999999999999987</v>
      </c>
      <c r="AF22">
        <f>MAX(AA18:AA23)-QUARTILE(AA18:AA23,3)</f>
        <v>0.44999999999999996</v>
      </c>
      <c r="AG22">
        <f>MAX(AB18:AB23)-QUARTILE(AB18:AB23,3)</f>
        <v>0.27499999999999991</v>
      </c>
    </row>
    <row r="23" spans="1:33" x14ac:dyDescent="0.2">
      <c r="A23" s="1" t="s">
        <v>57</v>
      </c>
      <c r="B23">
        <v>9.8500000000000004E-2</v>
      </c>
      <c r="D23">
        <v>9.7070000000000004E-2</v>
      </c>
      <c r="F23">
        <v>9.5529999999999976E-2</v>
      </c>
      <c r="H23">
        <v>0.24542999999999998</v>
      </c>
      <c r="J23">
        <v>0.13059000000000001</v>
      </c>
      <c r="L23">
        <v>4.3650000000000001E-2</v>
      </c>
      <c r="Y23" s="1" t="s">
        <v>37</v>
      </c>
      <c r="Z23">
        <v>1.1000000000000001</v>
      </c>
      <c r="AA23">
        <v>0.4</v>
      </c>
      <c r="AB23">
        <v>1.2</v>
      </c>
    </row>
    <row r="25" spans="1:33" x14ac:dyDescent="0.2">
      <c r="A25" s="1" t="s">
        <v>58</v>
      </c>
      <c r="C25">
        <f>AVERAGE(B23:L23)</f>
        <v>0.11846166666666665</v>
      </c>
    </row>
    <row r="28" spans="1:33" x14ac:dyDescent="0.2">
      <c r="A28" t="s">
        <v>31</v>
      </c>
      <c r="B28" s="1" t="s">
        <v>32</v>
      </c>
      <c r="C28" s="1"/>
      <c r="D28" s="1" t="s">
        <v>33</v>
      </c>
      <c r="E28" s="1"/>
      <c r="F28" s="1" t="s">
        <v>35</v>
      </c>
      <c r="G28" s="1"/>
      <c r="H28" s="1" t="s">
        <v>34</v>
      </c>
      <c r="I28" s="1"/>
      <c r="J28" s="1" t="s">
        <v>36</v>
      </c>
      <c r="K28" s="1"/>
      <c r="L28" s="1" t="s">
        <v>37</v>
      </c>
    </row>
    <row r="29" spans="1:33" x14ac:dyDescent="0.2">
      <c r="A29" s="1" t="s">
        <v>57</v>
      </c>
      <c r="B29">
        <v>1.2</v>
      </c>
      <c r="D29">
        <v>1.6</v>
      </c>
      <c r="F29">
        <v>1.1000000000000001</v>
      </c>
      <c r="H29">
        <v>2</v>
      </c>
      <c r="J29">
        <v>1.4</v>
      </c>
      <c r="L29">
        <v>0.4</v>
      </c>
    </row>
    <row r="31" spans="1:33" x14ac:dyDescent="0.2">
      <c r="A31" s="1" t="s">
        <v>58</v>
      </c>
      <c r="C31">
        <f>AVERAGE(B29:L29)</f>
        <v>1.2833333333333334</v>
      </c>
    </row>
    <row r="40" spans="1:12" x14ac:dyDescent="0.2">
      <c r="A40" s="6" t="s">
        <v>40</v>
      </c>
    </row>
    <row r="41" spans="1:12" x14ac:dyDescent="0.2">
      <c r="A41" t="s">
        <v>59</v>
      </c>
      <c r="B41" s="1" t="s">
        <v>32</v>
      </c>
      <c r="C41" s="1"/>
      <c r="D41" s="1" t="s">
        <v>33</v>
      </c>
      <c r="E41" s="1"/>
      <c r="F41" s="1" t="s">
        <v>35</v>
      </c>
      <c r="G41" s="1"/>
      <c r="H41" s="1" t="s">
        <v>34</v>
      </c>
      <c r="I41" s="1"/>
      <c r="J41" s="1" t="s">
        <v>36</v>
      </c>
      <c r="K41" s="1"/>
      <c r="L41" s="1" t="s">
        <v>37</v>
      </c>
    </row>
    <row r="42" spans="1:12" x14ac:dyDescent="0.2">
      <c r="A42" s="1" t="s">
        <v>57</v>
      </c>
      <c r="B42">
        <v>0.14662</v>
      </c>
      <c r="D42">
        <v>0.14830000000000002</v>
      </c>
      <c r="F42">
        <v>0.17146</v>
      </c>
      <c r="H42">
        <v>0.20396</v>
      </c>
      <c r="J42">
        <v>0.1484</v>
      </c>
      <c r="L42">
        <v>0.15106999999999998</v>
      </c>
    </row>
    <row r="44" spans="1:12" x14ac:dyDescent="0.2">
      <c r="A44" s="1" t="s">
        <v>58</v>
      </c>
      <c r="C44">
        <f>AVERAGE(B42:L42)</f>
        <v>0.161635</v>
      </c>
    </row>
    <row r="47" spans="1:12" x14ac:dyDescent="0.2">
      <c r="A47" t="s">
        <v>31</v>
      </c>
      <c r="B47" s="1" t="s">
        <v>32</v>
      </c>
      <c r="C47" s="1"/>
      <c r="D47" s="1" t="s">
        <v>33</v>
      </c>
      <c r="E47" s="1"/>
      <c r="F47" s="1" t="s">
        <v>35</v>
      </c>
      <c r="G47" s="1"/>
      <c r="H47" s="1" t="s">
        <v>34</v>
      </c>
      <c r="I47" s="1"/>
      <c r="J47" s="1" t="s">
        <v>36</v>
      </c>
      <c r="K47" s="1"/>
      <c r="L47" s="1" t="s">
        <v>37</v>
      </c>
    </row>
    <row r="48" spans="1:12" x14ac:dyDescent="0.2">
      <c r="A48" s="1" t="s">
        <v>57</v>
      </c>
      <c r="B48">
        <v>1.3</v>
      </c>
      <c r="D48">
        <v>1.7</v>
      </c>
      <c r="F48">
        <v>1.9</v>
      </c>
      <c r="H48">
        <v>1.2</v>
      </c>
      <c r="J48">
        <v>1.4</v>
      </c>
      <c r="L48">
        <v>1.2</v>
      </c>
    </row>
    <row r="50" spans="1:3" x14ac:dyDescent="0.2">
      <c r="A50" s="1" t="s">
        <v>58</v>
      </c>
      <c r="C50">
        <f>AVERAGE(B48:L48)</f>
        <v>1.45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6BBA-6221-CA45-940E-BC2D314DB228}">
  <dimension ref="A1:AL118"/>
  <sheetViews>
    <sheetView tabSelected="1" topLeftCell="AG9" zoomScaleNormal="70" workbookViewId="0">
      <selection activeCell="AV33" sqref="AV33"/>
    </sheetView>
  </sheetViews>
  <sheetFormatPr baseColWidth="10" defaultRowHeight="16" x14ac:dyDescent="0.2"/>
  <sheetData>
    <row r="1" spans="1:38" x14ac:dyDescent="0.2">
      <c r="A1" t="s">
        <v>49</v>
      </c>
    </row>
    <row r="2" spans="1:38" x14ac:dyDescent="0.2">
      <c r="A2" s="1" t="s">
        <v>38</v>
      </c>
      <c r="I2" s="1"/>
    </row>
    <row r="3" spans="1:38" x14ac:dyDescent="0.2">
      <c r="A3" s="1"/>
    </row>
    <row r="4" spans="1:38" x14ac:dyDescent="0.2">
      <c r="B4" s="1" t="s">
        <v>32</v>
      </c>
      <c r="C4" s="1"/>
      <c r="D4" s="1" t="s">
        <v>33</v>
      </c>
      <c r="E4" s="1"/>
      <c r="F4" s="1" t="s">
        <v>35</v>
      </c>
      <c r="G4" s="1"/>
      <c r="H4" s="1" t="s">
        <v>34</v>
      </c>
      <c r="I4" s="1"/>
      <c r="J4" s="1" t="s">
        <v>36</v>
      </c>
      <c r="K4" s="1"/>
      <c r="L4" s="1" t="s">
        <v>37</v>
      </c>
      <c r="Y4" s="1" t="s">
        <v>32</v>
      </c>
      <c r="Z4" s="1" t="s">
        <v>33</v>
      </c>
      <c r="AA4" s="1" t="s">
        <v>35</v>
      </c>
      <c r="AB4" s="1" t="s">
        <v>34</v>
      </c>
      <c r="AC4" s="1" t="s">
        <v>36</v>
      </c>
      <c r="AD4" s="1" t="s">
        <v>37</v>
      </c>
      <c r="AG4" s="1" t="s">
        <v>32</v>
      </c>
      <c r="AH4" s="1" t="s">
        <v>33</v>
      </c>
      <c r="AI4" s="1" t="s">
        <v>35</v>
      </c>
      <c r="AJ4" s="1" t="s">
        <v>34</v>
      </c>
      <c r="AK4" s="1" t="s">
        <v>36</v>
      </c>
      <c r="AL4" s="1" t="s">
        <v>37</v>
      </c>
    </row>
    <row r="5" spans="1:38" x14ac:dyDescent="0.2">
      <c r="A5" t="s">
        <v>0</v>
      </c>
      <c r="B5">
        <v>2.64E-2</v>
      </c>
      <c r="C5" t="s">
        <v>0</v>
      </c>
      <c r="D5">
        <v>1.09E-2</v>
      </c>
      <c r="E5" t="s">
        <v>0</v>
      </c>
      <c r="F5">
        <v>5.1999999999999998E-3</v>
      </c>
      <c r="G5" t="s">
        <v>0</v>
      </c>
      <c r="H5">
        <v>0.1237</v>
      </c>
      <c r="I5" t="s">
        <v>0</v>
      </c>
      <c r="J5">
        <v>1.2699999999999999E-2</v>
      </c>
      <c r="K5" t="s">
        <v>0</v>
      </c>
      <c r="L5">
        <v>8.9999999999999993E-3</v>
      </c>
      <c r="Y5">
        <v>2.64E-2</v>
      </c>
      <c r="Z5">
        <v>1.09E-2</v>
      </c>
      <c r="AA5">
        <v>5.1999999999999998E-3</v>
      </c>
      <c r="AB5">
        <v>0.1237</v>
      </c>
      <c r="AC5">
        <v>1.2699999999999999E-2</v>
      </c>
      <c r="AD5">
        <v>8.9999999999999993E-3</v>
      </c>
      <c r="AF5" s="1" t="s">
        <v>50</v>
      </c>
      <c r="AG5">
        <f>MIN(Y5:Y14)</f>
        <v>1.01E-2</v>
      </c>
      <c r="AH5">
        <f>MIN(Z5:Z14)</f>
        <v>4.1000000000000003E-3</v>
      </c>
      <c r="AI5">
        <f t="shared" ref="AI5:AL5" si="0">MIN(AA5:AA14)</f>
        <v>5.1999999999999998E-3</v>
      </c>
      <c r="AJ5">
        <f t="shared" si="0"/>
        <v>2.4299999999999999E-2</v>
      </c>
      <c r="AK5">
        <f t="shared" si="0"/>
        <v>1.0200000000000001E-2</v>
      </c>
      <c r="AL5">
        <f t="shared" si="0"/>
        <v>5.3E-3</v>
      </c>
    </row>
    <row r="6" spans="1:38" x14ac:dyDescent="0.2">
      <c r="A6" t="s">
        <v>22</v>
      </c>
      <c r="B6">
        <v>4.9799999999999997E-2</v>
      </c>
      <c r="C6" t="s">
        <v>22</v>
      </c>
      <c r="D6">
        <v>1.6899999999999998E-2</v>
      </c>
      <c r="E6" t="s">
        <v>22</v>
      </c>
      <c r="F6">
        <v>9.6000000000000002E-2</v>
      </c>
      <c r="G6" t="s">
        <v>22</v>
      </c>
      <c r="H6">
        <v>4.5400000000000003E-2</v>
      </c>
      <c r="I6" t="s">
        <v>22</v>
      </c>
      <c r="J6">
        <v>7.2499999999999995E-2</v>
      </c>
      <c r="K6" t="s">
        <v>22</v>
      </c>
      <c r="L6">
        <v>0.1202</v>
      </c>
      <c r="Y6">
        <v>4.9799999999999997E-2</v>
      </c>
      <c r="Z6">
        <v>1.6899999999999998E-2</v>
      </c>
      <c r="AA6">
        <v>9.6000000000000002E-2</v>
      </c>
      <c r="AB6">
        <v>4.5400000000000003E-2</v>
      </c>
      <c r="AC6">
        <v>7.2499999999999995E-2</v>
      </c>
      <c r="AD6">
        <v>0.1202</v>
      </c>
      <c r="AF6" s="1" t="s">
        <v>51</v>
      </c>
      <c r="AG6">
        <f>QUARTILE(Y5:Y14,1)-AG5</f>
        <v>4.9750000000000003E-3</v>
      </c>
      <c r="AH6">
        <f>QUARTILE(Z5:Z14,1)-AH5</f>
        <v>7.3499999999999998E-3</v>
      </c>
      <c r="AI6">
        <f t="shared" ref="AI6:AL6" si="1">QUARTILE(AA5:AA14,1)-AI5</f>
        <v>1.6125E-2</v>
      </c>
      <c r="AJ6">
        <f t="shared" si="1"/>
        <v>1.3600000000000004E-2</v>
      </c>
      <c r="AK6">
        <f t="shared" si="1"/>
        <v>3.5499999999999976E-3</v>
      </c>
      <c r="AL6">
        <f t="shared" si="1"/>
        <v>7.3500000000000015E-3</v>
      </c>
    </row>
    <row r="7" spans="1:38" x14ac:dyDescent="0.2">
      <c r="A7" t="s">
        <v>23</v>
      </c>
      <c r="B7">
        <v>1.0500000000000001E-2</v>
      </c>
      <c r="C7" t="s">
        <v>23</v>
      </c>
      <c r="D7">
        <v>1.14E-2</v>
      </c>
      <c r="E7" t="s">
        <v>23</v>
      </c>
      <c r="F7">
        <v>1.9099999999999999E-2</v>
      </c>
      <c r="G7" t="s">
        <v>23</v>
      </c>
      <c r="H7">
        <v>2.4299999999999999E-2</v>
      </c>
      <c r="I7" t="s">
        <v>23</v>
      </c>
      <c r="J7">
        <v>3.4000000000000002E-2</v>
      </c>
      <c r="K7" t="s">
        <v>23</v>
      </c>
      <c r="L7">
        <v>5.0999999999999997E-2</v>
      </c>
      <c r="Y7">
        <v>1.0500000000000001E-2</v>
      </c>
      <c r="Z7">
        <v>1.14E-2</v>
      </c>
      <c r="AA7">
        <v>1.9099999999999999E-2</v>
      </c>
      <c r="AB7">
        <v>2.4299999999999999E-2</v>
      </c>
      <c r="AC7">
        <v>3.4000000000000002E-2</v>
      </c>
      <c r="AD7">
        <v>5.0999999999999997E-2</v>
      </c>
      <c r="AF7" s="1" t="s">
        <v>52</v>
      </c>
      <c r="AG7">
        <f>MEDIAN(Y5:Y14)-QUARTILE(Y5:Y14,1)</f>
        <v>2.3024999999999997E-2</v>
      </c>
      <c r="AH7">
        <f t="shared" ref="AH7:AL7" si="2">MEDIAN(Z5:Z14)-QUARTILE(Z5:Z14,1)</f>
        <v>1.23E-2</v>
      </c>
      <c r="AI7">
        <f t="shared" si="2"/>
        <v>2.4574999999999996E-2</v>
      </c>
      <c r="AJ7">
        <f t="shared" si="2"/>
        <v>5.4699999999999985E-2</v>
      </c>
      <c r="AK7">
        <f t="shared" si="2"/>
        <v>1.2150000000000001E-2</v>
      </c>
      <c r="AL7">
        <f t="shared" si="2"/>
        <v>2.2699999999999991E-2</v>
      </c>
    </row>
    <row r="8" spans="1:38" x14ac:dyDescent="0.2">
      <c r="A8" t="s">
        <v>24</v>
      </c>
      <c r="B8">
        <v>1.01E-2</v>
      </c>
      <c r="C8" t="s">
        <v>24</v>
      </c>
      <c r="D8">
        <v>1.1599999999999999E-2</v>
      </c>
      <c r="E8" t="s">
        <v>24</v>
      </c>
      <c r="F8">
        <v>0.1012</v>
      </c>
      <c r="G8" t="s">
        <v>24</v>
      </c>
      <c r="H8">
        <v>0.15129999999999999</v>
      </c>
      <c r="I8" t="s">
        <v>24</v>
      </c>
      <c r="J8">
        <v>1.14E-2</v>
      </c>
      <c r="K8" t="s">
        <v>24</v>
      </c>
      <c r="L8">
        <v>1.9699999999999999E-2</v>
      </c>
      <c r="Y8">
        <v>1.01E-2</v>
      </c>
      <c r="Z8">
        <v>1.1599999999999999E-2</v>
      </c>
      <c r="AA8">
        <v>0.1012</v>
      </c>
      <c r="AB8">
        <v>0.15129999999999999</v>
      </c>
      <c r="AC8">
        <v>1.14E-2</v>
      </c>
      <c r="AD8">
        <v>1.9699999999999999E-2</v>
      </c>
      <c r="AF8" s="1" t="s">
        <v>53</v>
      </c>
      <c r="AG8">
        <f>QUARTILE(Y5:Y14,3)-MEDIAN(Y5:Y14)</f>
        <v>6.9825000000000012E-2</v>
      </c>
      <c r="AH8">
        <f t="shared" ref="AH8:AL8" si="3">QUARTILE(Z5:Z14,3)-MEDIAN(Z5:Z14)</f>
        <v>1.3400000000000002E-2</v>
      </c>
      <c r="AI8">
        <f t="shared" si="3"/>
        <v>5.4000000000000006E-2</v>
      </c>
      <c r="AJ8">
        <f t="shared" si="3"/>
        <v>2.7775000000000022E-2</v>
      </c>
      <c r="AK8">
        <f t="shared" si="3"/>
        <v>2.9375000000000005E-2</v>
      </c>
      <c r="AL8">
        <f t="shared" si="3"/>
        <v>6.5200000000000008E-2</v>
      </c>
    </row>
    <row r="9" spans="1:38" x14ac:dyDescent="0.2">
      <c r="A9" t="s">
        <v>25</v>
      </c>
      <c r="B9">
        <v>2.58E-2</v>
      </c>
      <c r="C9" t="s">
        <v>25</v>
      </c>
      <c r="D9">
        <v>3.61E-2</v>
      </c>
      <c r="E9" t="s">
        <v>25</v>
      </c>
      <c r="F9">
        <v>2.92E-2</v>
      </c>
      <c r="G9" t="s">
        <v>25</v>
      </c>
      <c r="H9">
        <v>0.1104</v>
      </c>
      <c r="I9" t="s">
        <v>25</v>
      </c>
      <c r="J9">
        <v>4.2900000000000001E-2</v>
      </c>
      <c r="K9" t="s">
        <v>25</v>
      </c>
      <c r="L9">
        <v>5.3E-3</v>
      </c>
      <c r="Y9">
        <v>2.58E-2</v>
      </c>
      <c r="Z9">
        <v>3.61E-2</v>
      </c>
      <c r="AA9">
        <v>2.92E-2</v>
      </c>
      <c r="AB9">
        <v>0.1104</v>
      </c>
      <c r="AC9">
        <v>4.2900000000000001E-2</v>
      </c>
      <c r="AD9">
        <v>5.3E-3</v>
      </c>
      <c r="AF9" s="1" t="s">
        <v>54</v>
      </c>
      <c r="AG9">
        <f>MAX(Y5:Y14)-QUARTILE(Y5:Y14,3)</f>
        <v>0.18157499999999999</v>
      </c>
      <c r="AH9">
        <f t="shared" ref="AH9:AL9" si="4">MAX(Z5:Z14)-QUARTILE(Z5:Z14,3)</f>
        <v>6.4250000000000002E-2</v>
      </c>
      <c r="AI9">
        <f t="shared" si="4"/>
        <v>0.18990000000000001</v>
      </c>
      <c r="AJ9">
        <f t="shared" si="4"/>
        <v>4.0924999999999989E-2</v>
      </c>
      <c r="AK9">
        <f t="shared" si="4"/>
        <v>0.37002499999999999</v>
      </c>
      <c r="AL9">
        <f t="shared" si="4"/>
        <v>4.9249999999999988E-2</v>
      </c>
    </row>
    <row r="10" spans="1:38" x14ac:dyDescent="0.2">
      <c r="A10" t="s">
        <v>26</v>
      </c>
      <c r="B10">
        <v>0.1164</v>
      </c>
      <c r="C10" t="s">
        <v>26</v>
      </c>
      <c r="D10">
        <v>3.0599999999999999E-2</v>
      </c>
      <c r="E10" t="s">
        <v>26</v>
      </c>
      <c r="F10">
        <v>0.12529999999999999</v>
      </c>
      <c r="G10" t="s">
        <v>26</v>
      </c>
      <c r="H10">
        <v>0.1613</v>
      </c>
      <c r="I10" t="s">
        <v>26</v>
      </c>
      <c r="J10">
        <v>1.0200000000000001E-2</v>
      </c>
      <c r="K10" t="s">
        <v>26</v>
      </c>
      <c r="L10">
        <v>0.14979999999999999</v>
      </c>
      <c r="Y10">
        <v>0.1164</v>
      </c>
      <c r="Z10">
        <v>3.0599999999999999E-2</v>
      </c>
      <c r="AA10">
        <v>0.12529999999999999</v>
      </c>
      <c r="AB10">
        <v>0.1613</v>
      </c>
      <c r="AC10">
        <v>1.0200000000000001E-2</v>
      </c>
      <c r="AD10">
        <v>0.14979999999999999</v>
      </c>
    </row>
    <row r="11" spans="1:38" x14ac:dyDescent="0.2">
      <c r="A11" t="s">
        <v>27</v>
      </c>
      <c r="B11">
        <v>8.2500000000000004E-2</v>
      </c>
      <c r="C11" t="s">
        <v>27</v>
      </c>
      <c r="D11">
        <v>4.1000000000000003E-3</v>
      </c>
      <c r="E11" t="s">
        <v>27</v>
      </c>
      <c r="F11">
        <v>6.2600000000000003E-2</v>
      </c>
      <c r="G11" t="s">
        <v>27</v>
      </c>
      <c r="H11">
        <v>3.2199999999999999E-2</v>
      </c>
      <c r="I11" t="s">
        <v>27</v>
      </c>
      <c r="J11">
        <v>0.42530000000000001</v>
      </c>
      <c r="K11" t="s">
        <v>27</v>
      </c>
      <c r="L11">
        <v>1.4E-2</v>
      </c>
      <c r="Y11">
        <v>8.2500000000000004E-2</v>
      </c>
      <c r="Z11">
        <v>4.1000000000000003E-3</v>
      </c>
      <c r="AA11">
        <v>6.2600000000000003E-2</v>
      </c>
      <c r="AB11">
        <v>3.2199999999999999E-2</v>
      </c>
      <c r="AC11">
        <v>0.42530000000000001</v>
      </c>
      <c r="AD11">
        <v>1.4E-2</v>
      </c>
    </row>
    <row r="12" spans="1:38" x14ac:dyDescent="0.2">
      <c r="A12" t="s">
        <v>28</v>
      </c>
      <c r="B12">
        <v>0.24740000000000001</v>
      </c>
      <c r="C12" t="s">
        <v>28</v>
      </c>
      <c r="D12">
        <v>8.1199999999999994E-2</v>
      </c>
      <c r="E12" t="s">
        <v>28</v>
      </c>
      <c r="F12">
        <v>2.1000000000000001E-2</v>
      </c>
      <c r="G12" t="s">
        <v>28</v>
      </c>
      <c r="H12">
        <v>9.2299999999999993E-2</v>
      </c>
      <c r="I12" t="s">
        <v>28</v>
      </c>
      <c r="J12">
        <v>1.78E-2</v>
      </c>
      <c r="K12" t="s">
        <v>28</v>
      </c>
      <c r="L12">
        <v>5.4800000000000001E-2</v>
      </c>
      <c r="Y12">
        <v>0.24740000000000001</v>
      </c>
      <c r="Z12">
        <v>8.1199999999999994E-2</v>
      </c>
      <c r="AA12">
        <v>2.1000000000000001E-2</v>
      </c>
      <c r="AB12">
        <v>9.2299999999999993E-2</v>
      </c>
      <c r="AC12">
        <v>1.78E-2</v>
      </c>
      <c r="AD12">
        <v>5.4800000000000001E-2</v>
      </c>
    </row>
    <row r="13" spans="1:38" x14ac:dyDescent="0.2">
      <c r="A13" t="s">
        <v>29</v>
      </c>
      <c r="B13">
        <v>1.15E-2</v>
      </c>
      <c r="C13" t="s">
        <v>29</v>
      </c>
      <c r="D13">
        <v>0.1014</v>
      </c>
      <c r="E13" t="s">
        <v>29</v>
      </c>
      <c r="F13">
        <v>0.2898</v>
      </c>
      <c r="G13" t="s">
        <v>29</v>
      </c>
      <c r="H13">
        <v>9.2899999999999996E-2</v>
      </c>
      <c r="I13" t="s">
        <v>29</v>
      </c>
      <c r="J13">
        <v>5.9400000000000001E-2</v>
      </c>
      <c r="K13" t="s">
        <v>29</v>
      </c>
      <c r="L13">
        <v>0.1158</v>
      </c>
      <c r="Y13">
        <v>1.15E-2</v>
      </c>
      <c r="Z13">
        <v>0.1014</v>
      </c>
      <c r="AA13">
        <v>0.2898</v>
      </c>
      <c r="AB13">
        <v>9.2899999999999996E-2</v>
      </c>
      <c r="AC13">
        <v>5.9400000000000001E-2</v>
      </c>
      <c r="AD13">
        <v>0.1158</v>
      </c>
    </row>
    <row r="14" spans="1:38" x14ac:dyDescent="0.2">
      <c r="A14" t="s">
        <v>30</v>
      </c>
      <c r="B14">
        <v>0.28949999999999998</v>
      </c>
      <c r="C14" t="s">
        <v>30</v>
      </c>
      <c r="D14">
        <v>3.7499999999999999E-2</v>
      </c>
      <c r="E14" t="s">
        <v>30</v>
      </c>
      <c r="F14">
        <v>2.23E-2</v>
      </c>
      <c r="G14" t="s">
        <v>30</v>
      </c>
      <c r="H14">
        <v>3.5400000000000001E-2</v>
      </c>
      <c r="I14" t="s">
        <v>30</v>
      </c>
      <c r="J14">
        <v>1.6899999999999998E-2</v>
      </c>
      <c r="K14" t="s">
        <v>30</v>
      </c>
      <c r="L14">
        <v>1.2200000000000001E-2</v>
      </c>
      <c r="Y14">
        <v>0.28949999999999998</v>
      </c>
      <c r="Z14">
        <v>3.7499999999999999E-2</v>
      </c>
      <c r="AA14">
        <v>2.23E-2</v>
      </c>
      <c r="AB14">
        <v>3.5400000000000001E-2</v>
      </c>
      <c r="AC14">
        <v>1.6899999999999998E-2</v>
      </c>
      <c r="AD14">
        <v>1.2200000000000001E-2</v>
      </c>
    </row>
    <row r="17" spans="1:38" x14ac:dyDescent="0.2">
      <c r="B17" s="1" t="s">
        <v>32</v>
      </c>
      <c r="C17" s="1"/>
      <c r="D17" s="1" t="s">
        <v>33</v>
      </c>
      <c r="E17" s="1"/>
      <c r="F17" s="1" t="s">
        <v>35</v>
      </c>
      <c r="G17" s="1"/>
      <c r="H17" s="1" t="s">
        <v>34</v>
      </c>
      <c r="I17" s="1"/>
      <c r="J17" s="1" t="s">
        <v>36</v>
      </c>
      <c r="K17" s="1"/>
      <c r="L17" s="1" t="s">
        <v>37</v>
      </c>
    </row>
    <row r="18" spans="1:38" x14ac:dyDescent="0.2">
      <c r="A18" s="1" t="s">
        <v>57</v>
      </c>
      <c r="B18">
        <f>AVERAGE(B5:B14)</f>
        <v>8.6989999999999984E-2</v>
      </c>
      <c r="D18">
        <f>AVERAGE(D5:D14)</f>
        <v>3.4169999999999999E-2</v>
      </c>
      <c r="F18">
        <f>AVERAGE(F5:F14)</f>
        <v>7.7170000000000002E-2</v>
      </c>
      <c r="H18">
        <f>AVERAGE(H5:H14)</f>
        <v>8.6920000000000011E-2</v>
      </c>
      <c r="J18">
        <f>AVERAGE(J5:J14)</f>
        <v>7.0310000000000011E-2</v>
      </c>
      <c r="L18">
        <f>AVERAGE(L5:L14)</f>
        <v>5.5179999999999993E-2</v>
      </c>
    </row>
    <row r="23" spans="1:38" x14ac:dyDescent="0.2">
      <c r="Y23" s="1" t="s">
        <v>32</v>
      </c>
      <c r="Z23" s="1" t="s">
        <v>33</v>
      </c>
      <c r="AA23" s="1" t="s">
        <v>35</v>
      </c>
      <c r="AB23" s="1" t="s">
        <v>34</v>
      </c>
      <c r="AC23" s="1" t="s">
        <v>36</v>
      </c>
      <c r="AD23" s="1" t="s">
        <v>37</v>
      </c>
      <c r="AG23" s="1" t="s">
        <v>32</v>
      </c>
      <c r="AH23" s="1" t="s">
        <v>33</v>
      </c>
      <c r="AI23" s="1" t="s">
        <v>35</v>
      </c>
      <c r="AJ23" s="1" t="s">
        <v>34</v>
      </c>
      <c r="AK23" s="1" t="s">
        <v>36</v>
      </c>
      <c r="AL23" s="1" t="s">
        <v>37</v>
      </c>
    </row>
    <row r="24" spans="1:38" x14ac:dyDescent="0.2">
      <c r="Y24">
        <v>1</v>
      </c>
      <c r="Z24">
        <v>0</v>
      </c>
      <c r="AA24">
        <v>0</v>
      </c>
      <c r="AB24">
        <v>3</v>
      </c>
      <c r="AC24">
        <v>1</v>
      </c>
      <c r="AD24">
        <v>0</v>
      </c>
      <c r="AF24" s="1" t="s">
        <v>50</v>
      </c>
      <c r="AG24">
        <f>MIN(Y24:Y33)</f>
        <v>0</v>
      </c>
      <c r="AH24">
        <f>MIN(Z24:Z33)</f>
        <v>0</v>
      </c>
      <c r="AI24">
        <f t="shared" ref="AI24" si="5">MIN(AA24:AA33)</f>
        <v>0</v>
      </c>
      <c r="AJ24">
        <f t="shared" ref="AJ24" si="6">MIN(AB24:AB33)</f>
        <v>0</v>
      </c>
      <c r="AK24">
        <f t="shared" ref="AK24" si="7">MIN(AC24:AC33)</f>
        <v>0</v>
      </c>
      <c r="AL24">
        <f t="shared" ref="AL24" si="8">MIN(AD24:AD33)</f>
        <v>0</v>
      </c>
    </row>
    <row r="25" spans="1:38" x14ac:dyDescent="0.2">
      <c r="B25" s="1" t="s">
        <v>32</v>
      </c>
      <c r="D25" s="1" t="s">
        <v>33</v>
      </c>
      <c r="F25" s="1" t="s">
        <v>35</v>
      </c>
      <c r="H25" s="1" t="s">
        <v>34</v>
      </c>
      <c r="J25" s="1" t="s">
        <v>36</v>
      </c>
      <c r="L25" s="1" t="s">
        <v>37</v>
      </c>
      <c r="Y25">
        <v>0</v>
      </c>
      <c r="Z25">
        <v>1</v>
      </c>
      <c r="AA25">
        <v>2</v>
      </c>
      <c r="AB25">
        <v>1</v>
      </c>
      <c r="AC25">
        <v>2</v>
      </c>
      <c r="AD25">
        <v>2</v>
      </c>
      <c r="AF25" s="1" t="s">
        <v>51</v>
      </c>
      <c r="AG25">
        <f>QUARTILE(Y24:Y33,1)-AG24</f>
        <v>0</v>
      </c>
      <c r="AH25">
        <f>QUARTILE(Z24:Z33,1)-AH24</f>
        <v>0.25</v>
      </c>
      <c r="AI25">
        <f t="shared" ref="AI25" si="9">QUARTILE(AA24:AA33,1)-AI24</f>
        <v>0</v>
      </c>
      <c r="AJ25">
        <f t="shared" ref="AJ25" si="10">QUARTILE(AB24:AB33,1)-AJ24</f>
        <v>1</v>
      </c>
      <c r="AK25">
        <f t="shared" ref="AK25" si="11">QUARTILE(AC24:AC33,1)-AK24</f>
        <v>0.25</v>
      </c>
      <c r="AL25">
        <f t="shared" ref="AL25" si="12">QUARTILE(AD24:AD33,1)-AL24</f>
        <v>0</v>
      </c>
    </row>
    <row r="26" spans="1:38" x14ac:dyDescent="0.2">
      <c r="A26" t="s">
        <v>0</v>
      </c>
      <c r="B26">
        <v>1</v>
      </c>
      <c r="C26" t="s">
        <v>0</v>
      </c>
      <c r="D26">
        <v>0</v>
      </c>
      <c r="E26" t="s">
        <v>0</v>
      </c>
      <c r="F26">
        <v>0</v>
      </c>
      <c r="G26" t="s">
        <v>0</v>
      </c>
      <c r="H26">
        <v>3</v>
      </c>
      <c r="I26" t="s">
        <v>0</v>
      </c>
      <c r="J26">
        <v>1</v>
      </c>
      <c r="K26" t="s">
        <v>0</v>
      </c>
      <c r="L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F26" s="1" t="s">
        <v>52</v>
      </c>
      <c r="AG26">
        <f>MEDIAN(Y24:Y33)-QUARTILE(Y24:Y33,1)</f>
        <v>0.5</v>
      </c>
      <c r="AH26">
        <f t="shared" ref="AH26" si="13">MEDIAN(Z24:Z33)-QUARTILE(Z24:Z33,1)</f>
        <v>0.75</v>
      </c>
      <c r="AI26">
        <f t="shared" ref="AI26" si="14">MEDIAN(AA24:AA33)-QUARTILE(AA24:AA33,1)</f>
        <v>1.5</v>
      </c>
      <c r="AJ26">
        <f t="shared" ref="AJ26" si="15">MEDIAN(AB24:AB33)-QUARTILE(AB24:AB33,1)</f>
        <v>0.5</v>
      </c>
      <c r="AK26">
        <f t="shared" ref="AK26" si="16">MEDIAN(AC24:AC33)-QUARTILE(AC24:AC33,1)</f>
        <v>0.75</v>
      </c>
      <c r="AL26">
        <f t="shared" ref="AL26" si="17">MEDIAN(AD24:AD33)-QUARTILE(AD24:AD33,1)</f>
        <v>1</v>
      </c>
    </row>
    <row r="27" spans="1:38" x14ac:dyDescent="0.2">
      <c r="A27" t="s">
        <v>22</v>
      </c>
      <c r="B27">
        <v>0</v>
      </c>
      <c r="C27" t="s">
        <v>22</v>
      </c>
      <c r="D27">
        <v>1</v>
      </c>
      <c r="E27" t="s">
        <v>22</v>
      </c>
      <c r="F27">
        <v>2</v>
      </c>
      <c r="G27" t="s">
        <v>22</v>
      </c>
      <c r="H27">
        <v>1</v>
      </c>
      <c r="I27" t="s">
        <v>22</v>
      </c>
      <c r="J27">
        <v>2</v>
      </c>
      <c r="K27" t="s">
        <v>22</v>
      </c>
      <c r="L27">
        <v>2</v>
      </c>
      <c r="Y27">
        <v>0</v>
      </c>
      <c r="Z27">
        <v>1</v>
      </c>
      <c r="AA27">
        <v>2</v>
      </c>
      <c r="AB27">
        <v>3</v>
      </c>
      <c r="AC27">
        <v>0</v>
      </c>
      <c r="AD27">
        <v>0</v>
      </c>
      <c r="AF27" s="1" t="s">
        <v>53</v>
      </c>
      <c r="AG27">
        <f>QUARTILE(Y24:Y33,3)-MEDIAN(Y24:Y33)</f>
        <v>1.5</v>
      </c>
      <c r="AH27">
        <f t="shared" ref="AH27" si="18">QUARTILE(Z24:Z33,3)-MEDIAN(Z24:Z33)</f>
        <v>1</v>
      </c>
      <c r="AI27">
        <f t="shared" ref="AI27" si="19">QUARTILE(AA24:AA33,3)-MEDIAN(AA24:AA33)</f>
        <v>0.5</v>
      </c>
      <c r="AJ27">
        <f t="shared" ref="AJ27" si="20">QUARTILE(AB24:AB33,3)-MEDIAN(AB24:AB33)</f>
        <v>1.25</v>
      </c>
      <c r="AK27">
        <f t="shared" ref="AK27" si="21">QUARTILE(AC24:AC33,3)-MEDIAN(AC24:AC33)</f>
        <v>0</v>
      </c>
      <c r="AL27">
        <f t="shared" ref="AL27" si="22">QUARTILE(AD24:AD33,3)-MEDIAN(AD24:AD33)</f>
        <v>0.75</v>
      </c>
    </row>
    <row r="28" spans="1:38" x14ac:dyDescent="0.2">
      <c r="A28" t="s">
        <v>23</v>
      </c>
      <c r="B28">
        <v>0</v>
      </c>
      <c r="C28" t="s">
        <v>23</v>
      </c>
      <c r="D28">
        <v>0</v>
      </c>
      <c r="E28" t="s">
        <v>23</v>
      </c>
      <c r="F28">
        <v>0</v>
      </c>
      <c r="G28" t="s">
        <v>23</v>
      </c>
      <c r="H28">
        <v>1</v>
      </c>
      <c r="I28" t="s">
        <v>23</v>
      </c>
      <c r="J28">
        <v>0</v>
      </c>
      <c r="K28" t="s">
        <v>23</v>
      </c>
      <c r="L28">
        <v>0</v>
      </c>
      <c r="Y28">
        <v>0</v>
      </c>
      <c r="Z28">
        <v>2</v>
      </c>
      <c r="AA28">
        <v>0</v>
      </c>
      <c r="AB28">
        <v>2</v>
      </c>
      <c r="AC28">
        <v>1</v>
      </c>
      <c r="AD28">
        <v>0</v>
      </c>
      <c r="AF28" s="1" t="s">
        <v>54</v>
      </c>
      <c r="AG28">
        <f>MAX(Y24:Y33)-QUARTILE(Y24:Y33,3)</f>
        <v>1</v>
      </c>
      <c r="AH28">
        <f t="shared" ref="AH28" si="23">MAX(Z24:Z33)-QUARTILE(Z24:Z33,3)</f>
        <v>0</v>
      </c>
      <c r="AI28">
        <f t="shared" ref="AI28" si="24">MAX(AA24:AA33)-QUARTILE(AA24:AA33,3)</f>
        <v>0</v>
      </c>
      <c r="AJ28">
        <f t="shared" ref="AJ28" si="25">MAX(AB24:AB33)-QUARTILE(AB24:AB33,3)</f>
        <v>0.25</v>
      </c>
      <c r="AK28">
        <f t="shared" ref="AK28" si="26">MAX(AC24:AC33)-QUARTILE(AC24:AC33,3)</f>
        <v>1</v>
      </c>
      <c r="AL28">
        <f t="shared" ref="AL28" si="27">MAX(AD24:AD33)-QUARTILE(AD24:AD33,3)</f>
        <v>1.25</v>
      </c>
    </row>
    <row r="29" spans="1:38" x14ac:dyDescent="0.2">
      <c r="A29" t="s">
        <v>24</v>
      </c>
      <c r="B29">
        <v>0</v>
      </c>
      <c r="C29" t="s">
        <v>24</v>
      </c>
      <c r="D29">
        <v>1</v>
      </c>
      <c r="E29" t="s">
        <v>24</v>
      </c>
      <c r="F29">
        <v>2</v>
      </c>
      <c r="G29" t="s">
        <v>24</v>
      </c>
      <c r="H29">
        <v>3</v>
      </c>
      <c r="I29" t="s">
        <v>24</v>
      </c>
      <c r="J29">
        <v>0</v>
      </c>
      <c r="K29" t="s">
        <v>24</v>
      </c>
      <c r="L29">
        <v>0</v>
      </c>
      <c r="Y29">
        <v>2</v>
      </c>
      <c r="Z29">
        <v>2</v>
      </c>
      <c r="AA29">
        <v>2</v>
      </c>
      <c r="AB29">
        <v>3</v>
      </c>
      <c r="AC29">
        <v>1</v>
      </c>
      <c r="AD29">
        <v>3</v>
      </c>
      <c r="AF29" s="1"/>
    </row>
    <row r="30" spans="1:38" x14ac:dyDescent="0.2">
      <c r="A30" t="s">
        <v>25</v>
      </c>
      <c r="B30">
        <v>0</v>
      </c>
      <c r="C30" t="s">
        <v>25</v>
      </c>
      <c r="D30">
        <v>2</v>
      </c>
      <c r="E30" t="s">
        <v>25</v>
      </c>
      <c r="F30">
        <v>0</v>
      </c>
      <c r="G30" t="s">
        <v>25</v>
      </c>
      <c r="H30">
        <v>2</v>
      </c>
      <c r="I30" t="s">
        <v>25</v>
      </c>
      <c r="J30">
        <v>1</v>
      </c>
      <c r="K30" t="s">
        <v>25</v>
      </c>
      <c r="L30">
        <v>0</v>
      </c>
      <c r="Y30">
        <v>2</v>
      </c>
      <c r="Z30">
        <v>0</v>
      </c>
      <c r="AA30">
        <v>2</v>
      </c>
      <c r="AB30">
        <v>0</v>
      </c>
      <c r="AC30">
        <v>1</v>
      </c>
      <c r="AD30">
        <v>1</v>
      </c>
      <c r="AF30" s="1"/>
    </row>
    <row r="31" spans="1:38" x14ac:dyDescent="0.2">
      <c r="A31" t="s">
        <v>26</v>
      </c>
      <c r="B31">
        <v>2</v>
      </c>
      <c r="C31" t="s">
        <v>26</v>
      </c>
      <c r="D31">
        <v>2</v>
      </c>
      <c r="E31" t="s">
        <v>26</v>
      </c>
      <c r="F31">
        <v>2</v>
      </c>
      <c r="G31" t="s">
        <v>26</v>
      </c>
      <c r="H31">
        <v>3</v>
      </c>
      <c r="I31" t="s">
        <v>26</v>
      </c>
      <c r="J31">
        <v>1</v>
      </c>
      <c r="K31" t="s">
        <v>26</v>
      </c>
      <c r="L31">
        <v>3</v>
      </c>
      <c r="Y31">
        <v>3</v>
      </c>
      <c r="Z31">
        <v>2</v>
      </c>
      <c r="AA31">
        <v>0</v>
      </c>
      <c r="AB31">
        <v>2</v>
      </c>
      <c r="AC31">
        <v>0</v>
      </c>
      <c r="AD31">
        <v>1</v>
      </c>
    </row>
    <row r="32" spans="1:38" x14ac:dyDescent="0.2">
      <c r="A32" t="s">
        <v>27</v>
      </c>
      <c r="B32">
        <v>2</v>
      </c>
      <c r="C32" t="s">
        <v>27</v>
      </c>
      <c r="D32">
        <v>0</v>
      </c>
      <c r="E32" t="s">
        <v>27</v>
      </c>
      <c r="F32">
        <v>2</v>
      </c>
      <c r="G32" t="s">
        <v>27</v>
      </c>
      <c r="H32">
        <v>0</v>
      </c>
      <c r="I32" t="s">
        <v>27</v>
      </c>
      <c r="J32">
        <v>1</v>
      </c>
      <c r="K32" t="s">
        <v>27</v>
      </c>
      <c r="L32">
        <v>1</v>
      </c>
      <c r="Y32">
        <v>0</v>
      </c>
      <c r="Z32">
        <v>2</v>
      </c>
      <c r="AA32">
        <v>2</v>
      </c>
      <c r="AB32">
        <v>1</v>
      </c>
      <c r="AC32">
        <v>2</v>
      </c>
      <c r="AD32">
        <v>3</v>
      </c>
    </row>
    <row r="33" spans="1:38" x14ac:dyDescent="0.2">
      <c r="A33" t="s">
        <v>28</v>
      </c>
      <c r="B33">
        <v>3</v>
      </c>
      <c r="C33" t="s">
        <v>28</v>
      </c>
      <c r="D33">
        <v>2</v>
      </c>
      <c r="E33" t="s">
        <v>28</v>
      </c>
      <c r="F33">
        <v>0</v>
      </c>
      <c r="G33" t="s">
        <v>28</v>
      </c>
      <c r="H33">
        <v>2</v>
      </c>
      <c r="I33" t="s">
        <v>28</v>
      </c>
      <c r="J33">
        <v>0</v>
      </c>
      <c r="K33" t="s">
        <v>28</v>
      </c>
      <c r="L33">
        <v>1</v>
      </c>
      <c r="Y33">
        <v>3</v>
      </c>
      <c r="Z33">
        <v>1</v>
      </c>
      <c r="AA33">
        <v>1</v>
      </c>
      <c r="AB33">
        <v>1</v>
      </c>
      <c r="AC33">
        <v>1</v>
      </c>
      <c r="AD33">
        <v>1</v>
      </c>
    </row>
    <row r="34" spans="1:38" x14ac:dyDescent="0.2">
      <c r="A34" t="s">
        <v>29</v>
      </c>
      <c r="B34">
        <v>0</v>
      </c>
      <c r="C34" t="s">
        <v>29</v>
      </c>
      <c r="D34">
        <v>2</v>
      </c>
      <c r="E34" t="s">
        <v>29</v>
      </c>
      <c r="F34">
        <v>2</v>
      </c>
      <c r="G34" t="s">
        <v>29</v>
      </c>
      <c r="H34">
        <v>1</v>
      </c>
      <c r="I34" t="s">
        <v>29</v>
      </c>
      <c r="J34">
        <v>2</v>
      </c>
      <c r="K34" t="s">
        <v>29</v>
      </c>
      <c r="L34">
        <v>3</v>
      </c>
    </row>
    <row r="35" spans="1:38" x14ac:dyDescent="0.2">
      <c r="A35" t="s">
        <v>30</v>
      </c>
      <c r="B35">
        <v>3</v>
      </c>
      <c r="C35" t="s">
        <v>30</v>
      </c>
      <c r="D35">
        <v>1</v>
      </c>
      <c r="E35" t="s">
        <v>30</v>
      </c>
      <c r="F35">
        <v>1</v>
      </c>
      <c r="G35" t="s">
        <v>30</v>
      </c>
      <c r="H35">
        <v>1</v>
      </c>
      <c r="I35" t="s">
        <v>30</v>
      </c>
      <c r="J35">
        <v>1</v>
      </c>
      <c r="K35" t="s">
        <v>30</v>
      </c>
      <c r="L35">
        <v>1</v>
      </c>
    </row>
    <row r="38" spans="1:38" x14ac:dyDescent="0.2">
      <c r="B38" s="1" t="s">
        <v>32</v>
      </c>
      <c r="C38" s="1"/>
      <c r="D38" s="1" t="s">
        <v>33</v>
      </c>
      <c r="E38" s="1"/>
      <c r="F38" s="1" t="s">
        <v>35</v>
      </c>
      <c r="G38" s="1"/>
      <c r="H38" s="1" t="s">
        <v>34</v>
      </c>
      <c r="I38" s="1"/>
      <c r="J38" s="1" t="s">
        <v>36</v>
      </c>
      <c r="K38" s="1"/>
      <c r="L38" s="1" t="s">
        <v>37</v>
      </c>
    </row>
    <row r="39" spans="1:38" x14ac:dyDescent="0.2">
      <c r="A39" s="1" t="s">
        <v>57</v>
      </c>
      <c r="B39">
        <f>AVERAGE(B26:B35)</f>
        <v>1.1000000000000001</v>
      </c>
      <c r="D39">
        <f t="shared" ref="D39:L39" si="28">AVERAGE(D26:D35)</f>
        <v>1.1000000000000001</v>
      </c>
      <c r="F39">
        <f t="shared" si="28"/>
        <v>1.1000000000000001</v>
      </c>
      <c r="H39">
        <f t="shared" si="28"/>
        <v>1.7</v>
      </c>
      <c r="J39">
        <f t="shared" si="28"/>
        <v>0.9</v>
      </c>
      <c r="L39">
        <f t="shared" si="28"/>
        <v>1.1000000000000001</v>
      </c>
    </row>
    <row r="47" spans="1:38" x14ac:dyDescent="0.2">
      <c r="A47" s="1" t="s">
        <v>39</v>
      </c>
    </row>
    <row r="48" spans="1:38" x14ac:dyDescent="0.2">
      <c r="B48" s="1" t="s">
        <v>32</v>
      </c>
      <c r="C48" s="1"/>
      <c r="D48" s="1" t="s">
        <v>33</v>
      </c>
      <c r="E48" s="1"/>
      <c r="F48" s="1" t="s">
        <v>35</v>
      </c>
      <c r="G48" s="1"/>
      <c r="H48" s="1" t="s">
        <v>34</v>
      </c>
      <c r="I48" s="1"/>
      <c r="J48" s="1" t="s">
        <v>36</v>
      </c>
      <c r="K48" s="1"/>
      <c r="L48" s="1" t="s">
        <v>37</v>
      </c>
      <c r="Y48" s="1" t="s">
        <v>32</v>
      </c>
      <c r="Z48" s="1" t="s">
        <v>33</v>
      </c>
      <c r="AA48" s="1" t="s">
        <v>35</v>
      </c>
      <c r="AB48" s="1" t="s">
        <v>34</v>
      </c>
      <c r="AC48" s="1" t="s">
        <v>36</v>
      </c>
      <c r="AD48" s="1" t="s">
        <v>37</v>
      </c>
      <c r="AG48" s="1" t="s">
        <v>32</v>
      </c>
      <c r="AH48" s="1" t="s">
        <v>33</v>
      </c>
      <c r="AI48" s="1" t="s">
        <v>35</v>
      </c>
      <c r="AJ48" s="1" t="s">
        <v>34</v>
      </c>
      <c r="AK48" s="1" t="s">
        <v>36</v>
      </c>
      <c r="AL48" s="1" t="s">
        <v>37</v>
      </c>
    </row>
    <row r="49" spans="1:38" x14ac:dyDescent="0.2">
      <c r="A49" t="s">
        <v>0</v>
      </c>
      <c r="B49">
        <v>1.1900000000000001E-2</v>
      </c>
      <c r="C49" t="s">
        <v>0</v>
      </c>
      <c r="D49">
        <v>1.34E-2</v>
      </c>
      <c r="E49" t="s">
        <v>0</v>
      </c>
      <c r="F49">
        <v>5.2200000000000003E-2</v>
      </c>
      <c r="G49" t="s">
        <v>0</v>
      </c>
      <c r="H49">
        <v>0.57289999999999996</v>
      </c>
      <c r="I49" t="s">
        <v>0</v>
      </c>
      <c r="J49">
        <v>0.1749</v>
      </c>
      <c r="K49" t="s">
        <v>0</v>
      </c>
      <c r="L49">
        <v>4.65E-2</v>
      </c>
      <c r="Y49">
        <v>1.1900000000000001E-2</v>
      </c>
      <c r="Z49">
        <v>1.34E-2</v>
      </c>
      <c r="AA49">
        <v>5.2200000000000003E-2</v>
      </c>
      <c r="AB49">
        <v>0.57289999999999996</v>
      </c>
      <c r="AC49">
        <v>0.1749</v>
      </c>
      <c r="AD49">
        <v>4.65E-2</v>
      </c>
      <c r="AF49" s="1" t="s">
        <v>50</v>
      </c>
      <c r="AG49">
        <f>MIN(Y49:Y58)</f>
        <v>1.1900000000000001E-2</v>
      </c>
      <c r="AH49">
        <f>MIN(Z49:Z58)</f>
        <v>8.2000000000000007E-3</v>
      </c>
      <c r="AI49">
        <f t="shared" ref="AI49" si="29">MIN(AA49:AA58)</f>
        <v>2.3599999999999999E-2</v>
      </c>
      <c r="AJ49">
        <f t="shared" ref="AJ49" si="30">MIN(AB49:AB58)</f>
        <v>1.84E-2</v>
      </c>
      <c r="AK49">
        <f t="shared" ref="AK49" si="31">MIN(AC49:AC58)</f>
        <v>9.1999999999999998E-3</v>
      </c>
      <c r="AL49">
        <f t="shared" ref="AL49" si="32">MIN(AD49:AD58)</f>
        <v>8.6999999999999994E-3</v>
      </c>
    </row>
    <row r="50" spans="1:38" x14ac:dyDescent="0.2">
      <c r="A50" t="s">
        <v>22</v>
      </c>
      <c r="B50">
        <v>9.4200000000000006E-2</v>
      </c>
      <c r="C50" t="s">
        <v>22</v>
      </c>
      <c r="D50">
        <v>5.7099999999999998E-2</v>
      </c>
      <c r="E50" t="s">
        <v>22</v>
      </c>
      <c r="F50">
        <v>0.16300000000000001</v>
      </c>
      <c r="G50" t="s">
        <v>22</v>
      </c>
      <c r="H50">
        <v>0.59289999999999998</v>
      </c>
      <c r="I50" t="s">
        <v>22</v>
      </c>
      <c r="J50">
        <v>0.18029999999999999</v>
      </c>
      <c r="K50" t="s">
        <v>22</v>
      </c>
      <c r="L50">
        <v>8.6999999999999994E-3</v>
      </c>
      <c r="Y50">
        <v>9.4200000000000006E-2</v>
      </c>
      <c r="Z50">
        <v>5.7099999999999998E-2</v>
      </c>
      <c r="AA50">
        <v>0.16300000000000001</v>
      </c>
      <c r="AB50">
        <v>0.59289999999999998</v>
      </c>
      <c r="AC50">
        <v>0.18029999999999999</v>
      </c>
      <c r="AD50">
        <v>8.6999999999999994E-3</v>
      </c>
      <c r="AF50" s="1" t="s">
        <v>51</v>
      </c>
      <c r="AG50">
        <f>QUARTILE(Y49:Y58,1)-AG49</f>
        <v>1.5674999999999998E-2</v>
      </c>
      <c r="AH50">
        <f>QUARTILE(Z49:Z58,1)-AH49</f>
        <v>6.0999999999999995E-3</v>
      </c>
      <c r="AI50">
        <f t="shared" ref="AI50" si="33">QUARTILE(AA49:AA58,1)-AI49</f>
        <v>2.9900000000000006E-2</v>
      </c>
      <c r="AJ50">
        <f t="shared" ref="AJ50" si="34">QUARTILE(AB49:AB58,1)-AJ49</f>
        <v>2.6375000000000003E-2</v>
      </c>
      <c r="AK50">
        <f t="shared" ref="AK50" si="35">QUARTILE(AC49:AC58,1)-AK49</f>
        <v>4.2900000000000001E-2</v>
      </c>
      <c r="AL50">
        <f t="shared" ref="AL50" si="36">QUARTILE(AD49:AD58,1)-AL49</f>
        <v>1.4650000000000003E-2</v>
      </c>
    </row>
    <row r="51" spans="1:38" x14ac:dyDescent="0.2">
      <c r="A51" t="s">
        <v>23</v>
      </c>
      <c r="B51">
        <v>2.46E-2</v>
      </c>
      <c r="C51" t="s">
        <v>23</v>
      </c>
      <c r="D51">
        <v>8.2000000000000007E-3</v>
      </c>
      <c r="E51" t="s">
        <v>23</v>
      </c>
      <c r="F51">
        <v>0.1009</v>
      </c>
      <c r="G51" t="s">
        <v>23</v>
      </c>
      <c r="H51">
        <v>0.61399999999999999</v>
      </c>
      <c r="I51" t="s">
        <v>23</v>
      </c>
      <c r="J51">
        <v>4.87E-2</v>
      </c>
      <c r="K51" t="s">
        <v>23</v>
      </c>
      <c r="L51">
        <v>2.35E-2</v>
      </c>
      <c r="Y51">
        <v>2.46E-2</v>
      </c>
      <c r="Z51">
        <v>8.2000000000000007E-3</v>
      </c>
      <c r="AA51">
        <v>0.1009</v>
      </c>
      <c r="AB51">
        <v>0.61399999999999999</v>
      </c>
      <c r="AC51">
        <v>4.87E-2</v>
      </c>
      <c r="AD51">
        <v>2.35E-2</v>
      </c>
      <c r="AF51" s="1" t="s">
        <v>52</v>
      </c>
      <c r="AG51">
        <f>MEDIAN(Y49:Y58)-QUARTILE(Y49:Y58,1)</f>
        <v>1.4525E-2</v>
      </c>
      <c r="AH51">
        <f t="shared" ref="AH51" si="37">MEDIAN(Z49:Z58)-QUARTILE(Z49:Z58,1)</f>
        <v>3.3050000000000003E-2</v>
      </c>
      <c r="AI51">
        <f t="shared" ref="AI51" si="38">MEDIAN(AA49:AA58)-QUARTILE(AA49:AA58,1)</f>
        <v>2.6499999999999996E-2</v>
      </c>
      <c r="AJ51">
        <f t="shared" ref="AJ51" si="39">MEDIAN(AB49:AB58)-QUARTILE(AB49:AB58,1)</f>
        <v>9.5824999999999994E-2</v>
      </c>
      <c r="AK51">
        <f t="shared" ref="AK51" si="40">MEDIAN(AC49:AC58)-QUARTILE(AC49:AC58,1)</f>
        <v>8.2099999999999979E-2</v>
      </c>
      <c r="AL51">
        <f t="shared" ref="AL51" si="41">MEDIAN(AD49:AD58)-QUARTILE(AD49:AD58,1)</f>
        <v>1.4599999999999995E-2</v>
      </c>
    </row>
    <row r="52" spans="1:38" x14ac:dyDescent="0.2">
      <c r="A52" t="s">
        <v>24</v>
      </c>
      <c r="B52">
        <v>4.3400000000000001E-2</v>
      </c>
      <c r="C52" t="s">
        <v>24</v>
      </c>
      <c r="D52">
        <v>0.2132</v>
      </c>
      <c r="E52" t="s">
        <v>24</v>
      </c>
      <c r="F52">
        <v>0.19420000000000001</v>
      </c>
      <c r="G52" t="s">
        <v>24</v>
      </c>
      <c r="H52">
        <v>8.3000000000000004E-2</v>
      </c>
      <c r="I52" t="s">
        <v>24</v>
      </c>
      <c r="J52">
        <v>0.19159999999999999</v>
      </c>
      <c r="K52" t="s">
        <v>24</v>
      </c>
      <c r="L52">
        <v>0.11550000000000001</v>
      </c>
      <c r="Y52">
        <v>4.3400000000000001E-2</v>
      </c>
      <c r="Z52">
        <v>0.2132</v>
      </c>
      <c r="AA52">
        <v>0.19420000000000001</v>
      </c>
      <c r="AB52">
        <v>8.3000000000000004E-2</v>
      </c>
      <c r="AC52">
        <v>0.19159999999999999</v>
      </c>
      <c r="AD52">
        <v>0.11550000000000001</v>
      </c>
      <c r="AF52" s="1" t="s">
        <v>53</v>
      </c>
      <c r="AG52">
        <f>QUARTILE(Y49:Y58,3)-MEDIAN(Y49:Y58)</f>
        <v>8.2400000000000001E-2</v>
      </c>
      <c r="AH52">
        <f t="shared" ref="AH52" si="42">QUARTILE(Z49:Z58,3)-MEDIAN(Z49:Z58)</f>
        <v>0.1321</v>
      </c>
      <c r="AI52">
        <f t="shared" ref="AI52" si="43">QUARTILE(AA49:AA58,3)-MEDIAN(AA49:AA58)</f>
        <v>6.2000000000000013E-2</v>
      </c>
      <c r="AJ52">
        <f t="shared" ref="AJ52" si="44">QUARTILE(AB49:AB58,3)-MEDIAN(AB49:AB58)</f>
        <v>0.34994999999999998</v>
      </c>
      <c r="AK52">
        <f t="shared" ref="AK52" si="45">QUARTILE(AC49:AC58,3)-MEDIAN(AC49:AC58)</f>
        <v>5.4275000000000018E-2</v>
      </c>
      <c r="AL52">
        <f t="shared" ref="AL52" si="46">QUARTILE(AD49:AD58,3)-MEDIAN(AD49:AD58)</f>
        <v>9.900000000000006E-3</v>
      </c>
    </row>
    <row r="53" spans="1:38" x14ac:dyDescent="0.2">
      <c r="A53" t="s">
        <v>25</v>
      </c>
      <c r="B53">
        <v>4.0800000000000003E-2</v>
      </c>
      <c r="C53" t="s">
        <v>25</v>
      </c>
      <c r="D53">
        <v>0.27779999999999999</v>
      </c>
      <c r="E53" t="s">
        <v>25</v>
      </c>
      <c r="F53">
        <v>2.3599999999999999E-2</v>
      </c>
      <c r="G53" t="s">
        <v>25</v>
      </c>
      <c r="H53">
        <v>0.24349999999999999</v>
      </c>
      <c r="I53" t="s">
        <v>25</v>
      </c>
      <c r="J53">
        <v>2.6599999999999999E-2</v>
      </c>
      <c r="K53" t="s">
        <v>25</v>
      </c>
      <c r="L53">
        <v>2.3300000000000001E-2</v>
      </c>
      <c r="Y53">
        <v>4.0800000000000003E-2</v>
      </c>
      <c r="Z53">
        <v>0.27779999999999999</v>
      </c>
      <c r="AA53">
        <v>2.3599999999999999E-2</v>
      </c>
      <c r="AB53">
        <v>0.24349999999999999</v>
      </c>
      <c r="AC53">
        <v>2.6599999999999999E-2</v>
      </c>
      <c r="AD53">
        <v>2.3300000000000001E-2</v>
      </c>
      <c r="AF53" s="1" t="s">
        <v>54</v>
      </c>
      <c r="AG53">
        <f>MAX(Y49:Y58)-QUARTILE(Y49:Y58,3)</f>
        <v>0.25990000000000002</v>
      </c>
      <c r="AH53">
        <f t="shared" ref="AH53" si="47">MAX(Z49:Z58)-QUARTILE(Z49:Z58,3)</f>
        <v>9.8349999999999993E-2</v>
      </c>
      <c r="AI53">
        <f t="shared" ref="AI53" si="48">MAX(AA49:AA58)-QUARTILE(AA49:AA58,3)</f>
        <v>5.2199999999999996E-2</v>
      </c>
      <c r="AJ53">
        <f t="shared" ref="AJ53" si="49">MAX(AB49:AB58)-QUARTILE(AB49:AB58,3)</f>
        <v>0.12345</v>
      </c>
      <c r="AK53">
        <f t="shared" ref="AK53" si="50">MAX(AC49:AC58)-QUARTILE(AC49:AC58,3)</f>
        <v>0.139125</v>
      </c>
      <c r="AL53">
        <f t="shared" ref="AL53" si="51">MAX(AD49:AD58)-QUARTILE(AD49:AD58,3)</f>
        <v>6.7650000000000002E-2</v>
      </c>
    </row>
    <row r="54" spans="1:38" x14ac:dyDescent="0.2">
      <c r="A54" t="s">
        <v>26</v>
      </c>
      <c r="B54">
        <v>0.1915</v>
      </c>
      <c r="C54" t="s">
        <v>26</v>
      </c>
      <c r="D54">
        <v>3.7600000000000001E-2</v>
      </c>
      <c r="E54" t="s">
        <v>26</v>
      </c>
      <c r="F54">
        <v>9.01E-2</v>
      </c>
      <c r="G54" t="s">
        <v>26</v>
      </c>
      <c r="H54">
        <v>0.19819999999999999</v>
      </c>
      <c r="I54" t="s">
        <v>26</v>
      </c>
      <c r="J54">
        <v>9.1999999999999998E-3</v>
      </c>
      <c r="K54" t="s">
        <v>26</v>
      </c>
      <c r="L54">
        <v>3.8199999999999998E-2</v>
      </c>
      <c r="Y54">
        <v>0.1915</v>
      </c>
      <c r="Z54">
        <v>3.7600000000000001E-2</v>
      </c>
      <c r="AA54">
        <v>9.01E-2</v>
      </c>
      <c r="AB54">
        <v>0.19819999999999999</v>
      </c>
      <c r="AC54">
        <v>9.1999999999999998E-3</v>
      </c>
      <c r="AD54">
        <v>3.8199999999999998E-2</v>
      </c>
    </row>
    <row r="55" spans="1:38" x14ac:dyDescent="0.2">
      <c r="A55" t="s">
        <v>27</v>
      </c>
      <c r="B55">
        <v>2.3099999999999999E-2</v>
      </c>
      <c r="C55" t="s">
        <v>27</v>
      </c>
      <c r="D55">
        <v>1.7000000000000001E-2</v>
      </c>
      <c r="E55" t="s">
        <v>27</v>
      </c>
      <c r="F55">
        <v>0.15570000000000001</v>
      </c>
      <c r="G55" t="s">
        <v>27</v>
      </c>
      <c r="H55">
        <v>1.84E-2</v>
      </c>
      <c r="I55" t="s">
        <v>27</v>
      </c>
      <c r="J55">
        <v>9.35E-2</v>
      </c>
      <c r="K55" t="s">
        <v>27</v>
      </c>
      <c r="L55">
        <v>4.8300000000000003E-2</v>
      </c>
      <c r="Y55">
        <v>2.3099999999999999E-2</v>
      </c>
      <c r="Z55">
        <v>1.7000000000000001E-2</v>
      </c>
      <c r="AA55">
        <v>0.15570000000000001</v>
      </c>
      <c r="AB55">
        <v>1.84E-2</v>
      </c>
      <c r="AC55">
        <v>9.35E-2</v>
      </c>
      <c r="AD55">
        <v>4.8300000000000003E-2</v>
      </c>
    </row>
    <row r="56" spans="1:38" x14ac:dyDescent="0.2">
      <c r="A56" t="s">
        <v>28</v>
      </c>
      <c r="B56">
        <v>3.6499999999999998E-2</v>
      </c>
      <c r="C56" t="s">
        <v>28</v>
      </c>
      <c r="D56">
        <v>7.8200000000000006E-2</v>
      </c>
      <c r="E56" t="s">
        <v>28</v>
      </c>
      <c r="F56">
        <v>5.74E-2</v>
      </c>
      <c r="G56" t="s">
        <v>28</v>
      </c>
      <c r="H56">
        <v>4.4200000000000003E-2</v>
      </c>
      <c r="I56" t="s">
        <v>28</v>
      </c>
      <c r="J56">
        <v>0.3276</v>
      </c>
      <c r="K56" t="s">
        <v>28</v>
      </c>
      <c r="L56">
        <v>7.7499999999999999E-2</v>
      </c>
      <c r="Y56">
        <v>3.6499999999999998E-2</v>
      </c>
      <c r="Z56">
        <v>7.8200000000000006E-2</v>
      </c>
      <c r="AA56">
        <v>5.74E-2</v>
      </c>
      <c r="AB56">
        <v>4.4200000000000003E-2</v>
      </c>
      <c r="AC56">
        <v>0.3276</v>
      </c>
      <c r="AD56">
        <v>7.7499999999999999E-2</v>
      </c>
    </row>
    <row r="57" spans="1:38" x14ac:dyDescent="0.2">
      <c r="A57" t="s">
        <v>29</v>
      </c>
      <c r="B57">
        <v>0.38440000000000002</v>
      </c>
      <c r="C57" t="s">
        <v>29</v>
      </c>
      <c r="D57">
        <v>1.1299999999999999E-2</v>
      </c>
      <c r="E57" t="s">
        <v>29</v>
      </c>
      <c r="F57">
        <v>4.8300000000000003E-2</v>
      </c>
      <c r="G57" t="s">
        <v>29</v>
      </c>
      <c r="H57">
        <v>4.65E-2</v>
      </c>
      <c r="I57" t="s">
        <v>29</v>
      </c>
      <c r="J57">
        <v>6.2300000000000001E-2</v>
      </c>
      <c r="K57" t="s">
        <v>29</v>
      </c>
      <c r="L57">
        <v>1.7299999999999999E-2</v>
      </c>
      <c r="Y57">
        <v>0.38440000000000002</v>
      </c>
      <c r="Z57">
        <v>1.1299999999999999E-2</v>
      </c>
      <c r="AA57">
        <v>4.8300000000000003E-2</v>
      </c>
      <c r="AB57">
        <v>4.65E-2</v>
      </c>
      <c r="AC57">
        <v>6.2300000000000001E-2</v>
      </c>
      <c r="AD57">
        <v>1.7299999999999999E-2</v>
      </c>
    </row>
    <row r="58" spans="1:38" x14ac:dyDescent="0.2">
      <c r="A58" t="s">
        <v>30</v>
      </c>
      <c r="B58">
        <v>0.1346</v>
      </c>
      <c r="C58" t="s">
        <v>30</v>
      </c>
      <c r="D58">
        <v>0.25690000000000002</v>
      </c>
      <c r="E58" t="s">
        <v>30</v>
      </c>
      <c r="F58">
        <v>6.9900000000000004E-2</v>
      </c>
      <c r="G58" t="s">
        <v>30</v>
      </c>
      <c r="H58">
        <v>4.07E-2</v>
      </c>
      <c r="I58" t="s">
        <v>30</v>
      </c>
      <c r="J58">
        <v>0.19120000000000001</v>
      </c>
      <c r="K58" t="s">
        <v>30</v>
      </c>
      <c r="L58">
        <v>3.7699999999999997E-2</v>
      </c>
      <c r="Y58">
        <v>0.1346</v>
      </c>
      <c r="Z58">
        <v>0.25690000000000002</v>
      </c>
      <c r="AA58">
        <v>6.9900000000000004E-2</v>
      </c>
      <c r="AB58">
        <v>4.07E-2</v>
      </c>
      <c r="AC58">
        <v>0.19120000000000001</v>
      </c>
      <c r="AD58">
        <v>3.7699999999999997E-2</v>
      </c>
    </row>
    <row r="61" spans="1:38" x14ac:dyDescent="0.2">
      <c r="B61" s="1" t="s">
        <v>32</v>
      </c>
      <c r="C61" s="1"/>
      <c r="D61" s="1" t="s">
        <v>33</v>
      </c>
      <c r="E61" s="1"/>
      <c r="F61" s="1" t="s">
        <v>35</v>
      </c>
      <c r="G61" s="1"/>
      <c r="H61" s="1" t="s">
        <v>34</v>
      </c>
      <c r="I61" s="1"/>
      <c r="J61" s="1" t="s">
        <v>36</v>
      </c>
      <c r="K61" s="1"/>
      <c r="L61" s="1" t="s">
        <v>37</v>
      </c>
    </row>
    <row r="62" spans="1:38" x14ac:dyDescent="0.2">
      <c r="A62" s="1" t="s">
        <v>57</v>
      </c>
      <c r="B62">
        <f>AVERAGE(B49:B58)</f>
        <v>9.8500000000000004E-2</v>
      </c>
      <c r="D62">
        <f t="shared" ref="D62:L62" si="52">AVERAGE(D49:D58)</f>
        <v>9.7070000000000004E-2</v>
      </c>
      <c r="F62">
        <f t="shared" si="52"/>
        <v>9.5529999999999976E-2</v>
      </c>
      <c r="H62">
        <f t="shared" si="52"/>
        <v>0.24542999999999998</v>
      </c>
      <c r="J62">
        <f t="shared" si="52"/>
        <v>0.13059000000000001</v>
      </c>
      <c r="L62">
        <f t="shared" si="52"/>
        <v>4.3650000000000001E-2</v>
      </c>
    </row>
    <row r="67" spans="1:38" x14ac:dyDescent="0.2">
      <c r="B67" s="1" t="s">
        <v>32</v>
      </c>
      <c r="D67" s="1" t="s">
        <v>33</v>
      </c>
      <c r="F67" s="1" t="s">
        <v>35</v>
      </c>
      <c r="H67" s="1" t="s">
        <v>34</v>
      </c>
      <c r="J67" s="1" t="s">
        <v>36</v>
      </c>
      <c r="L67" s="1" t="s">
        <v>37</v>
      </c>
      <c r="Y67" s="1" t="s">
        <v>32</v>
      </c>
      <c r="Z67" s="1" t="s">
        <v>33</v>
      </c>
      <c r="AA67" s="1" t="s">
        <v>35</v>
      </c>
      <c r="AB67" s="1" t="s">
        <v>34</v>
      </c>
      <c r="AC67" s="1" t="s">
        <v>36</v>
      </c>
      <c r="AD67" s="1" t="s">
        <v>37</v>
      </c>
      <c r="AG67" s="1" t="s">
        <v>32</v>
      </c>
      <c r="AH67" s="1" t="s">
        <v>33</v>
      </c>
      <c r="AI67" s="1" t="s">
        <v>35</v>
      </c>
      <c r="AJ67" s="1" t="s">
        <v>34</v>
      </c>
      <c r="AK67" s="1" t="s">
        <v>36</v>
      </c>
      <c r="AL67" s="1" t="s">
        <v>37</v>
      </c>
    </row>
    <row r="68" spans="1:38" x14ac:dyDescent="0.2">
      <c r="A68" t="s">
        <v>0</v>
      </c>
      <c r="B68">
        <v>0</v>
      </c>
      <c r="C68" t="s">
        <v>0</v>
      </c>
      <c r="D68">
        <v>1</v>
      </c>
      <c r="E68" t="s">
        <v>0</v>
      </c>
      <c r="F68">
        <v>1</v>
      </c>
      <c r="G68" t="s">
        <v>0</v>
      </c>
      <c r="H68">
        <v>4</v>
      </c>
      <c r="I68" t="s">
        <v>0</v>
      </c>
      <c r="J68">
        <v>2</v>
      </c>
      <c r="K68" t="s">
        <v>0</v>
      </c>
      <c r="L68">
        <v>1</v>
      </c>
      <c r="Y68">
        <v>0</v>
      </c>
      <c r="Z68">
        <v>1</v>
      </c>
      <c r="AA68">
        <v>1</v>
      </c>
      <c r="AB68">
        <v>4</v>
      </c>
      <c r="AC68">
        <v>2</v>
      </c>
      <c r="AD68">
        <v>1</v>
      </c>
      <c r="AF68" s="1" t="s">
        <v>50</v>
      </c>
      <c r="AG68">
        <f>MIN(Y68:Y77)</f>
        <v>0</v>
      </c>
      <c r="AH68">
        <f>MIN(Z68:Z77)</f>
        <v>0</v>
      </c>
      <c r="AI68">
        <f t="shared" ref="AI68" si="53">MIN(AA68:AA77)</f>
        <v>0</v>
      </c>
      <c r="AJ68">
        <f t="shared" ref="AJ68" si="54">MIN(AB68:AB77)</f>
        <v>0</v>
      </c>
      <c r="AK68">
        <f t="shared" ref="AK68" si="55">MIN(AC68:AC77)</f>
        <v>0</v>
      </c>
      <c r="AL68">
        <f t="shared" ref="AL68" si="56">MIN(AD68:AD77)</f>
        <v>0</v>
      </c>
    </row>
    <row r="69" spans="1:38" x14ac:dyDescent="0.2">
      <c r="A69" t="s">
        <v>22</v>
      </c>
      <c r="B69">
        <v>0</v>
      </c>
      <c r="C69" t="s">
        <v>22</v>
      </c>
      <c r="D69">
        <v>2</v>
      </c>
      <c r="E69" t="s">
        <v>22</v>
      </c>
      <c r="F69">
        <v>2</v>
      </c>
      <c r="G69" t="s">
        <v>22</v>
      </c>
      <c r="H69">
        <v>4</v>
      </c>
      <c r="I69" t="s">
        <v>22</v>
      </c>
      <c r="J69">
        <v>2</v>
      </c>
      <c r="K69" t="s">
        <v>22</v>
      </c>
      <c r="L69">
        <v>0</v>
      </c>
      <c r="Y69">
        <v>0</v>
      </c>
      <c r="Z69">
        <v>2</v>
      </c>
      <c r="AA69">
        <v>2</v>
      </c>
      <c r="AB69">
        <v>4</v>
      </c>
      <c r="AC69">
        <v>2</v>
      </c>
      <c r="AD69">
        <v>0</v>
      </c>
      <c r="AF69" s="1" t="s">
        <v>51</v>
      </c>
      <c r="AG69">
        <f>QUARTILE(Y68:Y77,1)-AG68</f>
        <v>0.25</v>
      </c>
      <c r="AH69">
        <f>QUARTILE(Z68:Z77,1)-AH68</f>
        <v>1</v>
      </c>
      <c r="AI69">
        <f>QUARTILE(AA68:AA77,1)-AI68</f>
        <v>0.25</v>
      </c>
      <c r="AJ69">
        <f t="shared" ref="AJ69" si="57">QUARTILE(AB68:AB77,1)-AJ68</f>
        <v>0.25</v>
      </c>
      <c r="AK69">
        <f t="shared" ref="AK69" si="58">QUARTILE(AC68:AC77,1)-AK68</f>
        <v>1</v>
      </c>
      <c r="AL69">
        <f t="shared" ref="AL69" si="59">QUARTILE(AD68:AD77,1)-AL68</f>
        <v>0</v>
      </c>
    </row>
    <row r="70" spans="1:38" x14ac:dyDescent="0.2">
      <c r="A70" t="s">
        <v>23</v>
      </c>
      <c r="B70">
        <v>2</v>
      </c>
      <c r="C70" t="s">
        <v>23</v>
      </c>
      <c r="D70">
        <v>1</v>
      </c>
      <c r="E70" t="s">
        <v>23</v>
      </c>
      <c r="F70">
        <v>1</v>
      </c>
      <c r="G70" t="s">
        <v>23</v>
      </c>
      <c r="H70">
        <v>4</v>
      </c>
      <c r="I70" t="s">
        <v>23</v>
      </c>
      <c r="J70">
        <v>1</v>
      </c>
      <c r="K70" t="s">
        <v>23</v>
      </c>
      <c r="L70">
        <v>0</v>
      </c>
      <c r="Y70">
        <v>2</v>
      </c>
      <c r="Z70">
        <v>1</v>
      </c>
      <c r="AA70">
        <v>1</v>
      </c>
      <c r="AB70">
        <v>4</v>
      </c>
      <c r="AC70">
        <v>1</v>
      </c>
      <c r="AD70">
        <v>0</v>
      </c>
      <c r="AF70" s="1" t="s">
        <v>52</v>
      </c>
      <c r="AG70">
        <f>MEDIAN(Y68:Y77)-QUARTILE(Y68:Y77,1)</f>
        <v>0.75</v>
      </c>
      <c r="AH70">
        <f t="shared" ref="AH70" si="60">MEDIAN(Z68:Z77)-QUARTILE(Z68:Z77,1)</f>
        <v>0</v>
      </c>
      <c r="AI70">
        <f t="shared" ref="AI70" si="61">MEDIAN(AA68:AA77)-QUARTILE(AA68:AA77,1)</f>
        <v>0.75</v>
      </c>
      <c r="AJ70">
        <f t="shared" ref="AJ70" si="62">MEDIAN(AB68:AB77)-QUARTILE(AB68:AB77,1)</f>
        <v>1.75</v>
      </c>
      <c r="AK70">
        <f t="shared" ref="AK70" si="63">MEDIAN(AC68:AC77)-QUARTILE(AC68:AC77,1)</f>
        <v>0.5</v>
      </c>
      <c r="AL70">
        <f t="shared" ref="AL70" si="64">MEDIAN(AD68:AD77)-QUARTILE(AD68:AD77,1)</f>
        <v>0</v>
      </c>
    </row>
    <row r="71" spans="1:38" x14ac:dyDescent="0.2">
      <c r="A71" t="s">
        <v>24</v>
      </c>
      <c r="B71">
        <v>1</v>
      </c>
      <c r="C71" t="s">
        <v>24</v>
      </c>
      <c r="D71">
        <v>3</v>
      </c>
      <c r="E71" t="s">
        <v>24</v>
      </c>
      <c r="F71">
        <v>3</v>
      </c>
      <c r="G71" t="s">
        <v>24</v>
      </c>
      <c r="H71">
        <v>2</v>
      </c>
      <c r="I71" t="s">
        <v>24</v>
      </c>
      <c r="J71">
        <v>2</v>
      </c>
      <c r="K71" t="s">
        <v>24</v>
      </c>
      <c r="L71">
        <v>2</v>
      </c>
      <c r="Y71">
        <v>1</v>
      </c>
      <c r="Z71">
        <v>3</v>
      </c>
      <c r="AA71">
        <v>3</v>
      </c>
      <c r="AB71">
        <v>2</v>
      </c>
      <c r="AC71">
        <v>2</v>
      </c>
      <c r="AD71">
        <v>2</v>
      </c>
      <c r="AF71" s="1" t="s">
        <v>53</v>
      </c>
      <c r="AG71">
        <f>QUARTILE(Y68:Y77,3)-MEDIAN(Y68:Y77)</f>
        <v>1</v>
      </c>
      <c r="AH71">
        <f t="shared" ref="AH71" si="65">QUARTILE(Z68:Z77,3)-MEDIAN(Z68:Z77)</f>
        <v>1.75</v>
      </c>
      <c r="AI71">
        <f t="shared" ref="AI71" si="66">QUARTILE(AA68:AA77,3)-MEDIAN(AA68:AA77)</f>
        <v>0.75</v>
      </c>
      <c r="AJ71">
        <f t="shared" ref="AJ71" si="67">QUARTILE(AB68:AB77,3)-MEDIAN(AB68:AB77)</f>
        <v>1.75</v>
      </c>
      <c r="AK71">
        <f t="shared" ref="AK71" si="68">QUARTILE(AC68:AC77,3)-MEDIAN(AC68:AC77)</f>
        <v>0.5</v>
      </c>
      <c r="AL71">
        <f t="shared" ref="AL71" si="69">QUARTILE(AD68:AD77,3)-MEDIAN(AD68:AD77)</f>
        <v>0.75</v>
      </c>
    </row>
    <row r="72" spans="1:38" x14ac:dyDescent="0.2">
      <c r="A72" t="s">
        <v>25</v>
      </c>
      <c r="B72">
        <v>1</v>
      </c>
      <c r="C72" t="s">
        <v>25</v>
      </c>
      <c r="D72">
        <v>3</v>
      </c>
      <c r="E72" t="s">
        <v>25</v>
      </c>
      <c r="F72">
        <v>0</v>
      </c>
      <c r="G72" t="s">
        <v>25</v>
      </c>
      <c r="H72">
        <v>3</v>
      </c>
      <c r="I72" t="s">
        <v>25</v>
      </c>
      <c r="J72">
        <v>1</v>
      </c>
      <c r="K72" t="s">
        <v>25</v>
      </c>
      <c r="L72">
        <v>0</v>
      </c>
      <c r="Y72">
        <v>1</v>
      </c>
      <c r="Z72">
        <v>3</v>
      </c>
      <c r="AA72">
        <v>0</v>
      </c>
      <c r="AB72">
        <v>3</v>
      </c>
      <c r="AC72">
        <v>1</v>
      </c>
      <c r="AD72">
        <v>0</v>
      </c>
      <c r="AF72" s="1" t="s">
        <v>54</v>
      </c>
      <c r="AG72">
        <f>MAX(Y68:Y77)-QUARTILE(Y68:Y77,3)</f>
        <v>1</v>
      </c>
      <c r="AH72">
        <f t="shared" ref="AH72" si="70">MAX(Z68:Z77)-QUARTILE(Z68:Z77,3)</f>
        <v>0.25</v>
      </c>
      <c r="AI72">
        <f t="shared" ref="AI72" si="71">MAX(AA68:AA77)-QUARTILE(AA68:AA77,3)</f>
        <v>1.25</v>
      </c>
      <c r="AJ72">
        <f t="shared" ref="AJ72" si="72">MAX(AB68:AB77)-QUARTILE(AB68:AB77,3)</f>
        <v>0.25</v>
      </c>
      <c r="AK72">
        <f t="shared" ref="AK72" si="73">MAX(AC68:AC77)-QUARTILE(AC68:AC77,3)</f>
        <v>1</v>
      </c>
      <c r="AL72">
        <f t="shared" ref="AL72" si="74">MAX(AD68:AD77)-QUARTILE(AD68:AD77,3)</f>
        <v>1.25</v>
      </c>
    </row>
    <row r="73" spans="1:38" x14ac:dyDescent="0.2">
      <c r="A73" t="s">
        <v>26</v>
      </c>
      <c r="B73">
        <v>2</v>
      </c>
      <c r="C73" t="s">
        <v>26</v>
      </c>
      <c r="D73">
        <v>1</v>
      </c>
      <c r="E73" t="s">
        <v>26</v>
      </c>
      <c r="F73">
        <v>1</v>
      </c>
      <c r="G73" t="s">
        <v>26</v>
      </c>
      <c r="H73">
        <v>2</v>
      </c>
      <c r="I73" t="s">
        <v>26</v>
      </c>
      <c r="J73">
        <v>0</v>
      </c>
      <c r="K73" t="s">
        <v>26</v>
      </c>
      <c r="L73">
        <v>0</v>
      </c>
      <c r="Y73">
        <v>2</v>
      </c>
      <c r="Z73">
        <v>1</v>
      </c>
      <c r="AA73">
        <v>1</v>
      </c>
      <c r="AB73">
        <v>2</v>
      </c>
      <c r="AC73">
        <v>0</v>
      </c>
      <c r="AD73">
        <v>0</v>
      </c>
    </row>
    <row r="74" spans="1:38" x14ac:dyDescent="0.2">
      <c r="A74" t="s">
        <v>27</v>
      </c>
      <c r="B74">
        <v>0</v>
      </c>
      <c r="C74" t="s">
        <v>27</v>
      </c>
      <c r="D74">
        <v>1</v>
      </c>
      <c r="E74" t="s">
        <v>27</v>
      </c>
      <c r="F74">
        <v>2</v>
      </c>
      <c r="G74" t="s">
        <v>27</v>
      </c>
      <c r="H74">
        <v>0</v>
      </c>
      <c r="I74" t="s">
        <v>27</v>
      </c>
      <c r="J74">
        <v>1</v>
      </c>
      <c r="K74" t="s">
        <v>27</v>
      </c>
      <c r="L74">
        <v>0</v>
      </c>
      <c r="Y74">
        <v>0</v>
      </c>
      <c r="Z74">
        <v>1</v>
      </c>
      <c r="AA74">
        <v>2</v>
      </c>
      <c r="AB74">
        <v>0</v>
      </c>
      <c r="AC74">
        <v>1</v>
      </c>
      <c r="AD74">
        <v>0</v>
      </c>
    </row>
    <row r="75" spans="1:38" x14ac:dyDescent="0.2">
      <c r="A75" t="s">
        <v>28</v>
      </c>
      <c r="B75">
        <v>1</v>
      </c>
      <c r="C75" t="s">
        <v>28</v>
      </c>
      <c r="D75">
        <v>1</v>
      </c>
      <c r="E75" t="s">
        <v>28</v>
      </c>
      <c r="F75">
        <v>0</v>
      </c>
      <c r="G75" t="s">
        <v>28</v>
      </c>
      <c r="H75">
        <v>0</v>
      </c>
      <c r="I75" t="s">
        <v>28</v>
      </c>
      <c r="J75">
        <v>3</v>
      </c>
      <c r="K75" t="s">
        <v>28</v>
      </c>
      <c r="L75">
        <v>1</v>
      </c>
      <c r="Y75">
        <v>1</v>
      </c>
      <c r="Z75">
        <v>1</v>
      </c>
      <c r="AA75">
        <v>0</v>
      </c>
      <c r="AB75">
        <v>0</v>
      </c>
      <c r="AC75">
        <v>3</v>
      </c>
      <c r="AD75">
        <v>1</v>
      </c>
    </row>
    <row r="76" spans="1:38" x14ac:dyDescent="0.2">
      <c r="A76" t="s">
        <v>29</v>
      </c>
      <c r="B76">
        <v>3</v>
      </c>
      <c r="C76" t="s">
        <v>29</v>
      </c>
      <c r="D76">
        <v>0</v>
      </c>
      <c r="E76" t="s">
        <v>29</v>
      </c>
      <c r="F76">
        <v>1</v>
      </c>
      <c r="G76" t="s">
        <v>29</v>
      </c>
      <c r="H76">
        <v>0</v>
      </c>
      <c r="I76" t="s">
        <v>29</v>
      </c>
      <c r="J76">
        <v>0</v>
      </c>
      <c r="K76" t="s">
        <v>29</v>
      </c>
      <c r="L76">
        <v>0</v>
      </c>
      <c r="Y76">
        <v>3</v>
      </c>
      <c r="Z76">
        <v>0</v>
      </c>
      <c r="AA76">
        <v>1</v>
      </c>
      <c r="AB76">
        <v>0</v>
      </c>
      <c r="AC76">
        <v>0</v>
      </c>
      <c r="AD76">
        <v>0</v>
      </c>
    </row>
    <row r="77" spans="1:38" x14ac:dyDescent="0.2">
      <c r="A77" t="s">
        <v>30</v>
      </c>
      <c r="B77">
        <v>2</v>
      </c>
      <c r="C77" t="s">
        <v>30</v>
      </c>
      <c r="D77">
        <v>3</v>
      </c>
      <c r="E77" t="s">
        <v>30</v>
      </c>
      <c r="F77">
        <v>0</v>
      </c>
      <c r="G77" t="s">
        <v>30</v>
      </c>
      <c r="H77">
        <v>1</v>
      </c>
      <c r="I77" t="s">
        <v>30</v>
      </c>
      <c r="J77">
        <v>2</v>
      </c>
      <c r="K77" t="s">
        <v>30</v>
      </c>
      <c r="L77">
        <v>0</v>
      </c>
      <c r="Y77">
        <v>2</v>
      </c>
      <c r="Z77">
        <v>3</v>
      </c>
      <c r="AA77">
        <v>0</v>
      </c>
      <c r="AB77">
        <v>1</v>
      </c>
      <c r="AC77">
        <v>2</v>
      </c>
      <c r="AD77">
        <v>0</v>
      </c>
    </row>
    <row r="80" spans="1:38" x14ac:dyDescent="0.2">
      <c r="B80" s="1" t="s">
        <v>32</v>
      </c>
      <c r="C80" s="1"/>
      <c r="D80" s="1" t="s">
        <v>33</v>
      </c>
      <c r="E80" s="1"/>
      <c r="F80" s="1" t="s">
        <v>35</v>
      </c>
      <c r="G80" s="1"/>
      <c r="H80" s="1" t="s">
        <v>34</v>
      </c>
      <c r="I80" s="1"/>
      <c r="J80" s="1" t="s">
        <v>36</v>
      </c>
      <c r="K80" s="1"/>
      <c r="L80" s="1" t="s">
        <v>37</v>
      </c>
    </row>
    <row r="81" spans="1:38" x14ac:dyDescent="0.2">
      <c r="A81" s="1" t="s">
        <v>57</v>
      </c>
      <c r="B81">
        <f>AVERAGE(B68:B77)</f>
        <v>1.2</v>
      </c>
      <c r="D81">
        <f t="shared" ref="D81:L81" si="75">AVERAGE(D68:D77)</f>
        <v>1.6</v>
      </c>
      <c r="F81">
        <f t="shared" si="75"/>
        <v>1.1000000000000001</v>
      </c>
      <c r="H81">
        <f t="shared" si="75"/>
        <v>2</v>
      </c>
      <c r="J81">
        <f t="shared" si="75"/>
        <v>1.4</v>
      </c>
      <c r="L81">
        <f t="shared" si="75"/>
        <v>0.4</v>
      </c>
    </row>
    <row r="84" spans="1:38" x14ac:dyDescent="0.2">
      <c r="A84" s="1" t="s">
        <v>40</v>
      </c>
    </row>
    <row r="85" spans="1:38" x14ac:dyDescent="0.2">
      <c r="B85" s="1" t="s">
        <v>32</v>
      </c>
      <c r="C85" s="1"/>
      <c r="D85" s="1" t="s">
        <v>33</v>
      </c>
      <c r="E85" s="1"/>
      <c r="F85" s="1" t="s">
        <v>35</v>
      </c>
      <c r="G85" s="1"/>
      <c r="H85" s="1" t="s">
        <v>34</v>
      </c>
      <c r="I85" s="1"/>
      <c r="J85" s="1" t="s">
        <v>36</v>
      </c>
      <c r="K85" s="1"/>
      <c r="L85" s="1" t="s">
        <v>37</v>
      </c>
      <c r="Y85" s="1" t="s">
        <v>32</v>
      </c>
      <c r="Z85" s="1" t="s">
        <v>33</v>
      </c>
      <c r="AA85" s="1" t="s">
        <v>35</v>
      </c>
      <c r="AB85" s="1" t="s">
        <v>34</v>
      </c>
      <c r="AC85" s="1" t="s">
        <v>36</v>
      </c>
      <c r="AD85" s="1" t="s">
        <v>37</v>
      </c>
      <c r="AG85" s="1" t="s">
        <v>32</v>
      </c>
      <c r="AH85" s="1" t="s">
        <v>33</v>
      </c>
      <c r="AI85" s="1" t="s">
        <v>35</v>
      </c>
      <c r="AJ85" s="1" t="s">
        <v>34</v>
      </c>
      <c r="AK85" s="1" t="s">
        <v>36</v>
      </c>
      <c r="AL85" s="1" t="s">
        <v>37</v>
      </c>
    </row>
    <row r="86" spans="1:38" x14ac:dyDescent="0.2">
      <c r="A86" t="s">
        <v>0</v>
      </c>
      <c r="B86">
        <v>5.9299999999999999E-2</v>
      </c>
      <c r="C86" t="s">
        <v>0</v>
      </c>
      <c r="D86">
        <v>2.2800000000000001E-2</v>
      </c>
      <c r="E86" t="s">
        <v>0</v>
      </c>
      <c r="F86">
        <v>0.441</v>
      </c>
      <c r="G86" t="s">
        <v>0</v>
      </c>
      <c r="H86">
        <v>1.2200000000000001E-2</v>
      </c>
      <c r="I86" t="s">
        <v>0</v>
      </c>
      <c r="J86">
        <v>3.4700000000000002E-2</v>
      </c>
      <c r="K86" t="s">
        <v>0</v>
      </c>
      <c r="L86">
        <v>3.6200000000000003E-2</v>
      </c>
      <c r="Y86">
        <v>5.9299999999999999E-2</v>
      </c>
      <c r="Z86">
        <v>2.2800000000000001E-2</v>
      </c>
      <c r="AA86">
        <v>0.441</v>
      </c>
      <c r="AB86">
        <v>1.2200000000000001E-2</v>
      </c>
      <c r="AC86">
        <v>3.4700000000000002E-2</v>
      </c>
      <c r="AD86">
        <v>3.6200000000000003E-2</v>
      </c>
      <c r="AF86" s="1" t="s">
        <v>50</v>
      </c>
      <c r="AG86">
        <f>MIN(Y86:Y95)</f>
        <v>5.0000000000000001E-3</v>
      </c>
      <c r="AH86">
        <f>MIN(Z86:Z95)</f>
        <v>5.7000000000000002E-3</v>
      </c>
      <c r="AI86">
        <f t="shared" ref="AI86" si="76">MIN(AA86:AA95)</f>
        <v>1.11E-2</v>
      </c>
      <c r="AJ86">
        <f t="shared" ref="AJ86" si="77">MIN(AB86:AB95)</f>
        <v>1.1900000000000001E-2</v>
      </c>
      <c r="AK86">
        <f t="shared" ref="AK86" si="78">MIN(AC86:AC95)</f>
        <v>2.23E-2</v>
      </c>
      <c r="AL86">
        <f t="shared" ref="AL86" si="79">MIN(AD86:AD95)</f>
        <v>7.6E-3</v>
      </c>
    </row>
    <row r="87" spans="1:38" x14ac:dyDescent="0.2">
      <c r="A87" t="s">
        <v>22</v>
      </c>
      <c r="B87">
        <v>3.0700000000000002E-2</v>
      </c>
      <c r="C87" t="s">
        <v>22</v>
      </c>
      <c r="D87">
        <v>0.44850000000000001</v>
      </c>
      <c r="E87" t="s">
        <v>22</v>
      </c>
      <c r="F87">
        <v>0.28589999999999999</v>
      </c>
      <c r="G87" t="s">
        <v>22</v>
      </c>
      <c r="H87">
        <v>5.2699999999999997E-2</v>
      </c>
      <c r="I87" t="s">
        <v>22</v>
      </c>
      <c r="J87">
        <v>0.17910000000000001</v>
      </c>
      <c r="K87" t="s">
        <v>22</v>
      </c>
      <c r="L87">
        <v>5.1299999999999998E-2</v>
      </c>
      <c r="Y87">
        <v>3.0700000000000002E-2</v>
      </c>
      <c r="Z87">
        <v>0.44850000000000001</v>
      </c>
      <c r="AA87">
        <v>0.28589999999999999</v>
      </c>
      <c r="AB87">
        <v>5.2699999999999997E-2</v>
      </c>
      <c r="AC87">
        <v>0.17910000000000001</v>
      </c>
      <c r="AD87">
        <v>5.1299999999999998E-2</v>
      </c>
      <c r="AF87" s="1" t="s">
        <v>51</v>
      </c>
      <c r="AG87">
        <f>QUARTILE(Y86:Y95,1)-AG86</f>
        <v>1.4149999999999999E-2</v>
      </c>
      <c r="AH87">
        <f>QUARTILE(Z86:Z95,1)-AH86</f>
        <v>1.7500000000000002E-2</v>
      </c>
      <c r="AI87">
        <f>QUARTILE(AA86:AA95,1)-AI86</f>
        <v>3.9949999999999999E-2</v>
      </c>
      <c r="AJ87">
        <f t="shared" ref="AJ87" si="80">QUARTILE(AB86:AB95,1)-AJ86</f>
        <v>1.0874999999999999E-2</v>
      </c>
      <c r="AK87">
        <f t="shared" ref="AK87" si="81">QUARTILE(AC86:AC95,1)-AK86</f>
        <v>8.8249999999999995E-3</v>
      </c>
      <c r="AL87">
        <f t="shared" ref="AL87" si="82">QUARTILE(AD86:AD95,1)-AL86</f>
        <v>2.8800000000000003E-2</v>
      </c>
    </row>
    <row r="88" spans="1:38" x14ac:dyDescent="0.2">
      <c r="A88" t="s">
        <v>23</v>
      </c>
      <c r="B88">
        <v>3.0700000000000002E-2</v>
      </c>
      <c r="C88" t="s">
        <v>23</v>
      </c>
      <c r="D88">
        <v>0.123</v>
      </c>
      <c r="E88" t="s">
        <v>23</v>
      </c>
      <c r="F88">
        <v>0.3296</v>
      </c>
      <c r="G88" t="s">
        <v>23</v>
      </c>
      <c r="H88">
        <v>0.68479999999999996</v>
      </c>
      <c r="I88" t="s">
        <v>23</v>
      </c>
      <c r="J88">
        <v>2.7199999999999998E-2</v>
      </c>
      <c r="K88" t="s">
        <v>23</v>
      </c>
      <c r="L88">
        <v>3.1399999999999997E-2</v>
      </c>
      <c r="Y88">
        <v>3.0700000000000002E-2</v>
      </c>
      <c r="Z88">
        <v>0.123</v>
      </c>
      <c r="AA88">
        <v>0.3296</v>
      </c>
      <c r="AB88">
        <v>0.68479999999999996</v>
      </c>
      <c r="AC88">
        <v>2.7199999999999998E-2</v>
      </c>
      <c r="AD88">
        <v>3.1399999999999997E-2</v>
      </c>
      <c r="AF88" s="1" t="s">
        <v>52</v>
      </c>
      <c r="AG88">
        <f>MEDIAN(Y86:Y95)-QUARTILE(Y86:Y95,1)</f>
        <v>1.915E-2</v>
      </c>
      <c r="AH88">
        <f t="shared" ref="AH88" si="83">MEDIAN(Z86:Z95)-QUARTILE(Z86:Z95,1)</f>
        <v>2.8149999999999998E-2</v>
      </c>
      <c r="AI88">
        <f t="shared" ref="AI88" si="84">MEDIAN(AA86:AA95)-QUARTILE(AA86:AA95,1)</f>
        <v>5.6750000000000009E-2</v>
      </c>
      <c r="AJ88">
        <f t="shared" ref="AJ88" si="85">MEDIAN(AB86:AB95)-QUARTILE(AB86:AB95,1)</f>
        <v>1.2475000000000003E-2</v>
      </c>
      <c r="AK88">
        <f t="shared" ref="AK88" si="86">MEDIAN(AC86:AC95)-QUARTILE(AC86:AC95,1)</f>
        <v>1.7575000000000007E-2</v>
      </c>
      <c r="AL88">
        <f t="shared" ref="AL88" si="87">MEDIAN(AD86:AD95)-QUARTILE(AD86:AD95,1)</f>
        <v>2.4399999999999998E-2</v>
      </c>
    </row>
    <row r="89" spans="1:38" x14ac:dyDescent="0.2">
      <c r="A89" t="s">
        <v>24</v>
      </c>
      <c r="B89">
        <v>1.5299999999999999E-2</v>
      </c>
      <c r="C89" t="s">
        <v>24</v>
      </c>
      <c r="D89">
        <v>2.07E-2</v>
      </c>
      <c r="E89" t="s">
        <v>24</v>
      </c>
      <c r="F89">
        <v>5.6599999999999998E-2</v>
      </c>
      <c r="G89" t="s">
        <v>24</v>
      </c>
      <c r="H89">
        <v>0.36380000000000001</v>
      </c>
      <c r="I89" t="s">
        <v>24</v>
      </c>
      <c r="J89">
        <v>0.23880000000000001</v>
      </c>
      <c r="K89" t="s">
        <v>24</v>
      </c>
      <c r="L89">
        <v>0.39300000000000002</v>
      </c>
      <c r="Y89">
        <v>1.5299999999999999E-2</v>
      </c>
      <c r="Z89">
        <v>2.07E-2</v>
      </c>
      <c r="AA89">
        <v>5.6599999999999998E-2</v>
      </c>
      <c r="AB89">
        <v>0.36380000000000001</v>
      </c>
      <c r="AC89">
        <v>0.23880000000000001</v>
      </c>
      <c r="AD89">
        <v>0.39300000000000002</v>
      </c>
      <c r="AF89" s="1" t="s">
        <v>53</v>
      </c>
      <c r="AG89">
        <f>QUARTILE(Y86:Y95,3)-MEDIAN(Y86:Y95)</f>
        <v>2.8049999999999992E-2</v>
      </c>
      <c r="AH89">
        <f t="shared" ref="AH89" si="88">QUARTILE(Z86:Z95,3)-MEDIAN(Z86:Z95)</f>
        <v>0.14087499999999997</v>
      </c>
      <c r="AI89">
        <f t="shared" ref="AI89" si="89">QUARTILE(AA86:AA95,3)-MEDIAN(AA86:AA95)</f>
        <v>0.18627499999999997</v>
      </c>
      <c r="AJ89">
        <f t="shared" ref="AJ89" si="90">QUARTILE(AB86:AB95,3)-MEDIAN(AB86:AB95)</f>
        <v>0.25077500000000003</v>
      </c>
      <c r="AK89">
        <f t="shared" ref="AK89" si="91">QUARTILE(AC86:AC95,3)-MEDIAN(AC86:AC95)</f>
        <v>0.13977499999999998</v>
      </c>
      <c r="AL89">
        <f t="shared" ref="AL89" si="92">QUARTILE(AD86:AD95,3)-MEDIAN(AD86:AD95)</f>
        <v>2.2949999999999991E-2</v>
      </c>
    </row>
    <row r="90" spans="1:38" x14ac:dyDescent="0.2">
      <c r="A90" t="s">
        <v>25</v>
      </c>
      <c r="B90">
        <v>6.8699999999999997E-2</v>
      </c>
      <c r="C90" t="s">
        <v>25</v>
      </c>
      <c r="D90">
        <v>7.51E-2</v>
      </c>
      <c r="E90" t="s">
        <v>25</v>
      </c>
      <c r="F90">
        <v>0.15690000000000001</v>
      </c>
      <c r="G90" t="s">
        <v>25</v>
      </c>
      <c r="H90">
        <v>3.5999999999999997E-2</v>
      </c>
      <c r="I90" t="s">
        <v>25</v>
      </c>
      <c r="J90">
        <v>6.2700000000000006E-2</v>
      </c>
      <c r="K90" t="s">
        <v>25</v>
      </c>
      <c r="L90">
        <v>8.7999999999999995E-2</v>
      </c>
      <c r="Y90">
        <v>6.8699999999999997E-2</v>
      </c>
      <c r="Z90">
        <v>7.51E-2</v>
      </c>
      <c r="AA90">
        <v>0.15690000000000001</v>
      </c>
      <c r="AB90">
        <v>3.5999999999999997E-2</v>
      </c>
      <c r="AC90">
        <v>6.2700000000000006E-2</v>
      </c>
      <c r="AD90">
        <v>8.7999999999999995E-2</v>
      </c>
      <c r="AF90" s="1" t="s">
        <v>54</v>
      </c>
      <c r="AG90">
        <f>MAX(Y86:Y95)-QUARTILE(Y86:Y95,3)</f>
        <v>0.84045000000000003</v>
      </c>
      <c r="AH90">
        <f t="shared" ref="AH90" si="93">MAX(Z86:Z95)-QUARTILE(Z86:Z95,3)</f>
        <v>0.32767500000000005</v>
      </c>
      <c r="AI90">
        <f t="shared" ref="AI90" si="94">MAX(AA86:AA95)-QUARTILE(AA86:AA95,3)</f>
        <v>0.14692500000000003</v>
      </c>
      <c r="AJ90">
        <f t="shared" ref="AJ90" si="95">MAX(AB86:AB95)-QUARTILE(AB86:AB95,3)</f>
        <v>0.50817500000000004</v>
      </c>
      <c r="AK90">
        <f t="shared" ref="AK90" si="96">MAX(AC86:AC95)-QUARTILE(AC86:AC95,3)</f>
        <v>0.47602499999999998</v>
      </c>
      <c r="AL90">
        <f t="shared" ref="AL90" si="97">MAX(AD86:AD95)-QUARTILE(AD86:AD95,3)</f>
        <v>0.64115</v>
      </c>
    </row>
    <row r="91" spans="1:38" x14ac:dyDescent="0.2">
      <c r="A91" t="s">
        <v>26</v>
      </c>
      <c r="B91">
        <v>0.90680000000000005</v>
      </c>
      <c r="C91" t="s">
        <v>26</v>
      </c>
      <c r="D91">
        <v>2.76E-2</v>
      </c>
      <c r="E91" t="s">
        <v>26</v>
      </c>
      <c r="F91">
        <v>0.29680000000000001</v>
      </c>
      <c r="G91" t="s">
        <v>26</v>
      </c>
      <c r="H91">
        <v>2.87E-2</v>
      </c>
      <c r="I91" t="s">
        <v>26</v>
      </c>
      <c r="J91">
        <v>2.23E-2</v>
      </c>
      <c r="K91" t="s">
        <v>26</v>
      </c>
      <c r="L91">
        <v>3.6999999999999998E-2</v>
      </c>
      <c r="Y91">
        <v>0.90680000000000005</v>
      </c>
      <c r="Z91">
        <v>2.76E-2</v>
      </c>
      <c r="AA91">
        <v>0.29680000000000001</v>
      </c>
      <c r="AB91">
        <v>2.87E-2</v>
      </c>
      <c r="AC91">
        <v>2.23E-2</v>
      </c>
      <c r="AD91">
        <v>3.6999999999999998E-2</v>
      </c>
    </row>
    <row r="92" spans="1:38" x14ac:dyDescent="0.2">
      <c r="A92" t="s">
        <v>27</v>
      </c>
      <c r="B92">
        <v>9.1999999999999998E-3</v>
      </c>
      <c r="C92" t="s">
        <v>27</v>
      </c>
      <c r="D92">
        <v>2.4400000000000002E-2</v>
      </c>
      <c r="E92" t="s">
        <v>27</v>
      </c>
      <c r="F92">
        <v>4.9200000000000001E-2</v>
      </c>
      <c r="G92" t="s">
        <v>27</v>
      </c>
      <c r="H92">
        <v>1.1900000000000001E-2</v>
      </c>
      <c r="I92" t="s">
        <v>27</v>
      </c>
      <c r="J92">
        <v>0.19159999999999999</v>
      </c>
      <c r="K92" t="s">
        <v>27</v>
      </c>
      <c r="L92">
        <v>7.6E-3</v>
      </c>
      <c r="Y92">
        <v>9.1999999999999998E-3</v>
      </c>
      <c r="Z92">
        <v>2.4400000000000002E-2</v>
      </c>
      <c r="AA92">
        <v>4.9200000000000001E-2</v>
      </c>
      <c r="AB92">
        <v>1.1900000000000001E-2</v>
      </c>
      <c r="AC92">
        <v>0.19159999999999999</v>
      </c>
      <c r="AD92">
        <v>7.6E-3</v>
      </c>
    </row>
    <row r="93" spans="1:38" x14ac:dyDescent="0.2">
      <c r="A93" t="s">
        <v>28</v>
      </c>
      <c r="B93">
        <v>5.0000000000000001E-3</v>
      </c>
      <c r="C93" t="s">
        <v>28</v>
      </c>
      <c r="D93">
        <v>0.21529999999999999</v>
      </c>
      <c r="E93" t="s">
        <v>28</v>
      </c>
      <c r="F93">
        <v>2.8799999999999999E-2</v>
      </c>
      <c r="G93" t="s">
        <v>28</v>
      </c>
      <c r="H93">
        <v>2.0799999999999999E-2</v>
      </c>
      <c r="I93" t="s">
        <v>28</v>
      </c>
      <c r="J93">
        <v>0.66449999999999998</v>
      </c>
      <c r="K93" t="s">
        <v>28</v>
      </c>
      <c r="L93">
        <v>7.0300000000000001E-2</v>
      </c>
      <c r="Y93">
        <v>5.0000000000000001E-3</v>
      </c>
      <c r="Z93">
        <v>0.21529999999999999</v>
      </c>
      <c r="AA93">
        <v>2.8799999999999999E-2</v>
      </c>
      <c r="AB93">
        <v>2.0799999999999999E-2</v>
      </c>
      <c r="AC93">
        <v>0.66449999999999998</v>
      </c>
      <c r="AD93">
        <v>7.0300000000000001E-2</v>
      </c>
    </row>
    <row r="94" spans="1:38" x14ac:dyDescent="0.2">
      <c r="A94" t="s">
        <v>29</v>
      </c>
      <c r="B94">
        <v>0.29459999999999997</v>
      </c>
      <c r="C94" t="s">
        <v>29</v>
      </c>
      <c r="D94">
        <v>5.7000000000000002E-3</v>
      </c>
      <c r="E94" t="s">
        <v>29</v>
      </c>
      <c r="F94">
        <v>1.11E-2</v>
      </c>
      <c r="G94" t="s">
        <v>29</v>
      </c>
      <c r="H94">
        <v>3.4500000000000003E-2</v>
      </c>
      <c r="I94" t="s">
        <v>29</v>
      </c>
      <c r="J94">
        <v>3.2399999999999998E-2</v>
      </c>
      <c r="K94" t="s">
        <v>29</v>
      </c>
      <c r="L94">
        <v>7.0999999999999994E-2</v>
      </c>
      <c r="Y94">
        <v>0.29459999999999997</v>
      </c>
      <c r="Z94">
        <v>5.7000000000000002E-3</v>
      </c>
      <c r="AA94">
        <v>1.11E-2</v>
      </c>
      <c r="AB94">
        <v>3.4500000000000003E-2</v>
      </c>
      <c r="AC94">
        <v>3.2399999999999998E-2</v>
      </c>
      <c r="AD94">
        <v>7.0999999999999994E-2</v>
      </c>
    </row>
    <row r="95" spans="1:38" x14ac:dyDescent="0.2">
      <c r="A95" t="s">
        <v>30</v>
      </c>
      <c r="B95">
        <v>4.5900000000000003E-2</v>
      </c>
      <c r="C95" t="s">
        <v>30</v>
      </c>
      <c r="D95">
        <v>0.51990000000000003</v>
      </c>
      <c r="E95" t="s">
        <v>30</v>
      </c>
      <c r="F95">
        <v>5.8700000000000002E-2</v>
      </c>
      <c r="G95" t="s">
        <v>30</v>
      </c>
      <c r="H95">
        <v>0.79420000000000002</v>
      </c>
      <c r="I95" t="s">
        <v>30</v>
      </c>
      <c r="J95">
        <v>3.0700000000000002E-2</v>
      </c>
      <c r="K95" t="s">
        <v>30</v>
      </c>
      <c r="L95">
        <v>0.72489999999999999</v>
      </c>
      <c r="Y95">
        <v>4.5900000000000003E-2</v>
      </c>
      <c r="Z95">
        <v>0.51990000000000003</v>
      </c>
      <c r="AA95">
        <v>5.8700000000000002E-2</v>
      </c>
      <c r="AB95">
        <v>0.79420000000000002</v>
      </c>
      <c r="AC95">
        <v>3.0700000000000002E-2</v>
      </c>
      <c r="AD95">
        <v>0.72489999999999999</v>
      </c>
    </row>
    <row r="98" spans="1:38" x14ac:dyDescent="0.2">
      <c r="B98" s="1" t="s">
        <v>32</v>
      </c>
      <c r="C98" s="1"/>
      <c r="D98" s="1" t="s">
        <v>33</v>
      </c>
      <c r="E98" s="1"/>
      <c r="F98" s="1" t="s">
        <v>35</v>
      </c>
      <c r="G98" s="1"/>
      <c r="H98" s="1" t="s">
        <v>34</v>
      </c>
      <c r="I98" s="1"/>
      <c r="J98" s="1" t="s">
        <v>36</v>
      </c>
      <c r="K98" s="1"/>
      <c r="L98" s="1" t="s">
        <v>37</v>
      </c>
    </row>
    <row r="99" spans="1:38" x14ac:dyDescent="0.2">
      <c r="A99" s="1" t="s">
        <v>57</v>
      </c>
      <c r="B99">
        <f>AVERAGE(B86:B95)</f>
        <v>0.14662</v>
      </c>
      <c r="D99">
        <f>AVERAGE(D86:D95)</f>
        <v>0.14830000000000002</v>
      </c>
      <c r="F99">
        <f t="shared" ref="F99:J99" si="98">AVERAGE(F86:F95)</f>
        <v>0.17146</v>
      </c>
      <c r="H99">
        <f t="shared" si="98"/>
        <v>0.20396</v>
      </c>
      <c r="J99">
        <f t="shared" si="98"/>
        <v>0.1484</v>
      </c>
      <c r="L99">
        <f>AVERAGE(L86:L95)</f>
        <v>0.15106999999999998</v>
      </c>
    </row>
    <row r="103" spans="1:38" x14ac:dyDescent="0.2">
      <c r="B103" s="1" t="s">
        <v>32</v>
      </c>
      <c r="D103" s="1" t="s">
        <v>33</v>
      </c>
      <c r="F103" s="1" t="s">
        <v>35</v>
      </c>
      <c r="H103" s="1" t="s">
        <v>34</v>
      </c>
      <c r="J103" s="1" t="s">
        <v>36</v>
      </c>
      <c r="L103" s="1" t="s">
        <v>37</v>
      </c>
      <c r="Y103" s="1" t="s">
        <v>32</v>
      </c>
      <c r="Z103" s="1" t="s">
        <v>33</v>
      </c>
      <c r="AA103" s="1" t="s">
        <v>35</v>
      </c>
      <c r="AB103" s="1" t="s">
        <v>34</v>
      </c>
      <c r="AC103" s="1" t="s">
        <v>36</v>
      </c>
      <c r="AD103" s="1" t="s">
        <v>37</v>
      </c>
      <c r="AG103" s="1" t="s">
        <v>32</v>
      </c>
      <c r="AH103" s="1" t="s">
        <v>33</v>
      </c>
      <c r="AI103" s="1" t="s">
        <v>35</v>
      </c>
      <c r="AJ103" s="1" t="s">
        <v>34</v>
      </c>
      <c r="AK103" s="1" t="s">
        <v>36</v>
      </c>
      <c r="AL103" s="1" t="s">
        <v>37</v>
      </c>
    </row>
    <row r="104" spans="1:38" x14ac:dyDescent="0.2">
      <c r="A104" t="s">
        <v>0</v>
      </c>
      <c r="B104">
        <v>1</v>
      </c>
      <c r="C104" t="s">
        <v>0</v>
      </c>
      <c r="D104">
        <v>1</v>
      </c>
      <c r="E104" t="s">
        <v>0</v>
      </c>
      <c r="F104">
        <v>3</v>
      </c>
      <c r="G104" t="s">
        <v>0</v>
      </c>
      <c r="H104">
        <v>0</v>
      </c>
      <c r="I104" t="s">
        <v>0</v>
      </c>
      <c r="J104">
        <v>1</v>
      </c>
      <c r="K104" t="s">
        <v>0</v>
      </c>
      <c r="L104">
        <v>1</v>
      </c>
      <c r="Y104">
        <v>1</v>
      </c>
      <c r="Z104">
        <v>1</v>
      </c>
      <c r="AA104">
        <v>3</v>
      </c>
      <c r="AB104">
        <v>0</v>
      </c>
      <c r="AC104">
        <v>1</v>
      </c>
      <c r="AD104">
        <v>1</v>
      </c>
      <c r="AF104" s="1" t="s">
        <v>50</v>
      </c>
      <c r="AG104">
        <f>MIN(Y104:Y113)</f>
        <v>0</v>
      </c>
      <c r="AH104">
        <f>MIN(Z104:Z113)</f>
        <v>0</v>
      </c>
      <c r="AI104">
        <f t="shared" ref="AI104" si="99">MIN(AA104:AA113)</f>
        <v>0</v>
      </c>
      <c r="AJ104">
        <f t="shared" ref="AJ104" si="100">MIN(AB104:AB113)</f>
        <v>0</v>
      </c>
      <c r="AK104">
        <f t="shared" ref="AK104" si="101">MIN(AC104:AC113)</f>
        <v>0</v>
      </c>
      <c r="AL104">
        <f t="shared" ref="AL104" si="102">MIN(AD104:AD113)</f>
        <v>0</v>
      </c>
    </row>
    <row r="105" spans="1:38" x14ac:dyDescent="0.2">
      <c r="A105" t="s">
        <v>22</v>
      </c>
      <c r="B105">
        <v>2</v>
      </c>
      <c r="C105" t="s">
        <v>22</v>
      </c>
      <c r="D105">
        <v>3</v>
      </c>
      <c r="E105" t="s">
        <v>22</v>
      </c>
      <c r="F105">
        <v>2</v>
      </c>
      <c r="G105" t="s">
        <v>22</v>
      </c>
      <c r="H105">
        <v>1</v>
      </c>
      <c r="I105" t="s">
        <v>22</v>
      </c>
      <c r="J105">
        <v>2</v>
      </c>
      <c r="K105" t="s">
        <v>22</v>
      </c>
      <c r="L105">
        <v>0</v>
      </c>
      <c r="Y105">
        <v>2</v>
      </c>
      <c r="Z105">
        <v>3</v>
      </c>
      <c r="AA105">
        <v>2</v>
      </c>
      <c r="AB105">
        <v>1</v>
      </c>
      <c r="AC105">
        <v>2</v>
      </c>
      <c r="AD105">
        <v>0</v>
      </c>
      <c r="AF105" s="1" t="s">
        <v>51</v>
      </c>
      <c r="AG105">
        <f>QUARTILE(Y104:Y113,1)-AG104</f>
        <v>0.25</v>
      </c>
      <c r="AH105">
        <f>QUARTILE(Z104:Z113,1)-AH104</f>
        <v>1</v>
      </c>
      <c r="AI105">
        <f>QUARTILE(AA104:AA113,1)-AI104</f>
        <v>1.25</v>
      </c>
      <c r="AJ105">
        <f t="shared" ref="AJ105" si="103">QUARTILE(AB104:AB113,1)-AJ104</f>
        <v>0</v>
      </c>
      <c r="AK105">
        <f t="shared" ref="AK105" si="104">QUARTILE(AC104:AC113,1)-AK104</f>
        <v>1</v>
      </c>
      <c r="AL105">
        <f t="shared" ref="AL105" si="105">QUARTILE(AD104:AD113,1)-AL104</f>
        <v>0.25</v>
      </c>
    </row>
    <row r="106" spans="1:38" x14ac:dyDescent="0.2">
      <c r="A106" t="s">
        <v>23</v>
      </c>
      <c r="B106">
        <v>2</v>
      </c>
      <c r="C106" t="s">
        <v>23</v>
      </c>
      <c r="D106">
        <v>3</v>
      </c>
      <c r="E106" t="s">
        <v>23</v>
      </c>
      <c r="F106">
        <v>3</v>
      </c>
      <c r="G106" t="s">
        <v>23</v>
      </c>
      <c r="H106">
        <v>3</v>
      </c>
      <c r="I106" t="s">
        <v>23</v>
      </c>
      <c r="J106">
        <v>1</v>
      </c>
      <c r="K106" t="s">
        <v>23</v>
      </c>
      <c r="L106">
        <v>1</v>
      </c>
      <c r="Y106">
        <v>2</v>
      </c>
      <c r="Z106">
        <v>3</v>
      </c>
      <c r="AA106">
        <v>3</v>
      </c>
      <c r="AB106">
        <v>3</v>
      </c>
      <c r="AC106">
        <v>1</v>
      </c>
      <c r="AD106">
        <v>1</v>
      </c>
      <c r="AF106" s="1" t="s">
        <v>52</v>
      </c>
      <c r="AG106">
        <f>MEDIAN(Y104:Y113)-QUARTILE(Y104:Y113,1)</f>
        <v>0.75</v>
      </c>
      <c r="AH106">
        <f t="shared" ref="AH106" si="106">MEDIAN(Z104:Z113)-QUARTILE(Z104:Z113,1)</f>
        <v>0.5</v>
      </c>
      <c r="AI106">
        <f t="shared" ref="AI106" si="107">MEDIAN(AA104:AA113)-QUARTILE(AA104:AA113,1)</f>
        <v>0.75</v>
      </c>
      <c r="AJ106">
        <f t="shared" ref="AJ106" si="108">MEDIAN(AB104:AB113)-QUARTILE(AB104:AB113,1)</f>
        <v>1</v>
      </c>
      <c r="AK106">
        <f t="shared" ref="AK106" si="109">MEDIAN(AC104:AC113)-QUARTILE(AC104:AC113,1)</f>
        <v>0</v>
      </c>
      <c r="AL106">
        <f t="shared" ref="AL106" si="110">MEDIAN(AD104:AD113)-QUARTILE(AD104:AD113,1)</f>
        <v>0.75</v>
      </c>
    </row>
    <row r="107" spans="1:38" x14ac:dyDescent="0.2">
      <c r="A107" t="s">
        <v>24</v>
      </c>
      <c r="B107">
        <v>0</v>
      </c>
      <c r="C107" t="s">
        <v>24</v>
      </c>
      <c r="D107">
        <v>1</v>
      </c>
      <c r="E107" t="s">
        <v>24</v>
      </c>
      <c r="F107">
        <v>1</v>
      </c>
      <c r="G107" t="s">
        <v>24</v>
      </c>
      <c r="H107">
        <v>3</v>
      </c>
      <c r="I107" t="s">
        <v>24</v>
      </c>
      <c r="J107">
        <v>2</v>
      </c>
      <c r="K107" t="s">
        <v>24</v>
      </c>
      <c r="L107">
        <v>3</v>
      </c>
      <c r="Y107">
        <v>0</v>
      </c>
      <c r="Z107">
        <v>1</v>
      </c>
      <c r="AA107">
        <v>1</v>
      </c>
      <c r="AB107">
        <v>3</v>
      </c>
      <c r="AC107">
        <v>2</v>
      </c>
      <c r="AD107">
        <v>3</v>
      </c>
      <c r="AF107" s="1" t="s">
        <v>53</v>
      </c>
      <c r="AG107">
        <f>QUARTILE(Y104:Y113,3)-MEDIAN(Y104:Y113)</f>
        <v>1</v>
      </c>
      <c r="AH107">
        <f t="shared" ref="AH107" si="111">QUARTILE(Z104:Z113,3)-MEDIAN(Z104:Z113)</f>
        <v>1.25</v>
      </c>
      <c r="AI107">
        <f t="shared" ref="AI107" si="112">QUARTILE(AA104:AA113,3)-MEDIAN(AA104:AA113)</f>
        <v>0.75</v>
      </c>
      <c r="AJ107">
        <f t="shared" ref="AJ107" si="113">QUARTILE(AB104:AB113,3)-MEDIAN(AB104:AB113)</f>
        <v>1.5</v>
      </c>
      <c r="AK107">
        <f t="shared" ref="AK107" si="114">QUARTILE(AC104:AC113,3)-MEDIAN(AC104:AC113)</f>
        <v>1</v>
      </c>
      <c r="AL107">
        <f t="shared" ref="AL107" si="115">QUARTILE(AD104:AD113,3)-MEDIAN(AD104:AD113)</f>
        <v>0.75</v>
      </c>
    </row>
    <row r="108" spans="1:38" x14ac:dyDescent="0.2">
      <c r="A108" t="s">
        <v>25</v>
      </c>
      <c r="B108">
        <v>0</v>
      </c>
      <c r="C108" t="s">
        <v>25</v>
      </c>
      <c r="D108">
        <v>2</v>
      </c>
      <c r="E108" t="s">
        <v>25</v>
      </c>
      <c r="F108">
        <v>2</v>
      </c>
      <c r="G108" t="s">
        <v>25</v>
      </c>
      <c r="H108">
        <v>1</v>
      </c>
      <c r="I108" t="s">
        <v>25</v>
      </c>
      <c r="J108">
        <v>1</v>
      </c>
      <c r="K108" t="s">
        <v>25</v>
      </c>
      <c r="L108">
        <v>0</v>
      </c>
      <c r="Y108">
        <v>0</v>
      </c>
      <c r="Z108">
        <v>2</v>
      </c>
      <c r="AA108">
        <v>2</v>
      </c>
      <c r="AB108">
        <v>1</v>
      </c>
      <c r="AC108">
        <v>1</v>
      </c>
      <c r="AD108">
        <v>0</v>
      </c>
      <c r="AF108" s="1" t="s">
        <v>54</v>
      </c>
      <c r="AG108">
        <f>MAX(Y104:Y113)-QUARTILE(Y104:Y113,3)</f>
        <v>1</v>
      </c>
      <c r="AH108">
        <f t="shared" ref="AH108" si="116">MAX(Z104:Z113)-QUARTILE(Z104:Z113,3)</f>
        <v>0.25</v>
      </c>
      <c r="AI108">
        <f t="shared" ref="AI108" si="117">MAX(AA104:AA113)-QUARTILE(AA104:AA113,3)</f>
        <v>0.25</v>
      </c>
      <c r="AJ108">
        <f t="shared" ref="AJ108" si="118">MAX(AB104:AB113)-QUARTILE(AB104:AB113,3)</f>
        <v>0.5</v>
      </c>
      <c r="AK108">
        <f t="shared" ref="AK108" si="119">MAX(AC104:AC113)-QUARTILE(AC104:AC113,3)</f>
        <v>1</v>
      </c>
      <c r="AL108">
        <f t="shared" ref="AL108" si="120">MAX(AD104:AD113)-QUARTILE(AD104:AD113,3)</f>
        <v>1.25</v>
      </c>
    </row>
    <row r="109" spans="1:38" x14ac:dyDescent="0.2">
      <c r="A109" t="s">
        <v>26</v>
      </c>
      <c r="B109">
        <v>3</v>
      </c>
      <c r="C109" t="s">
        <v>26</v>
      </c>
      <c r="D109">
        <v>1</v>
      </c>
      <c r="E109" t="s">
        <v>26</v>
      </c>
      <c r="F109">
        <v>3</v>
      </c>
      <c r="G109" t="s">
        <v>26</v>
      </c>
      <c r="H109">
        <v>1</v>
      </c>
      <c r="I109" t="s">
        <v>26</v>
      </c>
      <c r="J109">
        <v>1</v>
      </c>
      <c r="K109" t="s">
        <v>26</v>
      </c>
      <c r="L109">
        <v>1</v>
      </c>
      <c r="Y109">
        <v>3</v>
      </c>
      <c r="Z109">
        <v>1</v>
      </c>
      <c r="AA109">
        <v>3</v>
      </c>
      <c r="AB109">
        <v>1</v>
      </c>
      <c r="AC109">
        <v>1</v>
      </c>
      <c r="AD109">
        <v>1</v>
      </c>
    </row>
    <row r="110" spans="1:38" x14ac:dyDescent="0.2">
      <c r="A110" t="s">
        <v>27</v>
      </c>
      <c r="B110">
        <v>1</v>
      </c>
      <c r="C110" t="s">
        <v>27</v>
      </c>
      <c r="D110">
        <v>1</v>
      </c>
      <c r="E110" t="s">
        <v>27</v>
      </c>
      <c r="F110">
        <v>2</v>
      </c>
      <c r="G110" t="s">
        <v>27</v>
      </c>
      <c r="H110">
        <v>0</v>
      </c>
      <c r="I110" t="s">
        <v>27</v>
      </c>
      <c r="J110">
        <v>2</v>
      </c>
      <c r="K110" t="s">
        <v>27</v>
      </c>
      <c r="L110">
        <v>0</v>
      </c>
      <c r="Y110">
        <v>1</v>
      </c>
      <c r="Z110">
        <v>1</v>
      </c>
      <c r="AA110">
        <v>2</v>
      </c>
      <c r="AB110">
        <v>0</v>
      </c>
      <c r="AC110">
        <v>2</v>
      </c>
      <c r="AD110">
        <v>0</v>
      </c>
    </row>
    <row r="111" spans="1:38" x14ac:dyDescent="0.2">
      <c r="A111" t="s">
        <v>28</v>
      </c>
      <c r="B111">
        <v>0</v>
      </c>
      <c r="C111" t="s">
        <v>28</v>
      </c>
      <c r="D111">
        <v>2</v>
      </c>
      <c r="E111" t="s">
        <v>28</v>
      </c>
      <c r="F111">
        <v>1</v>
      </c>
      <c r="G111" t="s">
        <v>28</v>
      </c>
      <c r="H111">
        <v>0</v>
      </c>
      <c r="I111" t="s">
        <v>28</v>
      </c>
      <c r="J111">
        <v>3</v>
      </c>
      <c r="K111" t="s">
        <v>28</v>
      </c>
      <c r="L111">
        <v>2</v>
      </c>
      <c r="Y111">
        <v>0</v>
      </c>
      <c r="Z111">
        <v>2</v>
      </c>
      <c r="AA111">
        <v>1</v>
      </c>
      <c r="AB111">
        <v>0</v>
      </c>
      <c r="AC111">
        <v>3</v>
      </c>
      <c r="AD111">
        <v>2</v>
      </c>
    </row>
    <row r="112" spans="1:38" x14ac:dyDescent="0.2">
      <c r="A112" t="s">
        <v>29</v>
      </c>
      <c r="B112">
        <v>3</v>
      </c>
      <c r="C112" t="s">
        <v>29</v>
      </c>
      <c r="D112">
        <v>0</v>
      </c>
      <c r="E112" t="s">
        <v>29</v>
      </c>
      <c r="F112">
        <v>0</v>
      </c>
      <c r="G112" t="s">
        <v>29</v>
      </c>
      <c r="H112">
        <v>0</v>
      </c>
      <c r="I112" t="s">
        <v>29</v>
      </c>
      <c r="J112">
        <v>0</v>
      </c>
      <c r="K112" t="s">
        <v>29</v>
      </c>
      <c r="L112">
        <v>1</v>
      </c>
      <c r="Y112">
        <v>3</v>
      </c>
      <c r="Z112">
        <v>0</v>
      </c>
      <c r="AA112">
        <v>0</v>
      </c>
      <c r="AB112">
        <v>0</v>
      </c>
      <c r="AC112">
        <v>0</v>
      </c>
      <c r="AD112">
        <v>1</v>
      </c>
    </row>
    <row r="113" spans="1:30" x14ac:dyDescent="0.2">
      <c r="A113" t="s">
        <v>30</v>
      </c>
      <c r="B113">
        <v>1</v>
      </c>
      <c r="C113" t="s">
        <v>30</v>
      </c>
      <c r="D113">
        <v>3</v>
      </c>
      <c r="E113" t="s">
        <v>30</v>
      </c>
      <c r="F113">
        <v>2</v>
      </c>
      <c r="G113" t="s">
        <v>30</v>
      </c>
      <c r="H113">
        <v>3</v>
      </c>
      <c r="I113" t="s">
        <v>30</v>
      </c>
      <c r="J113">
        <v>1</v>
      </c>
      <c r="K113" t="s">
        <v>30</v>
      </c>
      <c r="L113">
        <v>3</v>
      </c>
      <c r="Y113">
        <v>1</v>
      </c>
      <c r="Z113">
        <v>3</v>
      </c>
      <c r="AA113">
        <v>2</v>
      </c>
      <c r="AB113">
        <v>3</v>
      </c>
      <c r="AC113">
        <v>1</v>
      </c>
      <c r="AD113">
        <v>3</v>
      </c>
    </row>
    <row r="117" spans="1:30" x14ac:dyDescent="0.2">
      <c r="B117" s="1" t="s">
        <v>32</v>
      </c>
      <c r="C117" s="1"/>
      <c r="D117" s="1" t="s">
        <v>33</v>
      </c>
      <c r="E117" s="1"/>
      <c r="F117" s="1" t="s">
        <v>35</v>
      </c>
      <c r="G117" s="1"/>
      <c r="H117" s="1" t="s">
        <v>34</v>
      </c>
      <c r="I117" s="1"/>
      <c r="J117" s="1" t="s">
        <v>36</v>
      </c>
      <c r="K117" s="1"/>
      <c r="L117" s="1" t="s">
        <v>37</v>
      </c>
    </row>
    <row r="118" spans="1:30" x14ac:dyDescent="0.2">
      <c r="A118" s="1" t="s">
        <v>57</v>
      </c>
      <c r="B118">
        <f>AVERAGE(B104:B113)</f>
        <v>1.3</v>
      </c>
      <c r="D118">
        <f t="shared" ref="D118:L118" si="121">AVERAGE(D104:D113)</f>
        <v>1.7</v>
      </c>
      <c r="F118">
        <f t="shared" si="121"/>
        <v>1.9</v>
      </c>
      <c r="H118">
        <f t="shared" si="121"/>
        <v>1.2</v>
      </c>
      <c r="J118">
        <f t="shared" si="121"/>
        <v>1.4</v>
      </c>
      <c r="L118">
        <f t="shared" si="121"/>
        <v>1.2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Trials</vt:lpstr>
      <vt:lpstr>UserInput</vt:lpstr>
      <vt:lpstr>Laplacian</vt:lpstr>
      <vt:lpstr>Corners</vt:lpstr>
      <vt:lpstr>Entropy</vt:lpstr>
      <vt:lpstr>GO Entropy</vt:lpstr>
      <vt:lpstr>1) How do users perceive differ</vt:lpstr>
      <vt:lpstr>2) How does viewing distance af</vt:lpstr>
      <vt:lpstr>3) How does background texture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2022-04-01T01:12:29Z</dcterms:created>
  <dcterms:modified xsi:type="dcterms:W3CDTF">2022-04-14T17:37:34Z</dcterms:modified>
</cp:coreProperties>
</file>