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sondinh/Desktop/Weapon_MuscleMass/"/>
    </mc:Choice>
  </mc:AlternateContent>
  <xr:revisionPtr revIDLastSave="0" documentId="13_ncr:1_{FF24C993-9CBC-9743-82D7-E04A74692807}" xr6:coauthVersionLast="47" xr6:coauthVersionMax="47" xr10:uidLastSave="{00000000-0000-0000-0000-000000000000}"/>
  <bookViews>
    <workbookView xWindow="0" yWindow="460" windowWidth="16140" windowHeight="17540" activeTab="1" xr2:uid="{B38583B6-E653-7049-80AC-940CB65653CC}"/>
  </bookViews>
  <sheets>
    <sheet name="Sheet1" sheetId="1" r:id="rId1"/>
    <sheet name="Control_EtOH" sheetId="4" r:id="rId2"/>
    <sheet name="Control_Dissect" sheetId="5" r:id="rId3"/>
    <sheet name="JUVENILES" sheetId="3" r:id="rId4"/>
    <sheet name="NEW_MOLTS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5" l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  <c r="E3" i="5"/>
  <c r="E4" i="5"/>
  <c r="E5" i="5"/>
  <c r="E6" i="5"/>
  <c r="E2" i="5"/>
  <c r="E3" i="4"/>
  <c r="E4" i="4"/>
  <c r="E5" i="4"/>
  <c r="E6" i="4"/>
  <c r="E2" i="4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Q6" i="2"/>
  <c r="O6" i="2"/>
  <c r="M6" i="2"/>
  <c r="L6" i="2"/>
  <c r="N6" i="2" s="1"/>
  <c r="K6" i="2"/>
  <c r="I6" i="2"/>
  <c r="R6" i="2" s="1"/>
  <c r="G6" i="2"/>
  <c r="H6" i="2" s="1"/>
  <c r="J6" i="2" s="1"/>
  <c r="Q5" i="2"/>
  <c r="O5" i="2"/>
  <c r="M5" i="2"/>
  <c r="L5" i="2"/>
  <c r="N5" i="2" s="1"/>
  <c r="G5" i="2"/>
  <c r="I5" i="2" s="1"/>
  <c r="R5" i="2" s="1"/>
  <c r="G4" i="2"/>
  <c r="I4" i="2" s="1"/>
  <c r="R4" i="2" s="1"/>
  <c r="L4" i="2"/>
  <c r="K4" i="2" s="1"/>
  <c r="M4" i="2"/>
  <c r="O4" i="2"/>
  <c r="P4" i="2"/>
  <c r="Q4" i="2"/>
  <c r="Q5" i="3"/>
  <c r="O5" i="3"/>
  <c r="M5" i="3"/>
  <c r="L5" i="3"/>
  <c r="N5" i="3" s="1"/>
  <c r="K5" i="3"/>
  <c r="G5" i="3"/>
  <c r="I5" i="3" s="1"/>
  <c r="R5" i="3" s="1"/>
  <c r="G3" i="3"/>
  <c r="I3" i="3" s="1"/>
  <c r="G4" i="3"/>
  <c r="G2" i="3"/>
  <c r="G2" i="1"/>
  <c r="L2" i="1"/>
  <c r="N2" i="1" s="1"/>
  <c r="M2" i="1"/>
  <c r="O2" i="1"/>
  <c r="Q2" i="1"/>
  <c r="G4" i="1"/>
  <c r="I4" i="1" s="1"/>
  <c r="G5" i="1"/>
  <c r="I5" i="1" s="1"/>
  <c r="G6" i="1"/>
  <c r="I6" i="1" s="1"/>
  <c r="G7" i="1"/>
  <c r="I7" i="1" s="1"/>
  <c r="G8" i="1"/>
  <c r="I8" i="1" s="1"/>
  <c r="G9" i="1"/>
  <c r="I9" i="1" s="1"/>
  <c r="G10" i="1"/>
  <c r="I10" i="1" s="1"/>
  <c r="G11" i="1"/>
  <c r="I11" i="1" s="1"/>
  <c r="G12" i="1"/>
  <c r="I12" i="1" s="1"/>
  <c r="G13" i="1"/>
  <c r="I13" i="1" s="1"/>
  <c r="G14" i="1"/>
  <c r="I14" i="1" s="1"/>
  <c r="G15" i="1"/>
  <c r="I15" i="1" s="1"/>
  <c r="G16" i="1"/>
  <c r="I16" i="1" s="1"/>
  <c r="G17" i="1"/>
  <c r="I17" i="1" s="1"/>
  <c r="G18" i="1"/>
  <c r="I18" i="1" s="1"/>
  <c r="G19" i="1"/>
  <c r="I19" i="1" s="1"/>
  <c r="G20" i="1"/>
  <c r="I20" i="1" s="1"/>
  <c r="G21" i="1"/>
  <c r="I21" i="1" s="1"/>
  <c r="G22" i="1"/>
  <c r="G23" i="1"/>
  <c r="I23" i="1" s="1"/>
  <c r="G24" i="1"/>
  <c r="I24" i="1" s="1"/>
  <c r="G25" i="1"/>
  <c r="I25" i="1" s="1"/>
  <c r="G26" i="1"/>
  <c r="I26" i="1" s="1"/>
  <c r="G27" i="1"/>
  <c r="I27" i="1" s="1"/>
  <c r="G28" i="1"/>
  <c r="I28" i="1" s="1"/>
  <c r="G29" i="1"/>
  <c r="I29" i="1" s="1"/>
  <c r="G30" i="1"/>
  <c r="I30" i="1" s="1"/>
  <c r="G31" i="1"/>
  <c r="I31" i="1" s="1"/>
  <c r="G32" i="1"/>
  <c r="I32" i="1" s="1"/>
  <c r="G33" i="1"/>
  <c r="I33" i="1" s="1"/>
  <c r="G34" i="1"/>
  <c r="I34" i="1" s="1"/>
  <c r="G35" i="1"/>
  <c r="I35" i="1" s="1"/>
  <c r="G36" i="1"/>
  <c r="I36" i="1" s="1"/>
  <c r="G37" i="1"/>
  <c r="I37" i="1" s="1"/>
  <c r="G38" i="1"/>
  <c r="I38" i="1" s="1"/>
  <c r="G39" i="1"/>
  <c r="I39" i="1" s="1"/>
  <c r="G40" i="1"/>
  <c r="I40" i="1" s="1"/>
  <c r="G41" i="1"/>
  <c r="I41" i="1" s="1"/>
  <c r="G42" i="1"/>
  <c r="I42" i="1" s="1"/>
  <c r="G43" i="1"/>
  <c r="I43" i="1" s="1"/>
  <c r="G44" i="1"/>
  <c r="I44" i="1" s="1"/>
  <c r="G45" i="1"/>
  <c r="I45" i="1" s="1"/>
  <c r="G46" i="1"/>
  <c r="I46" i="1" s="1"/>
  <c r="G47" i="1"/>
  <c r="I47" i="1" s="1"/>
  <c r="G48" i="1"/>
  <c r="I48" i="1" s="1"/>
  <c r="G49" i="1"/>
  <c r="I49" i="1" s="1"/>
  <c r="G50" i="1"/>
  <c r="I50" i="1" s="1"/>
  <c r="G51" i="1"/>
  <c r="I51" i="1" s="1"/>
  <c r="G52" i="1"/>
  <c r="I52" i="1" s="1"/>
  <c r="G53" i="1"/>
  <c r="I53" i="1" s="1"/>
  <c r="G54" i="1"/>
  <c r="I54" i="1" s="1"/>
  <c r="G55" i="1"/>
  <c r="I55" i="1" s="1"/>
  <c r="G56" i="1"/>
  <c r="J56" i="1" s="1"/>
  <c r="G57" i="1"/>
  <c r="I57" i="1" s="1"/>
  <c r="G58" i="1"/>
  <c r="I58" i="1" s="1"/>
  <c r="G59" i="1"/>
  <c r="J59" i="1" s="1"/>
  <c r="G60" i="1"/>
  <c r="I60" i="1" s="1"/>
  <c r="G61" i="1"/>
  <c r="I61" i="1" s="1"/>
  <c r="G62" i="1"/>
  <c r="I62" i="1" s="1"/>
  <c r="G63" i="1"/>
  <c r="I63" i="1" s="1"/>
  <c r="G64" i="1"/>
  <c r="I64" i="1" s="1"/>
  <c r="G65" i="1"/>
  <c r="I65" i="1" s="1"/>
  <c r="G66" i="1"/>
  <c r="I66" i="1" s="1"/>
  <c r="G67" i="1"/>
  <c r="I67" i="1" s="1"/>
  <c r="G68" i="1"/>
  <c r="I68" i="1" s="1"/>
  <c r="G69" i="1"/>
  <c r="I69" i="1" s="1"/>
  <c r="G70" i="1"/>
  <c r="I70" i="1" s="1"/>
  <c r="G71" i="1"/>
  <c r="I71" i="1" s="1"/>
  <c r="G72" i="1"/>
  <c r="I72" i="1" s="1"/>
  <c r="G73" i="1"/>
  <c r="I73" i="1" s="1"/>
  <c r="G74" i="1"/>
  <c r="I74" i="1" s="1"/>
  <c r="G75" i="1"/>
  <c r="I75" i="1" s="1"/>
  <c r="G76" i="1"/>
  <c r="I76" i="1" s="1"/>
  <c r="G77" i="1"/>
  <c r="I77" i="1" s="1"/>
  <c r="G78" i="1"/>
  <c r="I78" i="1" s="1"/>
  <c r="G79" i="1"/>
  <c r="I79" i="1" s="1"/>
  <c r="G80" i="1"/>
  <c r="J80" i="1" s="1"/>
  <c r="G81" i="1"/>
  <c r="I81" i="1" s="1"/>
  <c r="G82" i="1"/>
  <c r="I82" i="1" s="1"/>
  <c r="G83" i="1"/>
  <c r="I83" i="1" s="1"/>
  <c r="G84" i="1"/>
  <c r="I84" i="1" s="1"/>
  <c r="G85" i="1"/>
  <c r="I85" i="1" s="1"/>
  <c r="G86" i="1"/>
  <c r="I86" i="1" s="1"/>
  <c r="G87" i="1"/>
  <c r="I87" i="1" s="1"/>
  <c r="G88" i="1"/>
  <c r="J88" i="1" s="1"/>
  <c r="G89" i="1"/>
  <c r="I89" i="1" s="1"/>
  <c r="G90" i="1"/>
  <c r="I90" i="1" s="1"/>
  <c r="G91" i="1"/>
  <c r="I91" i="1" s="1"/>
  <c r="G92" i="1"/>
  <c r="I92" i="1" s="1"/>
  <c r="G93" i="1"/>
  <c r="I93" i="1" s="1"/>
  <c r="G94" i="1"/>
  <c r="I94" i="1" s="1"/>
  <c r="G95" i="1"/>
  <c r="J95" i="1" s="1"/>
  <c r="G96" i="1"/>
  <c r="I96" i="1" s="1"/>
  <c r="G97" i="1"/>
  <c r="I97" i="1" s="1"/>
  <c r="G98" i="1"/>
  <c r="I98" i="1" s="1"/>
  <c r="G99" i="1"/>
  <c r="I99" i="1" s="1"/>
  <c r="G100" i="1"/>
  <c r="I100" i="1" s="1"/>
  <c r="G101" i="1"/>
  <c r="I101" i="1" s="1"/>
  <c r="G102" i="1"/>
  <c r="J102" i="1" s="1"/>
  <c r="G103" i="1"/>
  <c r="I103" i="1" s="1"/>
  <c r="G104" i="1"/>
  <c r="J104" i="1" s="1"/>
  <c r="G105" i="1"/>
  <c r="I105" i="1" s="1"/>
  <c r="G106" i="1"/>
  <c r="J106" i="1" s="1"/>
  <c r="G107" i="1"/>
  <c r="I107" i="1" s="1"/>
  <c r="G108" i="1"/>
  <c r="I108" i="1" s="1"/>
  <c r="G109" i="1"/>
  <c r="I109" i="1" s="1"/>
  <c r="G110" i="1"/>
  <c r="I110" i="1" s="1"/>
  <c r="G111" i="1"/>
  <c r="I111" i="1" s="1"/>
  <c r="G112" i="1"/>
  <c r="I112" i="1" s="1"/>
  <c r="G113" i="1"/>
  <c r="I113" i="1" s="1"/>
  <c r="G114" i="1"/>
  <c r="I114" i="1" s="1"/>
  <c r="G115" i="1"/>
  <c r="I115" i="1" s="1"/>
  <c r="G116" i="1"/>
  <c r="I116" i="1" s="1"/>
  <c r="G117" i="1"/>
  <c r="I117" i="1" s="1"/>
  <c r="G118" i="1"/>
  <c r="I118" i="1" s="1"/>
  <c r="G119" i="1"/>
  <c r="I119" i="1" s="1"/>
  <c r="G120" i="1"/>
  <c r="I120" i="1" s="1"/>
  <c r="G121" i="1"/>
  <c r="I121" i="1" s="1"/>
  <c r="G122" i="1"/>
  <c r="I122" i="1" s="1"/>
  <c r="G123" i="1"/>
  <c r="I123" i="1" s="1"/>
  <c r="G124" i="1"/>
  <c r="I124" i="1" s="1"/>
  <c r="G125" i="1"/>
  <c r="I125" i="1" s="1"/>
  <c r="G126" i="1"/>
  <c r="I126" i="1" s="1"/>
  <c r="G127" i="1"/>
  <c r="I127" i="1" s="1"/>
  <c r="G128" i="1"/>
  <c r="I128" i="1" s="1"/>
  <c r="G129" i="1"/>
  <c r="I129" i="1" s="1"/>
  <c r="G130" i="1"/>
  <c r="I130" i="1" s="1"/>
  <c r="G131" i="1"/>
  <c r="I131" i="1" s="1"/>
  <c r="G132" i="1"/>
  <c r="I132" i="1" s="1"/>
  <c r="G133" i="1"/>
  <c r="I133" i="1" s="1"/>
  <c r="G134" i="1"/>
  <c r="I134" i="1" s="1"/>
  <c r="G135" i="1"/>
  <c r="I135" i="1" s="1"/>
  <c r="G136" i="1"/>
  <c r="I136" i="1" s="1"/>
  <c r="G137" i="1"/>
  <c r="I137" i="1" s="1"/>
  <c r="G138" i="1"/>
  <c r="I138" i="1" s="1"/>
  <c r="G139" i="1"/>
  <c r="I139" i="1" s="1"/>
  <c r="G140" i="1"/>
  <c r="I140" i="1" s="1"/>
  <c r="G141" i="1"/>
  <c r="I141" i="1" s="1"/>
  <c r="G142" i="1"/>
  <c r="I142" i="1" s="1"/>
  <c r="G143" i="1"/>
  <c r="I143" i="1" s="1"/>
  <c r="G144" i="1"/>
  <c r="I144" i="1" s="1"/>
  <c r="G145" i="1"/>
  <c r="I145" i="1" s="1"/>
  <c r="G146" i="1"/>
  <c r="J146" i="1" s="1"/>
  <c r="G147" i="1"/>
  <c r="I147" i="1" s="1"/>
  <c r="G148" i="1"/>
  <c r="J148" i="1" s="1"/>
  <c r="G149" i="1"/>
  <c r="I149" i="1" s="1"/>
  <c r="G150" i="1"/>
  <c r="I150" i="1" s="1"/>
  <c r="G151" i="1"/>
  <c r="I151" i="1" s="1"/>
  <c r="G152" i="1"/>
  <c r="J152" i="1" s="1"/>
  <c r="G3" i="1"/>
  <c r="I3" i="1" s="1"/>
  <c r="Q4" i="3"/>
  <c r="O4" i="3"/>
  <c r="M4" i="3"/>
  <c r="L4" i="3"/>
  <c r="P4" i="3" s="1"/>
  <c r="I4" i="3"/>
  <c r="H4" i="3"/>
  <c r="J4" i="3" s="1"/>
  <c r="Q3" i="3"/>
  <c r="O3" i="3"/>
  <c r="M3" i="3"/>
  <c r="L3" i="3"/>
  <c r="P3" i="3" s="1"/>
  <c r="L14" i="1"/>
  <c r="N14" i="1" s="1"/>
  <c r="M14" i="1"/>
  <c r="O14" i="1"/>
  <c r="Q14" i="1"/>
  <c r="Q2" i="3"/>
  <c r="O2" i="3"/>
  <c r="M2" i="3"/>
  <c r="L2" i="3"/>
  <c r="P2" i="3" s="1"/>
  <c r="I2" i="3"/>
  <c r="H2" i="3"/>
  <c r="J2" i="3" s="1"/>
  <c r="Q152" i="1"/>
  <c r="Q151" i="1"/>
  <c r="Q150" i="1"/>
  <c r="Q149" i="1"/>
  <c r="Q148" i="1"/>
  <c r="Q147" i="1"/>
  <c r="Q146" i="1"/>
  <c r="Q145" i="1"/>
  <c r="Q144" i="1"/>
  <c r="Q143" i="1"/>
  <c r="Q142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3" i="1"/>
  <c r="Q12" i="1"/>
  <c r="Q11" i="1"/>
  <c r="Q10" i="1"/>
  <c r="Q9" i="1"/>
  <c r="Q8" i="1"/>
  <c r="Q7" i="1"/>
  <c r="Q6" i="1"/>
  <c r="Q5" i="1"/>
  <c r="Q4" i="1"/>
  <c r="Q3" i="1"/>
  <c r="O3" i="1"/>
  <c r="O4" i="1"/>
  <c r="O5" i="1"/>
  <c r="O6" i="1"/>
  <c r="O7" i="1"/>
  <c r="O8" i="1"/>
  <c r="O9" i="1"/>
  <c r="O10" i="1"/>
  <c r="O11" i="1"/>
  <c r="O12" i="1"/>
  <c r="O13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M80" i="1"/>
  <c r="L80" i="1"/>
  <c r="L64" i="1"/>
  <c r="N64" i="1" s="1"/>
  <c r="M64" i="1"/>
  <c r="L3" i="2"/>
  <c r="K3" i="2"/>
  <c r="J3" i="2" s="1"/>
  <c r="H3" i="2"/>
  <c r="G3" i="2"/>
  <c r="I3" i="2" s="1"/>
  <c r="L2" i="2"/>
  <c r="K2" i="2"/>
  <c r="J2" i="2" s="1"/>
  <c r="H2" i="2"/>
  <c r="G2" i="2"/>
  <c r="I2" i="2" s="1"/>
  <c r="L152" i="1"/>
  <c r="K152" i="1" s="1"/>
  <c r="L151" i="1"/>
  <c r="K151" i="1" s="1"/>
  <c r="L150" i="1"/>
  <c r="L149" i="1"/>
  <c r="N149" i="1" s="1"/>
  <c r="L148" i="1"/>
  <c r="K148" i="1" s="1"/>
  <c r="L147" i="1"/>
  <c r="K147" i="1" s="1"/>
  <c r="L146" i="1"/>
  <c r="P146" i="1" s="1"/>
  <c r="L145" i="1"/>
  <c r="L144" i="1"/>
  <c r="K144" i="1" s="1"/>
  <c r="L143" i="1"/>
  <c r="K143" i="1" s="1"/>
  <c r="L142" i="1"/>
  <c r="L141" i="1"/>
  <c r="N141" i="1" s="1"/>
  <c r="L140" i="1"/>
  <c r="K140" i="1" s="1"/>
  <c r="L139" i="1"/>
  <c r="K139" i="1" s="1"/>
  <c r="L138" i="1"/>
  <c r="L137" i="1"/>
  <c r="L136" i="1"/>
  <c r="K136" i="1" s="1"/>
  <c r="L135" i="1"/>
  <c r="K135" i="1" s="1"/>
  <c r="L134" i="1"/>
  <c r="L133" i="1"/>
  <c r="N133" i="1" s="1"/>
  <c r="L132" i="1"/>
  <c r="K132" i="1" s="1"/>
  <c r="L131" i="1"/>
  <c r="K131" i="1" s="1"/>
  <c r="L130" i="1"/>
  <c r="P130" i="1" s="1"/>
  <c r="L129" i="1"/>
  <c r="P129" i="1" s="1"/>
  <c r="L128" i="1"/>
  <c r="K128" i="1" s="1"/>
  <c r="L127" i="1"/>
  <c r="K127" i="1" s="1"/>
  <c r="L126" i="1"/>
  <c r="P126" i="1" s="1"/>
  <c r="L125" i="1"/>
  <c r="N125" i="1" s="1"/>
  <c r="L124" i="1"/>
  <c r="K124" i="1" s="1"/>
  <c r="L123" i="1"/>
  <c r="K123" i="1" s="1"/>
  <c r="L122" i="1"/>
  <c r="L121" i="1"/>
  <c r="L120" i="1"/>
  <c r="K120" i="1" s="1"/>
  <c r="L119" i="1"/>
  <c r="K119" i="1" s="1"/>
  <c r="L118" i="1"/>
  <c r="P118" i="1" s="1"/>
  <c r="L117" i="1"/>
  <c r="P117" i="1" s="1"/>
  <c r="L116" i="1"/>
  <c r="K116" i="1" s="1"/>
  <c r="L115" i="1"/>
  <c r="K115" i="1" s="1"/>
  <c r="L114" i="1"/>
  <c r="L113" i="1"/>
  <c r="L112" i="1"/>
  <c r="K112" i="1" s="1"/>
  <c r="L111" i="1"/>
  <c r="K111" i="1" s="1"/>
  <c r="L110" i="1"/>
  <c r="P110" i="1" s="1"/>
  <c r="L109" i="1"/>
  <c r="N109" i="1" s="1"/>
  <c r="L108" i="1"/>
  <c r="K108" i="1" s="1"/>
  <c r="L107" i="1"/>
  <c r="K107" i="1" s="1"/>
  <c r="L106" i="1"/>
  <c r="L105" i="1"/>
  <c r="L104" i="1"/>
  <c r="K104" i="1" s="1"/>
  <c r="L103" i="1"/>
  <c r="K103" i="1" s="1"/>
  <c r="L102" i="1"/>
  <c r="L101" i="1"/>
  <c r="N101" i="1" s="1"/>
  <c r="L100" i="1"/>
  <c r="K100" i="1" s="1"/>
  <c r="L99" i="1"/>
  <c r="K99" i="1" s="1"/>
  <c r="L98" i="1"/>
  <c r="L97" i="1"/>
  <c r="L96" i="1"/>
  <c r="K96" i="1" s="1"/>
  <c r="L95" i="1"/>
  <c r="K95" i="1" s="1"/>
  <c r="L94" i="1"/>
  <c r="N94" i="1" s="1"/>
  <c r="L93" i="1"/>
  <c r="K93" i="1" s="1"/>
  <c r="L92" i="1"/>
  <c r="K92" i="1" s="1"/>
  <c r="L91" i="1"/>
  <c r="L90" i="1"/>
  <c r="L89" i="1"/>
  <c r="K89" i="1" s="1"/>
  <c r="L88" i="1"/>
  <c r="K88" i="1" s="1"/>
  <c r="L87" i="1"/>
  <c r="P87" i="1" s="1"/>
  <c r="L86" i="1"/>
  <c r="N86" i="1" s="1"/>
  <c r="L85" i="1"/>
  <c r="K85" i="1" s="1"/>
  <c r="L84" i="1"/>
  <c r="K84" i="1" s="1"/>
  <c r="L83" i="1"/>
  <c r="L82" i="1"/>
  <c r="L81" i="1"/>
  <c r="K81" i="1" s="1"/>
  <c r="L79" i="1"/>
  <c r="N79" i="1" s="1"/>
  <c r="L78" i="1"/>
  <c r="N78" i="1" s="1"/>
  <c r="L77" i="1"/>
  <c r="L76" i="1"/>
  <c r="K76" i="1" s="1"/>
  <c r="L75" i="1"/>
  <c r="L74" i="1"/>
  <c r="P74" i="1" s="1"/>
  <c r="L73" i="1"/>
  <c r="K73" i="1" s="1"/>
  <c r="L72" i="1"/>
  <c r="N72" i="1" s="1"/>
  <c r="L71" i="1"/>
  <c r="L70" i="1"/>
  <c r="K70" i="1" s="1"/>
  <c r="L69" i="1"/>
  <c r="K69" i="1" s="1"/>
  <c r="L68" i="1"/>
  <c r="P68" i="1" s="1"/>
  <c r="L67" i="1"/>
  <c r="P67" i="1" s="1"/>
  <c r="L66" i="1"/>
  <c r="K66" i="1" s="1"/>
  <c r="L65" i="1"/>
  <c r="N65" i="1" s="1"/>
  <c r="L63" i="1"/>
  <c r="L62" i="1"/>
  <c r="K62" i="1" s="1"/>
  <c r="L61" i="1"/>
  <c r="K61" i="1" s="1"/>
  <c r="L60" i="1"/>
  <c r="P60" i="1" s="1"/>
  <c r="L59" i="1"/>
  <c r="N59" i="1" s="1"/>
  <c r="L58" i="1"/>
  <c r="K58" i="1" s="1"/>
  <c r="L57" i="1"/>
  <c r="K57" i="1" s="1"/>
  <c r="L56" i="1"/>
  <c r="L55" i="1"/>
  <c r="N55" i="1" s="1"/>
  <c r="L54" i="1"/>
  <c r="K54" i="1" s="1"/>
  <c r="L53" i="1"/>
  <c r="P53" i="1" s="1"/>
  <c r="L52" i="1"/>
  <c r="N52" i="1" s="1"/>
  <c r="L51" i="1"/>
  <c r="K51" i="1" s="1"/>
  <c r="L50" i="1"/>
  <c r="K50" i="1" s="1"/>
  <c r="L49" i="1"/>
  <c r="L48" i="1"/>
  <c r="N48" i="1" s="1"/>
  <c r="L47" i="1"/>
  <c r="K47" i="1" s="1"/>
  <c r="L46" i="1"/>
  <c r="K46" i="1" s="1"/>
  <c r="L45" i="1"/>
  <c r="P45" i="1" s="1"/>
  <c r="L44" i="1"/>
  <c r="N44" i="1" s="1"/>
  <c r="L43" i="1"/>
  <c r="K43" i="1" s="1"/>
  <c r="L42" i="1"/>
  <c r="K42" i="1" s="1"/>
  <c r="L41" i="1"/>
  <c r="L40" i="1"/>
  <c r="N40" i="1" s="1"/>
  <c r="L39" i="1"/>
  <c r="K39" i="1" s="1"/>
  <c r="L38" i="1"/>
  <c r="K38" i="1" s="1"/>
  <c r="L37" i="1"/>
  <c r="P37" i="1" s="1"/>
  <c r="L36" i="1"/>
  <c r="N36" i="1" s="1"/>
  <c r="L35" i="1"/>
  <c r="N35" i="1" s="1"/>
  <c r="L34" i="1"/>
  <c r="K34" i="1" s="1"/>
  <c r="L33" i="1"/>
  <c r="L32" i="1"/>
  <c r="N32" i="1" s="1"/>
  <c r="L31" i="1"/>
  <c r="K31" i="1" s="1"/>
  <c r="L30" i="1"/>
  <c r="K30" i="1" s="1"/>
  <c r="L29" i="1"/>
  <c r="L28" i="1"/>
  <c r="N28" i="1" s="1"/>
  <c r="L27" i="1"/>
  <c r="K27" i="1" s="1"/>
  <c r="L26" i="1"/>
  <c r="K26" i="1" s="1"/>
  <c r="L25" i="1"/>
  <c r="L24" i="1"/>
  <c r="L23" i="1"/>
  <c r="K23" i="1" s="1"/>
  <c r="L22" i="1"/>
  <c r="K22" i="1" s="1"/>
  <c r="L21" i="1"/>
  <c r="P21" i="1" s="1"/>
  <c r="L20" i="1"/>
  <c r="L19" i="1"/>
  <c r="K19" i="1" s="1"/>
  <c r="L18" i="1"/>
  <c r="K18" i="1" s="1"/>
  <c r="L17" i="1"/>
  <c r="L16" i="1"/>
  <c r="L15" i="1"/>
  <c r="K15" i="1" s="1"/>
  <c r="L13" i="1"/>
  <c r="K13" i="1" s="1"/>
  <c r="L12" i="1"/>
  <c r="L11" i="1"/>
  <c r="L10" i="1"/>
  <c r="K10" i="1" s="1"/>
  <c r="L9" i="1"/>
  <c r="K9" i="1" s="1"/>
  <c r="L8" i="1"/>
  <c r="P8" i="1" s="1"/>
  <c r="L7" i="1"/>
  <c r="L6" i="1"/>
  <c r="K6" i="1" s="1"/>
  <c r="L5" i="1"/>
  <c r="K5" i="1" s="1"/>
  <c r="L4" i="1"/>
  <c r="L3" i="1"/>
  <c r="M146" i="1"/>
  <c r="M147" i="1"/>
  <c r="M148" i="1"/>
  <c r="M149" i="1"/>
  <c r="M150" i="1"/>
  <c r="M151" i="1"/>
  <c r="M152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3" i="1"/>
  <c r="M12" i="1"/>
  <c r="M11" i="1"/>
  <c r="M10" i="1"/>
  <c r="M9" i="1"/>
  <c r="M8" i="1"/>
  <c r="M7" i="1"/>
  <c r="M6" i="1"/>
  <c r="M5" i="1"/>
  <c r="M4" i="1"/>
  <c r="M3" i="1"/>
  <c r="K1" i="2"/>
  <c r="J1" i="2" s="1"/>
  <c r="H1" i="2"/>
  <c r="G1" i="2"/>
  <c r="I1" i="2" s="1"/>
  <c r="J114" i="1"/>
  <c r="J130" i="1"/>
  <c r="J138" i="1"/>
  <c r="J22" i="1" l="1"/>
  <c r="J2" i="1"/>
  <c r="J79" i="1"/>
  <c r="J20" i="1"/>
  <c r="J149" i="1"/>
  <c r="J122" i="1"/>
  <c r="J75" i="1"/>
  <c r="J19" i="1"/>
  <c r="J43" i="1"/>
  <c r="J39" i="1"/>
  <c r="H4" i="2"/>
  <c r="J4" i="2" s="1"/>
  <c r="P6" i="2"/>
  <c r="N4" i="2"/>
  <c r="K5" i="2"/>
  <c r="J87" i="1"/>
  <c r="H5" i="2"/>
  <c r="J5" i="2" s="1"/>
  <c r="P5" i="2"/>
  <c r="J109" i="1"/>
  <c r="J53" i="1"/>
  <c r="J49" i="1"/>
  <c r="J9" i="1"/>
  <c r="J73" i="1"/>
  <c r="J141" i="1"/>
  <c r="J121" i="1"/>
  <c r="J86" i="1"/>
  <c r="J65" i="1"/>
  <c r="J5" i="1"/>
  <c r="J82" i="1"/>
  <c r="J129" i="1"/>
  <c r="J105" i="1"/>
  <c r="J94" i="1"/>
  <c r="J137" i="1"/>
  <c r="J125" i="1"/>
  <c r="J101" i="1"/>
  <c r="J90" i="1"/>
  <c r="J117" i="1"/>
  <c r="J145" i="1"/>
  <c r="J133" i="1"/>
  <c r="J113" i="1"/>
  <c r="J97" i="1"/>
  <c r="J78" i="1"/>
  <c r="J3" i="1"/>
  <c r="J14" i="1"/>
  <c r="J32" i="1"/>
  <c r="H5" i="3"/>
  <c r="J5" i="3" s="1"/>
  <c r="P5" i="3"/>
  <c r="J134" i="1"/>
  <c r="J118" i="1"/>
  <c r="J98" i="1"/>
  <c r="J91" i="1"/>
  <c r="J76" i="1"/>
  <c r="J28" i="1"/>
  <c r="J16" i="1"/>
  <c r="J48" i="1"/>
  <c r="J8" i="1"/>
  <c r="J142" i="1"/>
  <c r="J126" i="1"/>
  <c r="J110" i="1"/>
  <c r="J83" i="1"/>
  <c r="J52" i="1"/>
  <c r="J40" i="1"/>
  <c r="J24" i="1"/>
  <c r="J12" i="1"/>
  <c r="J54" i="1"/>
  <c r="J10" i="1"/>
  <c r="J100" i="1"/>
  <c r="J66" i="1"/>
  <c r="J26" i="1"/>
  <c r="J85" i="1"/>
  <c r="J38" i="1"/>
  <c r="J136" i="1"/>
  <c r="J58" i="1"/>
  <c r="J29" i="1"/>
  <c r="J42" i="1"/>
  <c r="J30" i="1"/>
  <c r="J70" i="1"/>
  <c r="J46" i="1"/>
  <c r="J41" i="1"/>
  <c r="J34" i="1"/>
  <c r="J21" i="1"/>
  <c r="J13" i="1"/>
  <c r="J120" i="1"/>
  <c r="J69" i="1"/>
  <c r="J57" i="1"/>
  <c r="J50" i="1"/>
  <c r="J45" i="1"/>
  <c r="J33" i="1"/>
  <c r="J6" i="1"/>
  <c r="J150" i="1"/>
  <c r="H3" i="3"/>
  <c r="J3" i="3" s="1"/>
  <c r="J72" i="1"/>
  <c r="J68" i="1"/>
  <c r="J64" i="1"/>
  <c r="J124" i="1"/>
  <c r="J63" i="1"/>
  <c r="P2" i="1"/>
  <c r="J108" i="1"/>
  <c r="J89" i="1"/>
  <c r="J144" i="1"/>
  <c r="J128" i="1"/>
  <c r="J112" i="1"/>
  <c r="J93" i="1"/>
  <c r="J77" i="1"/>
  <c r="J74" i="1"/>
  <c r="J71" i="1"/>
  <c r="J67" i="1"/>
  <c r="J140" i="1"/>
  <c r="J132" i="1"/>
  <c r="J116" i="1"/>
  <c r="J96" i="1"/>
  <c r="J81" i="1"/>
  <c r="J62" i="1"/>
  <c r="J61" i="1"/>
  <c r="J60" i="1"/>
  <c r="K2" i="1"/>
  <c r="I95" i="1"/>
  <c r="I88" i="1"/>
  <c r="I80" i="1"/>
  <c r="I59" i="1"/>
  <c r="J143" i="1"/>
  <c r="J139" i="1"/>
  <c r="J135" i="1"/>
  <c r="J131" i="1"/>
  <c r="J127" i="1"/>
  <c r="J123" i="1"/>
  <c r="J119" i="1"/>
  <c r="J115" i="1"/>
  <c r="J111" i="1"/>
  <c r="J107" i="1"/>
  <c r="J99" i="1"/>
  <c r="J92" i="1"/>
  <c r="J84" i="1"/>
  <c r="J55" i="1"/>
  <c r="J51" i="1"/>
  <c r="J47" i="1"/>
  <c r="J23" i="1"/>
  <c r="J11" i="1"/>
  <c r="J7" i="1"/>
  <c r="J147" i="1"/>
  <c r="I146" i="1"/>
  <c r="J35" i="1"/>
  <c r="J31" i="1"/>
  <c r="J27" i="1"/>
  <c r="J15" i="1"/>
  <c r="J151" i="1"/>
  <c r="J44" i="1"/>
  <c r="J37" i="1"/>
  <c r="J36" i="1"/>
  <c r="J18" i="1"/>
  <c r="J17" i="1"/>
  <c r="J4" i="1"/>
  <c r="I2" i="1"/>
  <c r="I152" i="1"/>
  <c r="I148" i="1"/>
  <c r="I22" i="1"/>
  <c r="I102" i="1"/>
  <c r="I56" i="1"/>
  <c r="J25" i="1"/>
  <c r="I106" i="1"/>
  <c r="I104" i="1"/>
  <c r="J103" i="1"/>
  <c r="K4" i="3"/>
  <c r="K3" i="3"/>
  <c r="N4" i="3"/>
  <c r="N3" i="3"/>
  <c r="K35" i="1"/>
  <c r="P14" i="1"/>
  <c r="K14" i="1"/>
  <c r="K65" i="1"/>
  <c r="K79" i="1"/>
  <c r="K129" i="1"/>
  <c r="N2" i="3"/>
  <c r="N127" i="1"/>
  <c r="K2" i="3"/>
  <c r="K117" i="1"/>
  <c r="N139" i="1"/>
  <c r="N107" i="1"/>
  <c r="N95" i="1"/>
  <c r="N70" i="1"/>
  <c r="N46" i="1"/>
  <c r="N34" i="1"/>
  <c r="N22" i="1"/>
  <c r="N9" i="1"/>
  <c r="P10" i="1"/>
  <c r="P23" i="1"/>
  <c r="P39" i="1"/>
  <c r="P54" i="1"/>
  <c r="P79" i="1"/>
  <c r="P85" i="1"/>
  <c r="P100" i="1"/>
  <c r="P116" i="1"/>
  <c r="P132" i="1"/>
  <c r="P148" i="1"/>
  <c r="N147" i="1"/>
  <c r="N135" i="1"/>
  <c r="N115" i="1"/>
  <c r="N103" i="1"/>
  <c r="N84" i="1"/>
  <c r="N66" i="1"/>
  <c r="N42" i="1"/>
  <c r="N18" i="1"/>
  <c r="N5" i="1"/>
  <c r="P13" i="1"/>
  <c r="P27" i="1"/>
  <c r="P43" i="1"/>
  <c r="P58" i="1"/>
  <c r="P69" i="1"/>
  <c r="P89" i="1"/>
  <c r="P104" i="1"/>
  <c r="P120" i="1"/>
  <c r="P136" i="1"/>
  <c r="P152" i="1"/>
  <c r="N143" i="1"/>
  <c r="N123" i="1"/>
  <c r="N117" i="1"/>
  <c r="N111" i="1"/>
  <c r="N92" i="1"/>
  <c r="N61" i="1"/>
  <c r="N50" i="1"/>
  <c r="N30" i="1"/>
  <c r="N15" i="1"/>
  <c r="P31" i="1"/>
  <c r="P47" i="1"/>
  <c r="P62" i="1"/>
  <c r="P93" i="1"/>
  <c r="P108" i="1"/>
  <c r="P124" i="1"/>
  <c r="P140" i="1"/>
  <c r="N151" i="1"/>
  <c r="N131" i="1"/>
  <c r="N119" i="1"/>
  <c r="N99" i="1"/>
  <c r="N88" i="1"/>
  <c r="N73" i="1"/>
  <c r="N57" i="1"/>
  <c r="N38" i="1"/>
  <c r="N26" i="1"/>
  <c r="P6" i="1"/>
  <c r="P19" i="1"/>
  <c r="P35" i="1"/>
  <c r="P51" i="1"/>
  <c r="P65" i="1"/>
  <c r="P76" i="1"/>
  <c r="P81" i="1"/>
  <c r="P96" i="1"/>
  <c r="P112" i="1"/>
  <c r="P128" i="1"/>
  <c r="P144" i="1"/>
  <c r="K29" i="1"/>
  <c r="N29" i="1"/>
  <c r="P29" i="1"/>
  <c r="K8" i="1"/>
  <c r="N8" i="1"/>
  <c r="K25" i="1"/>
  <c r="N25" i="1"/>
  <c r="K37" i="1"/>
  <c r="N37" i="1"/>
  <c r="K45" i="1"/>
  <c r="N45" i="1"/>
  <c r="K53" i="1"/>
  <c r="N53" i="1"/>
  <c r="K60" i="1"/>
  <c r="N60" i="1"/>
  <c r="K63" i="1"/>
  <c r="N63" i="1"/>
  <c r="K72" i="1"/>
  <c r="P72" i="1"/>
  <c r="K78" i="1"/>
  <c r="P78" i="1"/>
  <c r="K83" i="1"/>
  <c r="N83" i="1"/>
  <c r="N91" i="1"/>
  <c r="K91" i="1"/>
  <c r="K102" i="1"/>
  <c r="N102" i="1"/>
  <c r="K106" i="1"/>
  <c r="N106" i="1"/>
  <c r="K114" i="1"/>
  <c r="N114" i="1"/>
  <c r="K122" i="1"/>
  <c r="N122" i="1"/>
  <c r="K134" i="1"/>
  <c r="N134" i="1"/>
  <c r="K142" i="1"/>
  <c r="N142" i="1"/>
  <c r="K150" i="1"/>
  <c r="N150" i="1"/>
  <c r="P83" i="1"/>
  <c r="P91" i="1"/>
  <c r="P106" i="1"/>
  <c r="K68" i="1"/>
  <c r="K80" i="1"/>
  <c r="P80" i="1"/>
  <c r="N80" i="1"/>
  <c r="P102" i="1"/>
  <c r="P134" i="1"/>
  <c r="P142" i="1"/>
  <c r="P150" i="1"/>
  <c r="K4" i="1"/>
  <c r="N4" i="1"/>
  <c r="K12" i="1"/>
  <c r="N12" i="1"/>
  <c r="K17" i="1"/>
  <c r="N17" i="1"/>
  <c r="K21" i="1"/>
  <c r="N21" i="1"/>
  <c r="K33" i="1"/>
  <c r="N33" i="1"/>
  <c r="K41" i="1"/>
  <c r="N41" i="1"/>
  <c r="K49" i="1"/>
  <c r="N49" i="1"/>
  <c r="K56" i="1"/>
  <c r="N56" i="1"/>
  <c r="K75" i="1"/>
  <c r="P75" i="1"/>
  <c r="K87" i="1"/>
  <c r="N87" i="1"/>
  <c r="K98" i="1"/>
  <c r="N98" i="1"/>
  <c r="K110" i="1"/>
  <c r="N110" i="1"/>
  <c r="K118" i="1"/>
  <c r="N118" i="1"/>
  <c r="K126" i="1"/>
  <c r="N126" i="1"/>
  <c r="K130" i="1"/>
  <c r="N130" i="1"/>
  <c r="K138" i="1"/>
  <c r="N138" i="1"/>
  <c r="K146" i="1"/>
  <c r="N146" i="1"/>
  <c r="P98" i="1"/>
  <c r="P114" i="1"/>
  <c r="P122" i="1"/>
  <c r="P138" i="1"/>
  <c r="K3" i="1"/>
  <c r="N3" i="1"/>
  <c r="P3" i="1"/>
  <c r="K7" i="1"/>
  <c r="P7" i="1"/>
  <c r="N7" i="1"/>
  <c r="K11" i="1"/>
  <c r="P11" i="1"/>
  <c r="N11" i="1"/>
  <c r="K16" i="1"/>
  <c r="N16" i="1"/>
  <c r="P16" i="1"/>
  <c r="K20" i="1"/>
  <c r="N20" i="1"/>
  <c r="P20" i="1"/>
  <c r="K24" i="1"/>
  <c r="N24" i="1"/>
  <c r="P24" i="1"/>
  <c r="K28" i="1"/>
  <c r="P28" i="1"/>
  <c r="K32" i="1"/>
  <c r="P32" i="1"/>
  <c r="K36" i="1"/>
  <c r="P36" i="1"/>
  <c r="K40" i="1"/>
  <c r="P40" i="1"/>
  <c r="K44" i="1"/>
  <c r="P44" i="1"/>
  <c r="K48" i="1"/>
  <c r="P48" i="1"/>
  <c r="K52" i="1"/>
  <c r="P52" i="1"/>
  <c r="K55" i="1"/>
  <c r="P55" i="1"/>
  <c r="K59" i="1"/>
  <c r="P59" i="1"/>
  <c r="K67" i="1"/>
  <c r="N67" i="1"/>
  <c r="K71" i="1"/>
  <c r="N71" i="1"/>
  <c r="K74" i="1"/>
  <c r="N74" i="1"/>
  <c r="K77" i="1"/>
  <c r="N77" i="1"/>
  <c r="K82" i="1"/>
  <c r="P82" i="1"/>
  <c r="K86" i="1"/>
  <c r="P86" i="1"/>
  <c r="K90" i="1"/>
  <c r="P90" i="1"/>
  <c r="K94" i="1"/>
  <c r="P94" i="1"/>
  <c r="K97" i="1"/>
  <c r="P97" i="1"/>
  <c r="K101" i="1"/>
  <c r="P101" i="1"/>
  <c r="K105" i="1"/>
  <c r="P105" i="1"/>
  <c r="K109" i="1"/>
  <c r="P109" i="1"/>
  <c r="K113" i="1"/>
  <c r="P113" i="1"/>
  <c r="K121" i="1"/>
  <c r="P121" i="1"/>
  <c r="K125" i="1"/>
  <c r="P125" i="1"/>
  <c r="K133" i="1"/>
  <c r="P133" i="1"/>
  <c r="K137" i="1"/>
  <c r="P137" i="1"/>
  <c r="K141" i="1"/>
  <c r="P141" i="1"/>
  <c r="P145" i="1"/>
  <c r="K145" i="1"/>
  <c r="K149" i="1"/>
  <c r="P149" i="1"/>
  <c r="K64" i="1"/>
  <c r="P64" i="1"/>
  <c r="N145" i="1"/>
  <c r="N137" i="1"/>
  <c r="N129" i="1"/>
  <c r="N121" i="1"/>
  <c r="N113" i="1"/>
  <c r="N105" i="1"/>
  <c r="N97" i="1"/>
  <c r="N90" i="1"/>
  <c r="N82" i="1"/>
  <c r="N75" i="1"/>
  <c r="N68" i="1"/>
  <c r="P4" i="1"/>
  <c r="P12" i="1"/>
  <c r="P17" i="1"/>
  <c r="P25" i="1"/>
  <c r="P33" i="1"/>
  <c r="P41" i="1"/>
  <c r="P49" i="1"/>
  <c r="P56" i="1"/>
  <c r="P63" i="1"/>
  <c r="P71" i="1"/>
  <c r="P77" i="1"/>
  <c r="P5" i="1"/>
  <c r="P9" i="1"/>
  <c r="P15" i="1"/>
  <c r="P18" i="1"/>
  <c r="P22" i="1"/>
  <c r="P26" i="1"/>
  <c r="P30" i="1"/>
  <c r="P34" i="1"/>
  <c r="P38" i="1"/>
  <c r="P42" i="1"/>
  <c r="P46" i="1"/>
  <c r="P50" i="1"/>
  <c r="P57" i="1"/>
  <c r="P61" i="1"/>
  <c r="P66" i="1"/>
  <c r="P70" i="1"/>
  <c r="P73" i="1"/>
  <c r="P84" i="1"/>
  <c r="P88" i="1"/>
  <c r="P92" i="1"/>
  <c r="P95" i="1"/>
  <c r="P99" i="1"/>
  <c r="P103" i="1"/>
  <c r="P107" i="1"/>
  <c r="P111" i="1"/>
  <c r="P115" i="1"/>
  <c r="P119" i="1"/>
  <c r="P123" i="1"/>
  <c r="P127" i="1"/>
  <c r="P131" i="1"/>
  <c r="P135" i="1"/>
  <c r="P139" i="1"/>
  <c r="P143" i="1"/>
  <c r="P147" i="1"/>
  <c r="P151" i="1"/>
  <c r="N152" i="1"/>
  <c r="N148" i="1"/>
  <c r="N144" i="1"/>
  <c r="N140" i="1"/>
  <c r="N136" i="1"/>
  <c r="N132" i="1"/>
  <c r="N128" i="1"/>
  <c r="N124" i="1"/>
  <c r="N120" i="1"/>
  <c r="N116" i="1"/>
  <c r="N112" i="1"/>
  <c r="N108" i="1"/>
  <c r="N104" i="1"/>
  <c r="N100" i="1"/>
  <c r="N96" i="1"/>
  <c r="N93" i="1"/>
  <c r="N89" i="1"/>
  <c r="N85" i="1"/>
  <c r="N81" i="1"/>
  <c r="N76" i="1"/>
  <c r="N69" i="1"/>
  <c r="N62" i="1"/>
  <c r="N58" i="1"/>
  <c r="N54" i="1"/>
  <c r="N51" i="1"/>
  <c r="N47" i="1"/>
  <c r="N43" i="1"/>
  <c r="N39" i="1"/>
  <c r="N31" i="1"/>
  <c r="N27" i="1"/>
  <c r="N23" i="1"/>
  <c r="N19" i="1"/>
  <c r="N13" i="1"/>
  <c r="N10" i="1"/>
  <c r="N6" i="1"/>
</calcChain>
</file>

<file path=xl/sharedStrings.xml><?xml version="1.0" encoding="utf-8"?>
<sst xmlns="http://schemas.openxmlformats.org/spreadsheetml/2006/main" count="553" uniqueCount="194">
  <si>
    <t>ID</t>
  </si>
  <si>
    <t>body_mass</t>
  </si>
  <si>
    <t>muscle_mass</t>
  </si>
  <si>
    <t>inert_mass</t>
  </si>
  <si>
    <t>proportion_muscle</t>
  </si>
  <si>
    <t>proportion_inert</t>
  </si>
  <si>
    <t>AHF-1001</t>
  </si>
  <si>
    <t>AHF-1002</t>
  </si>
  <si>
    <t>AHF-1003</t>
  </si>
  <si>
    <t>AHF-1004</t>
  </si>
  <si>
    <t>AHF-1005</t>
  </si>
  <si>
    <t>AHF-1006</t>
  </si>
  <si>
    <t>AHF-1007</t>
  </si>
  <si>
    <t>AHF-1008</t>
  </si>
  <si>
    <t>AHF-1009</t>
  </si>
  <si>
    <t>AHF-1010</t>
  </si>
  <si>
    <t>AHF-1011</t>
  </si>
  <si>
    <t>AHF-1012</t>
  </si>
  <si>
    <t>AHF-1013</t>
  </si>
  <si>
    <t>AHF-1014</t>
  </si>
  <si>
    <t>AHF-1015</t>
  </si>
  <si>
    <t>AHF-1016</t>
  </si>
  <si>
    <t>AHF-1017</t>
  </si>
  <si>
    <t>AHF-1018</t>
  </si>
  <si>
    <t>AHF-1019</t>
  </si>
  <si>
    <t>AHF-1020</t>
  </si>
  <si>
    <t>AHF-1021</t>
  </si>
  <si>
    <t>AHF-1022</t>
  </si>
  <si>
    <t>AHF-1023</t>
  </si>
  <si>
    <t>AHF-1024</t>
  </si>
  <si>
    <t>AHF-1025</t>
  </si>
  <si>
    <t>AHF-1026</t>
  </si>
  <si>
    <t>AHF-1027</t>
  </si>
  <si>
    <t>AHF-1028</t>
  </si>
  <si>
    <t>AHF-1029</t>
  </si>
  <si>
    <t>AHF-1030</t>
  </si>
  <si>
    <t>AHF-1031</t>
  </si>
  <si>
    <t>AHF-1032</t>
  </si>
  <si>
    <t>AHF-1033</t>
  </si>
  <si>
    <t>AHM-1001</t>
  </si>
  <si>
    <t>AHM-1002</t>
  </si>
  <si>
    <t>AHM-1003</t>
  </si>
  <si>
    <t>AHM-1004</t>
  </si>
  <si>
    <t>AHM-1005</t>
  </si>
  <si>
    <t>AHM-1006</t>
  </si>
  <si>
    <t>AHM-1007</t>
  </si>
  <si>
    <t>AHM-1008</t>
  </si>
  <si>
    <t>AHM-1009</t>
  </si>
  <si>
    <t>AHM-1010</t>
  </si>
  <si>
    <t>AHM-1011</t>
  </si>
  <si>
    <t>AHM-1012</t>
  </si>
  <si>
    <t>AHM-1013</t>
  </si>
  <si>
    <t>AHM-1014</t>
  </si>
  <si>
    <t>AHM-1015</t>
  </si>
  <si>
    <t>AHM-1016</t>
  </si>
  <si>
    <t>AHM-1017</t>
  </si>
  <si>
    <t>AHM-1018</t>
  </si>
  <si>
    <t>AHM-1019</t>
  </si>
  <si>
    <t>AHM-1020</t>
  </si>
  <si>
    <t>AHM-1021</t>
  </si>
  <si>
    <t>AHM-1022</t>
  </si>
  <si>
    <t>AHM-1023</t>
  </si>
  <si>
    <t>AHM-1026</t>
  </si>
  <si>
    <t>AHM-1027</t>
  </si>
  <si>
    <t>AHM-1028</t>
  </si>
  <si>
    <t>AHM-1029</t>
  </si>
  <si>
    <t>AHM-1030</t>
  </si>
  <si>
    <t>AHM-1031</t>
  </si>
  <si>
    <t>AHM-1032</t>
  </si>
  <si>
    <t>AEF-1001</t>
  </si>
  <si>
    <t>AEF-1002</t>
  </si>
  <si>
    <t>AEF-1003</t>
  </si>
  <si>
    <t>AEF-1004</t>
  </si>
  <si>
    <t>AEF-1005</t>
  </si>
  <si>
    <t>AEF-1006</t>
  </si>
  <si>
    <t>AEF-1007</t>
  </si>
  <si>
    <t>AEF-1008</t>
  </si>
  <si>
    <t>AEF-1009</t>
  </si>
  <si>
    <t>AEF-1010</t>
  </si>
  <si>
    <t>AEF-1011</t>
  </si>
  <si>
    <t>AEF-1012</t>
  </si>
  <si>
    <t>AEF-1013</t>
  </si>
  <si>
    <t>AEF-1014</t>
  </si>
  <si>
    <t>AEF-1015</t>
  </si>
  <si>
    <t>AEF-1016</t>
  </si>
  <si>
    <t>AEF-1017</t>
  </si>
  <si>
    <t>AEF-1018</t>
  </si>
  <si>
    <t>AEF-1019</t>
  </si>
  <si>
    <t>AEF-1020</t>
  </si>
  <si>
    <t>AEF-1021</t>
  </si>
  <si>
    <t>AEF-1022</t>
  </si>
  <si>
    <t>AEF-1023</t>
  </si>
  <si>
    <t>AEM-1001</t>
  </si>
  <si>
    <t>AEM-1002</t>
  </si>
  <si>
    <t>AEM-1003</t>
  </si>
  <si>
    <t>AEM-1004</t>
  </si>
  <si>
    <t>AEM-1006</t>
  </si>
  <si>
    <t>AEM-1007</t>
  </si>
  <si>
    <t>AEM-1008</t>
  </si>
  <si>
    <t>AEM-1009</t>
  </si>
  <si>
    <t>AEM-1010</t>
  </si>
  <si>
    <t>AEM-1011</t>
  </si>
  <si>
    <t>AEM-1012</t>
  </si>
  <si>
    <t>AEM-1013</t>
  </si>
  <si>
    <t>AEM-1014</t>
  </si>
  <si>
    <t>AEM-1015</t>
  </si>
  <si>
    <t>AEM-1016</t>
  </si>
  <si>
    <t>AEM-1017</t>
  </si>
  <si>
    <t>AEM-1018</t>
  </si>
  <si>
    <t>AEM-1019</t>
  </si>
  <si>
    <t>AEM-1021</t>
  </si>
  <si>
    <t>AEM-1022</t>
  </si>
  <si>
    <t>AEM-1023</t>
  </si>
  <si>
    <t>AEM-1024</t>
  </si>
  <si>
    <t>UPM-1001</t>
  </si>
  <si>
    <t>UPM-1002</t>
  </si>
  <si>
    <t>UPM-1003</t>
  </si>
  <si>
    <t>UPM-1004</t>
  </si>
  <si>
    <t>UPM-1005</t>
  </si>
  <si>
    <t>UPM-1006</t>
  </si>
  <si>
    <t>UPM-1007</t>
  </si>
  <si>
    <t>UPM-1008</t>
  </si>
  <si>
    <t>UPM-1009</t>
  </si>
  <si>
    <t>UPM-1010</t>
  </si>
  <si>
    <t>UPM-1011</t>
  </si>
  <si>
    <t>UPM-1012</t>
  </si>
  <si>
    <t>UPM-1013</t>
  </si>
  <si>
    <t>UPM-1014</t>
  </si>
  <si>
    <t>UPM-1015</t>
  </si>
  <si>
    <t>UPM-1016</t>
  </si>
  <si>
    <t>UPM-1017</t>
  </si>
  <si>
    <t>UPM-1018</t>
  </si>
  <si>
    <t>UPM-1019</t>
  </si>
  <si>
    <t>UPM-1020</t>
  </si>
  <si>
    <t>UPM-1021</t>
  </si>
  <si>
    <t>UPM-1022</t>
  </si>
  <si>
    <t>UPM-1023</t>
  </si>
  <si>
    <t>UPM-1024</t>
  </si>
  <si>
    <t>UPM-1025</t>
  </si>
  <si>
    <t>UPM-1026</t>
  </si>
  <si>
    <t>UPM-1027</t>
  </si>
  <si>
    <t>UPM-1028</t>
  </si>
  <si>
    <t>UPM-1029</t>
  </si>
  <si>
    <t>UPM-1030</t>
  </si>
  <si>
    <t>UPM-1031</t>
  </si>
  <si>
    <t>UPM-1032</t>
  </si>
  <si>
    <t>UPM-1033</t>
  </si>
  <si>
    <t>UPM-1034</t>
  </si>
  <si>
    <t>UPM-1035</t>
  </si>
  <si>
    <t>UPM-1036</t>
  </si>
  <si>
    <t>UPM-1037</t>
  </si>
  <si>
    <t>UPM-1038</t>
  </si>
  <si>
    <t>UPM-1039</t>
  </si>
  <si>
    <t>UPM-1040</t>
  </si>
  <si>
    <t>UPM-1041</t>
  </si>
  <si>
    <t>UPM-1042</t>
  </si>
  <si>
    <t>UPM-1043</t>
  </si>
  <si>
    <t>UPM-1044</t>
  </si>
  <si>
    <t>species</t>
  </si>
  <si>
    <t>sex</t>
  </si>
  <si>
    <t>Alpheus heterochaelis</t>
  </si>
  <si>
    <t>Alpheus estuariensis</t>
  </si>
  <si>
    <t>Uca pugilator</t>
  </si>
  <si>
    <t>f</t>
  </si>
  <si>
    <t>m</t>
  </si>
  <si>
    <t>proportion_weapon</t>
  </si>
  <si>
    <t>total_mass</t>
  </si>
  <si>
    <t>species_sex</t>
  </si>
  <si>
    <t>UPM-1050</t>
  </si>
  <si>
    <t>UPM-1051</t>
  </si>
  <si>
    <t>UPM-1045</t>
  </si>
  <si>
    <t>UPM-1046</t>
  </si>
  <si>
    <t>UPM-1047</t>
  </si>
  <si>
    <t>UPM-1048</t>
  </si>
  <si>
    <t>UPM-1049</t>
  </si>
  <si>
    <t>AEF-1024</t>
  </si>
  <si>
    <t>log_total_mass</t>
  </si>
  <si>
    <t>log_claw_mass</t>
  </si>
  <si>
    <t>log10_total_mass</t>
  </si>
  <si>
    <t>log10_claw_mass</t>
  </si>
  <si>
    <t>F</t>
  </si>
  <si>
    <t>claw_mass_before_papain</t>
  </si>
  <si>
    <t>claw_mass_after_papain</t>
  </si>
  <si>
    <t>EtOH1</t>
  </si>
  <si>
    <t>EtOH2</t>
  </si>
  <si>
    <t>EtOH3</t>
  </si>
  <si>
    <t>EtOH4</t>
  </si>
  <si>
    <t>EtOH5</t>
  </si>
  <si>
    <t>Dissect2</t>
  </si>
  <si>
    <t>Dissect3</t>
  </si>
  <si>
    <t>Dissect4</t>
  </si>
  <si>
    <t>Dissect5</t>
  </si>
  <si>
    <t>Dissect1</t>
  </si>
  <si>
    <t>percent_change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</si>
</sst>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0" fillId="0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92D18-4D5B-F94E-A41D-601E87DDEE65}">
  <dimension ref="A1:S152"/>
  <sheetViews>
    <sheetView topLeftCell="E1" zoomScale="106" workbookViewId="0">
      <pane ySplit="1" topLeftCell="A2" activePane="bottomLeft" state="frozen"/>
      <selection pane="bottomLeft" activeCell="S1" sqref="S1:S1048576"/>
    </sheetView>
  </sheetViews>
  <sheetFormatPr baseColWidth="10" defaultRowHeight="16" x14ac:dyDescent="0.2"/>
  <cols>
    <col min="2" max="2" width="19.33203125" bestFit="1" customWidth="1"/>
    <col min="5" max="5" width="22.5" bestFit="1" customWidth="1"/>
    <col min="6" max="6" width="21" bestFit="1" customWidth="1"/>
    <col min="7" max="7" width="12.33203125" bestFit="1" customWidth="1"/>
    <col min="9" max="9" width="16.6640625" bestFit="1" customWidth="1"/>
    <col min="10" max="10" width="14.5" bestFit="1" customWidth="1"/>
    <col min="17" max="17" width="15.83203125" bestFit="1" customWidth="1"/>
  </cols>
  <sheetData>
    <row r="1" spans="1:18" x14ac:dyDescent="0.2">
      <c r="A1" t="s">
        <v>0</v>
      </c>
      <c r="B1" t="s">
        <v>158</v>
      </c>
      <c r="C1" t="s">
        <v>159</v>
      </c>
      <c r="D1" t="s">
        <v>1</v>
      </c>
      <c r="E1" t="s">
        <v>181</v>
      </c>
      <c r="F1" t="s">
        <v>182</v>
      </c>
      <c r="G1" t="s">
        <v>2</v>
      </c>
      <c r="H1" t="s">
        <v>3</v>
      </c>
      <c r="I1" t="s">
        <v>4</v>
      </c>
      <c r="J1" t="s">
        <v>5</v>
      </c>
      <c r="K1" t="s">
        <v>165</v>
      </c>
      <c r="L1" t="s">
        <v>166</v>
      </c>
      <c r="M1" t="s">
        <v>167</v>
      </c>
      <c r="N1" t="s">
        <v>176</v>
      </c>
      <c r="O1" t="s">
        <v>177</v>
      </c>
      <c r="P1" t="s">
        <v>178</v>
      </c>
      <c r="Q1" t="s">
        <v>179</v>
      </c>
      <c r="R1" t="s">
        <v>193</v>
      </c>
    </row>
    <row r="2" spans="1:18" x14ac:dyDescent="0.2">
      <c r="A2" t="s">
        <v>6</v>
      </c>
      <c r="B2" t="s">
        <v>160</v>
      </c>
      <c r="C2" t="s">
        <v>163</v>
      </c>
      <c r="D2">
        <v>0.115832</v>
      </c>
      <c r="E2">
        <v>4.0078000000000003E-2</v>
      </c>
      <c r="F2">
        <v>2.7018E-2</v>
      </c>
      <c r="G2">
        <f t="shared" ref="G2:G33" si="0">E2-F2</f>
        <v>1.3060000000000002E-2</v>
      </c>
      <c r="H2">
        <f>F2</f>
        <v>2.7018E-2</v>
      </c>
      <c r="I2">
        <f t="shared" ref="I2:I33" si="1">G2/E2</f>
        <v>0.32586456410000503</v>
      </c>
      <c r="J2">
        <f t="shared" ref="J2:J33" si="2">H2/D2</f>
        <v>0.23325160577387941</v>
      </c>
      <c r="K2">
        <f t="shared" ref="K2:K33" si="3">E2/L2</f>
        <v>0.25705855942530947</v>
      </c>
      <c r="L2">
        <f t="shared" ref="L2:L33" si="4">D2+E2</f>
        <v>0.15590999999999999</v>
      </c>
      <c r="M2" t="str">
        <f t="shared" ref="M2:M33" si="5">LEFT(A2, 3)</f>
        <v>AHF</v>
      </c>
      <c r="N2">
        <f t="shared" ref="N2:N33" si="6">LOG(L2)</f>
        <v>-0.80712602845747805</v>
      </c>
      <c r="O2">
        <f t="shared" ref="O2:O33" si="7">LOG(E2)</f>
        <v>-1.3970939590628644</v>
      </c>
      <c r="P2">
        <f t="shared" ref="P2:P33" si="8">LOG10(L2)</f>
        <v>-0.80712602845747805</v>
      </c>
      <c r="Q2">
        <f t="shared" ref="Q2:Q33" si="9">LOG10(E2)</f>
        <v>-1.3970939590628644</v>
      </c>
      <c r="R2">
        <f>((E2-D2)/D2)*100</f>
        <v>-65.399889495130878</v>
      </c>
    </row>
    <row r="3" spans="1:18" x14ac:dyDescent="0.2">
      <c r="A3" t="s">
        <v>7</v>
      </c>
      <c r="B3" t="s">
        <v>160</v>
      </c>
      <c r="C3" t="s">
        <v>163</v>
      </c>
      <c r="D3">
        <v>0.18670500000000001</v>
      </c>
      <c r="E3">
        <v>5.6418999999999997E-2</v>
      </c>
      <c r="F3">
        <v>3.7006999999999998E-2</v>
      </c>
      <c r="G3">
        <f t="shared" si="0"/>
        <v>1.9411999999999999E-2</v>
      </c>
      <c r="H3">
        <f t="shared" ref="H3:H66" si="10">F3</f>
        <v>3.7006999999999998E-2</v>
      </c>
      <c r="I3">
        <f t="shared" si="1"/>
        <v>0.34406848756624542</v>
      </c>
      <c r="J3">
        <f t="shared" si="2"/>
        <v>0.19821108165287485</v>
      </c>
      <c r="K3">
        <f t="shared" si="3"/>
        <v>0.23205853802997645</v>
      </c>
      <c r="L3">
        <f t="shared" si="4"/>
        <v>0.24312400000000001</v>
      </c>
      <c r="M3" t="str">
        <f t="shared" si="5"/>
        <v>AHF</v>
      </c>
      <c r="N3">
        <f t="shared" si="6"/>
        <v>-0.61417216763510163</v>
      </c>
      <c r="O3">
        <f t="shared" si="7"/>
        <v>-1.2485746157760214</v>
      </c>
      <c r="P3">
        <f t="shared" si="8"/>
        <v>-0.61417216763510163</v>
      </c>
      <c r="Q3">
        <f t="shared" si="9"/>
        <v>-1.2485746157760214</v>
      </c>
      <c r="R3">
        <f t="shared" ref="R3:R66" si="11">((E3-D3)/D3)*100</f>
        <v>-69.781741249564817</v>
      </c>
    </row>
    <row r="4" spans="1:18" x14ac:dyDescent="0.2">
      <c r="A4" t="s">
        <v>8</v>
      </c>
      <c r="B4" t="s">
        <v>160</v>
      </c>
      <c r="C4" t="s">
        <v>163</v>
      </c>
      <c r="D4">
        <v>0.24318100000000001</v>
      </c>
      <c r="E4">
        <v>7.689E-2</v>
      </c>
      <c r="F4">
        <v>5.5723399999999999E-2</v>
      </c>
      <c r="G4">
        <f t="shared" si="0"/>
        <v>2.1166600000000001E-2</v>
      </c>
      <c r="H4">
        <f t="shared" si="10"/>
        <v>5.5723399999999999E-2</v>
      </c>
      <c r="I4">
        <f t="shared" si="1"/>
        <v>0.27528417219404344</v>
      </c>
      <c r="J4">
        <f t="shared" si="2"/>
        <v>0.22914372422187587</v>
      </c>
      <c r="K4">
        <f t="shared" si="3"/>
        <v>0.24022794942372161</v>
      </c>
      <c r="L4">
        <f t="shared" si="4"/>
        <v>0.32007099999999999</v>
      </c>
      <c r="M4" t="str">
        <f t="shared" si="5"/>
        <v>AHF</v>
      </c>
      <c r="N4">
        <f t="shared" si="6"/>
        <v>-0.49475367328017716</v>
      </c>
      <c r="O4">
        <f t="shared" si="7"/>
        <v>-1.1141301390960936</v>
      </c>
      <c r="P4">
        <f t="shared" si="8"/>
        <v>-0.49475367328017716</v>
      </c>
      <c r="Q4">
        <f t="shared" si="9"/>
        <v>-1.1141301390960936</v>
      </c>
      <c r="R4">
        <f t="shared" si="11"/>
        <v>-68.381575863245899</v>
      </c>
    </row>
    <row r="5" spans="1:18" x14ac:dyDescent="0.2">
      <c r="A5" t="s">
        <v>9</v>
      </c>
      <c r="B5" t="s">
        <v>160</v>
      </c>
      <c r="C5" t="s">
        <v>163</v>
      </c>
      <c r="D5">
        <v>8.4959000000000007E-2</v>
      </c>
      <c r="E5">
        <v>3.2344999999999999E-2</v>
      </c>
      <c r="F5">
        <v>2.0677000000000001E-2</v>
      </c>
      <c r="G5">
        <f t="shared" si="0"/>
        <v>1.1667999999999998E-2</v>
      </c>
      <c r="H5">
        <f t="shared" si="10"/>
        <v>2.0677000000000001E-2</v>
      </c>
      <c r="I5">
        <f t="shared" si="1"/>
        <v>0.36073581697325702</v>
      </c>
      <c r="J5">
        <f t="shared" si="2"/>
        <v>0.24337621676337998</v>
      </c>
      <c r="K5">
        <f t="shared" si="3"/>
        <v>0.27573654777330692</v>
      </c>
      <c r="L5">
        <f t="shared" si="4"/>
        <v>0.11730400000000001</v>
      </c>
      <c r="M5" t="str">
        <f t="shared" si="5"/>
        <v>AHF</v>
      </c>
      <c r="N5">
        <f t="shared" si="6"/>
        <v>-0.93068717843597215</v>
      </c>
      <c r="O5">
        <f t="shared" si="7"/>
        <v>-1.4901928445234929</v>
      </c>
      <c r="P5">
        <f t="shared" si="8"/>
        <v>-0.93068717843597215</v>
      </c>
      <c r="Q5">
        <f t="shared" si="9"/>
        <v>-1.4901928445234929</v>
      </c>
      <c r="R5">
        <f t="shared" si="11"/>
        <v>-61.928695017596723</v>
      </c>
    </row>
    <row r="6" spans="1:18" x14ac:dyDescent="0.2">
      <c r="A6" t="s">
        <v>10</v>
      </c>
      <c r="B6" t="s">
        <v>160</v>
      </c>
      <c r="C6" t="s">
        <v>163</v>
      </c>
      <c r="D6">
        <v>0.27561099999999999</v>
      </c>
      <c r="E6">
        <v>7.0930000000000007E-2</v>
      </c>
      <c r="F6">
        <v>5.1783999999999997E-2</v>
      </c>
      <c r="G6">
        <f t="shared" si="0"/>
        <v>1.914600000000001E-2</v>
      </c>
      <c r="H6">
        <f t="shared" si="10"/>
        <v>5.1783999999999997E-2</v>
      </c>
      <c r="I6">
        <f t="shared" si="1"/>
        <v>0.26992809812491203</v>
      </c>
      <c r="J6">
        <f t="shared" si="2"/>
        <v>0.18788800156742655</v>
      </c>
      <c r="K6">
        <f t="shared" si="3"/>
        <v>0.20467996571834216</v>
      </c>
      <c r="L6">
        <f t="shared" si="4"/>
        <v>0.34654099999999999</v>
      </c>
      <c r="M6" t="str">
        <f t="shared" si="5"/>
        <v>AHF</v>
      </c>
      <c r="N6">
        <f t="shared" si="6"/>
        <v>-0.46024537571197438</v>
      </c>
      <c r="O6">
        <f t="shared" si="7"/>
        <v>-1.1491700401514691</v>
      </c>
      <c r="P6">
        <f t="shared" si="8"/>
        <v>-0.46024537571197438</v>
      </c>
      <c r="Q6">
        <f t="shared" si="9"/>
        <v>-1.1491700401514691</v>
      </c>
      <c r="R6">
        <f t="shared" si="11"/>
        <v>-74.264452434772195</v>
      </c>
    </row>
    <row r="7" spans="1:18" x14ac:dyDescent="0.2">
      <c r="A7" t="s">
        <v>11</v>
      </c>
      <c r="B7" t="s">
        <v>160</v>
      </c>
      <c r="C7" t="s">
        <v>163</v>
      </c>
      <c r="D7">
        <v>0.24481600000000001</v>
      </c>
      <c r="E7">
        <v>7.0123000000000005E-2</v>
      </c>
      <c r="F7">
        <v>5.1593E-2</v>
      </c>
      <c r="G7">
        <f t="shared" si="0"/>
        <v>1.8530000000000005E-2</v>
      </c>
      <c r="H7">
        <f t="shared" si="10"/>
        <v>5.1593E-2</v>
      </c>
      <c r="I7">
        <f t="shared" si="1"/>
        <v>0.26424996078319529</v>
      </c>
      <c r="J7">
        <f t="shared" si="2"/>
        <v>0.21074194497091692</v>
      </c>
      <c r="K7">
        <f t="shared" si="3"/>
        <v>0.22265581588815611</v>
      </c>
      <c r="L7">
        <f t="shared" si="4"/>
        <v>0.31493900000000002</v>
      </c>
      <c r="M7" t="str">
        <f t="shared" si="5"/>
        <v>AHF</v>
      </c>
      <c r="N7">
        <f t="shared" si="6"/>
        <v>-0.50177355582570793</v>
      </c>
      <c r="O7">
        <f t="shared" si="7"/>
        <v>-1.1541395122078013</v>
      </c>
      <c r="P7">
        <f t="shared" si="8"/>
        <v>-0.50177355582570793</v>
      </c>
      <c r="Q7">
        <f t="shared" si="9"/>
        <v>-1.1541395122078013</v>
      </c>
      <c r="R7">
        <f t="shared" si="11"/>
        <v>-71.356855761061368</v>
      </c>
    </row>
    <row r="8" spans="1:18" x14ac:dyDescent="0.2">
      <c r="A8" t="s">
        <v>13</v>
      </c>
      <c r="B8" t="s">
        <v>160</v>
      </c>
      <c r="C8" t="s">
        <v>163</v>
      </c>
      <c r="D8">
        <v>6.4155000000000004E-2</v>
      </c>
      <c r="E8">
        <v>2.0389000000000001E-2</v>
      </c>
      <c r="F8">
        <v>1.1913999999999999E-2</v>
      </c>
      <c r="G8">
        <f t="shared" si="0"/>
        <v>8.4750000000000016E-3</v>
      </c>
      <c r="H8">
        <f t="shared" si="10"/>
        <v>1.1913999999999999E-2</v>
      </c>
      <c r="I8">
        <f t="shared" si="1"/>
        <v>0.4156653097258326</v>
      </c>
      <c r="J8">
        <f t="shared" si="2"/>
        <v>0.18570649208947079</v>
      </c>
      <c r="K8">
        <f t="shared" si="3"/>
        <v>0.24116436411809233</v>
      </c>
      <c r="L8">
        <f t="shared" si="4"/>
        <v>8.4544000000000008E-2</v>
      </c>
      <c r="M8" t="str">
        <f t="shared" si="5"/>
        <v>AHF</v>
      </c>
      <c r="N8">
        <f t="shared" si="6"/>
        <v>-1.0729172084015857</v>
      </c>
      <c r="O8">
        <f t="shared" si="7"/>
        <v>-1.6906040741302437</v>
      </c>
      <c r="P8">
        <f t="shared" si="8"/>
        <v>-1.0729172084015857</v>
      </c>
      <c r="Q8">
        <f t="shared" si="9"/>
        <v>-1.6906040741302437</v>
      </c>
      <c r="R8">
        <f t="shared" si="11"/>
        <v>-68.219156729795031</v>
      </c>
    </row>
    <row r="9" spans="1:18" x14ac:dyDescent="0.2">
      <c r="A9" t="s">
        <v>14</v>
      </c>
      <c r="B9" t="s">
        <v>160</v>
      </c>
      <c r="C9" t="s">
        <v>163</v>
      </c>
      <c r="D9">
        <v>6.6114999999999993E-2</v>
      </c>
      <c r="E9">
        <v>2.1836999999999999E-2</v>
      </c>
      <c r="F9">
        <v>1.28214E-2</v>
      </c>
      <c r="G9">
        <f t="shared" si="0"/>
        <v>9.0155999999999986E-3</v>
      </c>
      <c r="H9">
        <f t="shared" si="10"/>
        <v>1.28214E-2</v>
      </c>
      <c r="I9">
        <f t="shared" si="1"/>
        <v>0.41285890919082285</v>
      </c>
      <c r="J9">
        <f t="shared" si="2"/>
        <v>0.1939257354609393</v>
      </c>
      <c r="K9">
        <f t="shared" si="3"/>
        <v>0.24828315444788068</v>
      </c>
      <c r="L9">
        <f t="shared" si="4"/>
        <v>8.7951999999999989E-2</v>
      </c>
      <c r="M9" t="str">
        <f t="shared" si="5"/>
        <v>AHF</v>
      </c>
      <c r="N9">
        <f t="shared" si="6"/>
        <v>-1.0557542803783446</v>
      </c>
      <c r="O9">
        <f t="shared" si="7"/>
        <v>-1.6608070259003433</v>
      </c>
      <c r="P9">
        <f t="shared" si="8"/>
        <v>-1.0557542803783446</v>
      </c>
      <c r="Q9">
        <f t="shared" si="9"/>
        <v>-1.6608070259003433</v>
      </c>
      <c r="R9">
        <f t="shared" si="11"/>
        <v>-66.971186568857306</v>
      </c>
    </row>
    <row r="10" spans="1:18" x14ac:dyDescent="0.2">
      <c r="A10" t="s">
        <v>15</v>
      </c>
      <c r="B10" t="s">
        <v>160</v>
      </c>
      <c r="C10" t="s">
        <v>163</v>
      </c>
      <c r="D10">
        <v>0.21072099999999999</v>
      </c>
      <c r="E10">
        <v>5.8853000000000003E-2</v>
      </c>
      <c r="F10">
        <v>3.8776999999999999E-2</v>
      </c>
      <c r="G10">
        <f t="shared" si="0"/>
        <v>2.0076000000000004E-2</v>
      </c>
      <c r="H10">
        <f t="shared" si="10"/>
        <v>3.8776999999999999E-2</v>
      </c>
      <c r="I10">
        <f t="shared" si="1"/>
        <v>0.34112109832973686</v>
      </c>
      <c r="J10">
        <f t="shared" si="2"/>
        <v>0.18402057697144567</v>
      </c>
      <c r="K10">
        <f t="shared" si="3"/>
        <v>0.21831853220266051</v>
      </c>
      <c r="L10">
        <f t="shared" si="4"/>
        <v>0.26957399999999998</v>
      </c>
      <c r="M10" t="str">
        <f t="shared" si="5"/>
        <v>AHF</v>
      </c>
      <c r="N10">
        <f t="shared" si="6"/>
        <v>-0.56932199715542509</v>
      </c>
      <c r="O10">
        <f t="shared" si="7"/>
        <v>-1.2302313943288175</v>
      </c>
      <c r="P10">
        <f t="shared" si="8"/>
        <v>-0.56932199715542509</v>
      </c>
      <c r="Q10">
        <f t="shared" si="9"/>
        <v>-1.2302313943288175</v>
      </c>
      <c r="R10">
        <f t="shared" si="11"/>
        <v>-72.070652663949019</v>
      </c>
    </row>
    <row r="11" spans="1:18" x14ac:dyDescent="0.2">
      <c r="A11" t="s">
        <v>16</v>
      </c>
      <c r="B11" t="s">
        <v>160</v>
      </c>
      <c r="C11" t="s">
        <v>163</v>
      </c>
      <c r="D11">
        <v>0.19462099999999999</v>
      </c>
      <c r="E11">
        <v>4.3076000000000003E-2</v>
      </c>
      <c r="F11">
        <v>2.5016E-2</v>
      </c>
      <c r="G11">
        <f t="shared" si="0"/>
        <v>1.8060000000000003E-2</v>
      </c>
      <c r="H11">
        <f t="shared" si="10"/>
        <v>2.5016E-2</v>
      </c>
      <c r="I11">
        <f t="shared" si="1"/>
        <v>0.41925898412108836</v>
      </c>
      <c r="J11">
        <f t="shared" si="2"/>
        <v>0.12853700268727425</v>
      </c>
      <c r="K11">
        <f t="shared" si="3"/>
        <v>0.18122231243978681</v>
      </c>
      <c r="L11">
        <f t="shared" si="4"/>
        <v>0.23769699999999999</v>
      </c>
      <c r="M11" t="str">
        <f t="shared" si="5"/>
        <v>AHF</v>
      </c>
      <c r="N11">
        <f t="shared" si="6"/>
        <v>-0.62397629951568845</v>
      </c>
      <c r="O11">
        <f t="shared" si="7"/>
        <v>-1.3657646317106746</v>
      </c>
      <c r="P11">
        <f t="shared" si="8"/>
        <v>-0.62397629951568845</v>
      </c>
      <c r="Q11">
        <f t="shared" si="9"/>
        <v>-1.3657646317106746</v>
      </c>
      <c r="R11">
        <f t="shared" si="11"/>
        <v>-77.866725584597745</v>
      </c>
    </row>
    <row r="12" spans="1:18" x14ac:dyDescent="0.2">
      <c r="A12" t="s">
        <v>17</v>
      </c>
      <c r="B12" t="s">
        <v>160</v>
      </c>
      <c r="C12" t="s">
        <v>163</v>
      </c>
      <c r="D12">
        <v>0.40401300000000001</v>
      </c>
      <c r="E12">
        <v>7.2658E-2</v>
      </c>
      <c r="F12">
        <v>5.2435000000000002E-2</v>
      </c>
      <c r="G12">
        <f t="shared" si="0"/>
        <v>2.0222999999999998E-2</v>
      </c>
      <c r="H12">
        <f t="shared" si="10"/>
        <v>5.2435000000000002E-2</v>
      </c>
      <c r="I12">
        <f t="shared" si="1"/>
        <v>0.27833136062099145</v>
      </c>
      <c r="J12">
        <f t="shared" si="2"/>
        <v>0.12978542769663354</v>
      </c>
      <c r="K12">
        <f t="shared" si="3"/>
        <v>0.15242798492041681</v>
      </c>
      <c r="L12">
        <f t="shared" si="4"/>
        <v>0.47667100000000001</v>
      </c>
      <c r="M12" t="str">
        <f t="shared" si="5"/>
        <v>AHF</v>
      </c>
      <c r="N12">
        <f t="shared" si="6"/>
        <v>-0.32178126914089289</v>
      </c>
      <c r="O12">
        <f t="shared" si="7"/>
        <v>-1.1387165607936756</v>
      </c>
      <c r="P12">
        <f t="shared" si="8"/>
        <v>-0.32178126914089289</v>
      </c>
      <c r="Q12">
        <f t="shared" si="9"/>
        <v>-1.1387165607936756</v>
      </c>
      <c r="R12">
        <f t="shared" si="11"/>
        <v>-82.015925230128744</v>
      </c>
    </row>
    <row r="13" spans="1:18" x14ac:dyDescent="0.2">
      <c r="A13" t="s">
        <v>19</v>
      </c>
      <c r="B13" t="s">
        <v>160</v>
      </c>
      <c r="C13" t="s">
        <v>163</v>
      </c>
      <c r="D13">
        <v>8.9280999999999999E-2</v>
      </c>
      <c r="E13">
        <v>3.1454000000000003E-2</v>
      </c>
      <c r="F13">
        <v>1.8831000000000001E-2</v>
      </c>
      <c r="G13">
        <f t="shared" si="0"/>
        <v>1.2623000000000002E-2</v>
      </c>
      <c r="H13">
        <f t="shared" si="10"/>
        <v>1.8831000000000001E-2</v>
      </c>
      <c r="I13">
        <f t="shared" si="1"/>
        <v>0.40131620779551092</v>
      </c>
      <c r="J13">
        <f t="shared" si="2"/>
        <v>0.21091833648816657</v>
      </c>
      <c r="K13">
        <f t="shared" si="3"/>
        <v>0.26052097569056198</v>
      </c>
      <c r="L13">
        <f t="shared" si="4"/>
        <v>0.12073500000000001</v>
      </c>
      <c r="M13" t="str">
        <f t="shared" si="5"/>
        <v>AHF</v>
      </c>
      <c r="N13">
        <f t="shared" si="6"/>
        <v>-0.91816681355271723</v>
      </c>
      <c r="O13">
        <f t="shared" si="7"/>
        <v>-1.5023241175489312</v>
      </c>
      <c r="P13">
        <f t="shared" si="8"/>
        <v>-0.91816681355271723</v>
      </c>
      <c r="Q13">
        <f t="shared" si="9"/>
        <v>-1.5023241175489312</v>
      </c>
      <c r="R13">
        <f t="shared" si="11"/>
        <v>-64.769659838039445</v>
      </c>
    </row>
    <row r="14" spans="1:18" x14ac:dyDescent="0.2">
      <c r="A14" t="s">
        <v>20</v>
      </c>
      <c r="B14" t="s">
        <v>160</v>
      </c>
      <c r="C14" t="s">
        <v>163</v>
      </c>
      <c r="D14">
        <v>0.18667800000000001</v>
      </c>
      <c r="E14">
        <v>5.1851000000000001E-2</v>
      </c>
      <c r="F14">
        <v>3.2867E-2</v>
      </c>
      <c r="G14">
        <f t="shared" si="0"/>
        <v>1.8984000000000001E-2</v>
      </c>
      <c r="H14">
        <f t="shared" si="10"/>
        <v>3.2867E-2</v>
      </c>
      <c r="I14">
        <f t="shared" si="1"/>
        <v>0.36612601492738811</v>
      </c>
      <c r="J14">
        <f t="shared" si="2"/>
        <v>0.1760625247752815</v>
      </c>
      <c r="K14">
        <f t="shared" si="3"/>
        <v>0.21737818043089099</v>
      </c>
      <c r="L14">
        <f t="shared" si="4"/>
        <v>0.23852900000000002</v>
      </c>
      <c r="M14" t="str">
        <f t="shared" si="5"/>
        <v>AHF</v>
      </c>
      <c r="N14">
        <f t="shared" si="6"/>
        <v>-0.62245881253862001</v>
      </c>
      <c r="O14">
        <f t="shared" si="7"/>
        <v>-1.2852428633772746</v>
      </c>
      <c r="P14">
        <f t="shared" si="8"/>
        <v>-0.62245881253862001</v>
      </c>
      <c r="Q14">
        <f t="shared" si="9"/>
        <v>-1.2852428633772746</v>
      </c>
      <c r="R14">
        <f t="shared" si="11"/>
        <v>-72.224364949270935</v>
      </c>
    </row>
    <row r="15" spans="1:18" x14ac:dyDescent="0.2">
      <c r="A15" t="s">
        <v>22</v>
      </c>
      <c r="B15" t="s">
        <v>160</v>
      </c>
      <c r="C15" t="s">
        <v>163</v>
      </c>
      <c r="D15">
        <v>8.2382999999999998E-2</v>
      </c>
      <c r="E15">
        <v>3.0807999999999999E-2</v>
      </c>
      <c r="F15">
        <v>1.9046E-2</v>
      </c>
      <c r="G15">
        <f t="shared" si="0"/>
        <v>1.1761999999999998E-2</v>
      </c>
      <c r="H15">
        <f t="shared" si="10"/>
        <v>1.9046E-2</v>
      </c>
      <c r="I15">
        <f t="shared" si="1"/>
        <v>0.3817839522202025</v>
      </c>
      <c r="J15">
        <f t="shared" si="2"/>
        <v>0.23118847335008438</v>
      </c>
      <c r="K15">
        <f t="shared" si="3"/>
        <v>0.27217711655520316</v>
      </c>
      <c r="L15">
        <f t="shared" si="4"/>
        <v>0.113191</v>
      </c>
      <c r="M15" t="str">
        <f t="shared" si="5"/>
        <v>AHF</v>
      </c>
      <c r="N15">
        <f t="shared" si="6"/>
        <v>-0.94618810323365354</v>
      </c>
      <c r="O15">
        <f t="shared" si="7"/>
        <v>-1.5113364943853254</v>
      </c>
      <c r="P15">
        <f t="shared" si="8"/>
        <v>-0.94618810323365354</v>
      </c>
      <c r="Q15">
        <f t="shared" si="9"/>
        <v>-1.5113364943853254</v>
      </c>
      <c r="R15">
        <f t="shared" si="11"/>
        <v>-62.603935277909272</v>
      </c>
    </row>
    <row r="16" spans="1:18" x14ac:dyDescent="0.2">
      <c r="A16" t="s">
        <v>24</v>
      </c>
      <c r="B16" t="s">
        <v>160</v>
      </c>
      <c r="C16" t="s">
        <v>163</v>
      </c>
      <c r="D16">
        <v>6.8963999999999998E-2</v>
      </c>
      <c r="E16">
        <v>2.4417999999999999E-2</v>
      </c>
      <c r="F16">
        <v>1.5654999999999999E-2</v>
      </c>
      <c r="G16">
        <f t="shared" si="0"/>
        <v>8.763E-3</v>
      </c>
      <c r="H16">
        <f t="shared" si="10"/>
        <v>1.5654999999999999E-2</v>
      </c>
      <c r="I16">
        <f t="shared" si="1"/>
        <v>0.35887460070439842</v>
      </c>
      <c r="J16">
        <f t="shared" si="2"/>
        <v>0.22700249405486919</v>
      </c>
      <c r="K16">
        <f t="shared" si="3"/>
        <v>0.2614850827782656</v>
      </c>
      <c r="L16">
        <f t="shared" si="4"/>
        <v>9.3381999999999993E-2</v>
      </c>
      <c r="M16" t="str">
        <f t="shared" si="5"/>
        <v>AHF</v>
      </c>
      <c r="N16">
        <f t="shared" si="6"/>
        <v>-1.0297368288453257</v>
      </c>
      <c r="O16">
        <f t="shared" si="7"/>
        <v>-1.6122899106013944</v>
      </c>
      <c r="P16">
        <f t="shared" si="8"/>
        <v>-1.0297368288453257</v>
      </c>
      <c r="Q16">
        <f t="shared" si="9"/>
        <v>-1.6122899106013944</v>
      </c>
      <c r="R16">
        <f t="shared" si="11"/>
        <v>-64.593121048663065</v>
      </c>
    </row>
    <row r="17" spans="1:18" x14ac:dyDescent="0.2">
      <c r="A17" t="s">
        <v>25</v>
      </c>
      <c r="B17" t="s">
        <v>160</v>
      </c>
      <c r="C17" t="s">
        <v>163</v>
      </c>
      <c r="D17">
        <v>6.5026E-2</v>
      </c>
      <c r="E17">
        <v>2.9943999999999998E-2</v>
      </c>
      <c r="F17">
        <v>1.7853000000000001E-2</v>
      </c>
      <c r="G17">
        <f t="shared" si="0"/>
        <v>1.2090999999999998E-2</v>
      </c>
      <c r="H17">
        <f t="shared" si="10"/>
        <v>1.7853000000000001E-2</v>
      </c>
      <c r="I17">
        <f t="shared" si="1"/>
        <v>0.40378706919583218</v>
      </c>
      <c r="J17">
        <f t="shared" si="2"/>
        <v>0.27455171777442872</v>
      </c>
      <c r="K17">
        <f t="shared" si="3"/>
        <v>0.3152995682847215</v>
      </c>
      <c r="L17">
        <f t="shared" si="4"/>
        <v>9.4969999999999999E-2</v>
      </c>
      <c r="M17" t="str">
        <f t="shared" si="5"/>
        <v>AHF</v>
      </c>
      <c r="N17">
        <f t="shared" si="6"/>
        <v>-1.022413561996149</v>
      </c>
      <c r="O17">
        <f t="shared" si="7"/>
        <v>-1.5236901858936345</v>
      </c>
      <c r="P17">
        <f t="shared" si="8"/>
        <v>-1.022413561996149</v>
      </c>
      <c r="Q17">
        <f t="shared" si="9"/>
        <v>-1.5236901858936345</v>
      </c>
      <c r="R17">
        <f t="shared" si="11"/>
        <v>-53.950727401347152</v>
      </c>
    </row>
    <row r="18" spans="1:18" x14ac:dyDescent="0.2">
      <c r="A18" t="s">
        <v>26</v>
      </c>
      <c r="B18" t="s">
        <v>160</v>
      </c>
      <c r="C18" t="s">
        <v>163</v>
      </c>
      <c r="D18">
        <v>0.122254</v>
      </c>
      <c r="E18">
        <v>5.1182999999999999E-2</v>
      </c>
      <c r="F18">
        <v>3.5929999999999997E-2</v>
      </c>
      <c r="G18">
        <f t="shared" si="0"/>
        <v>1.5253000000000003E-2</v>
      </c>
      <c r="H18">
        <f t="shared" si="10"/>
        <v>3.5929999999999997E-2</v>
      </c>
      <c r="I18">
        <f t="shared" si="1"/>
        <v>0.29800910458550695</v>
      </c>
      <c r="J18">
        <f t="shared" si="2"/>
        <v>0.29389631423102719</v>
      </c>
      <c r="K18">
        <f t="shared" si="3"/>
        <v>0.29511003995687191</v>
      </c>
      <c r="L18">
        <f t="shared" si="4"/>
        <v>0.17343700000000001</v>
      </c>
      <c r="M18" t="str">
        <f t="shared" si="5"/>
        <v>AHF</v>
      </c>
      <c r="N18">
        <f t="shared" si="6"/>
        <v>-0.7608582472191624</v>
      </c>
      <c r="O18">
        <f t="shared" si="7"/>
        <v>-1.2908742623085077</v>
      </c>
      <c r="P18">
        <f t="shared" si="8"/>
        <v>-0.7608582472191624</v>
      </c>
      <c r="Q18">
        <f t="shared" si="9"/>
        <v>-1.2908742623085077</v>
      </c>
      <c r="R18">
        <f t="shared" si="11"/>
        <v>-58.133885189850631</v>
      </c>
    </row>
    <row r="19" spans="1:18" x14ac:dyDescent="0.2">
      <c r="A19" t="s">
        <v>27</v>
      </c>
      <c r="B19" t="s">
        <v>160</v>
      </c>
      <c r="C19" t="s">
        <v>163</v>
      </c>
      <c r="D19">
        <v>0.23281399999999999</v>
      </c>
      <c r="E19">
        <v>4.0294999999999997E-2</v>
      </c>
      <c r="F19">
        <v>2.6086999999999999E-2</v>
      </c>
      <c r="G19">
        <f t="shared" si="0"/>
        <v>1.4207999999999998E-2</v>
      </c>
      <c r="H19">
        <f t="shared" si="10"/>
        <v>2.6086999999999999E-2</v>
      </c>
      <c r="I19">
        <f t="shared" si="1"/>
        <v>0.35259957811142822</v>
      </c>
      <c r="J19">
        <f t="shared" si="2"/>
        <v>0.11205082168598109</v>
      </c>
      <c r="K19">
        <f t="shared" si="3"/>
        <v>0.14754182396039675</v>
      </c>
      <c r="L19">
        <f t="shared" si="4"/>
        <v>0.27310899999999999</v>
      </c>
      <c r="M19" t="str">
        <f t="shared" si="5"/>
        <v>AHF</v>
      </c>
      <c r="N19">
        <f t="shared" si="6"/>
        <v>-0.56366398793813621</v>
      </c>
      <c r="O19">
        <f t="shared" si="7"/>
        <v>-1.3947488398918282</v>
      </c>
      <c r="P19">
        <f t="shared" si="8"/>
        <v>-0.56366398793813621</v>
      </c>
      <c r="Q19">
        <f t="shared" si="9"/>
        <v>-1.3947488398918282</v>
      </c>
      <c r="R19">
        <f t="shared" si="11"/>
        <v>-82.692192050306261</v>
      </c>
    </row>
    <row r="20" spans="1:18" x14ac:dyDescent="0.2">
      <c r="A20" t="s">
        <v>28</v>
      </c>
      <c r="B20" t="s">
        <v>160</v>
      </c>
      <c r="C20" t="s">
        <v>163</v>
      </c>
      <c r="D20">
        <v>0.20970800000000001</v>
      </c>
      <c r="E20">
        <v>5.1797000000000003E-2</v>
      </c>
      <c r="F20">
        <v>3.5728000000000003E-2</v>
      </c>
      <c r="G20">
        <f t="shared" si="0"/>
        <v>1.6069E-2</v>
      </c>
      <c r="H20">
        <f t="shared" si="10"/>
        <v>3.5728000000000003E-2</v>
      </c>
      <c r="I20">
        <f t="shared" si="1"/>
        <v>0.31023032221943353</v>
      </c>
      <c r="J20">
        <f t="shared" si="2"/>
        <v>0.17037022908043567</v>
      </c>
      <c r="K20">
        <f t="shared" si="3"/>
        <v>0.19807269459474963</v>
      </c>
      <c r="L20">
        <f t="shared" si="4"/>
        <v>0.26150499999999999</v>
      </c>
      <c r="M20" t="str">
        <f t="shared" si="5"/>
        <v>AHF</v>
      </c>
      <c r="N20">
        <f t="shared" si="6"/>
        <v>-0.58252000296630546</v>
      </c>
      <c r="O20">
        <f t="shared" si="7"/>
        <v>-1.285695393173212</v>
      </c>
      <c r="P20">
        <f t="shared" si="8"/>
        <v>-0.58252000296630546</v>
      </c>
      <c r="Q20">
        <f t="shared" si="9"/>
        <v>-1.285695393173212</v>
      </c>
      <c r="R20">
        <f t="shared" si="11"/>
        <v>-75.300417723691979</v>
      </c>
    </row>
    <row r="21" spans="1:18" x14ac:dyDescent="0.2">
      <c r="A21" t="s">
        <v>29</v>
      </c>
      <c r="B21" t="s">
        <v>160</v>
      </c>
      <c r="C21" t="s">
        <v>163</v>
      </c>
      <c r="D21">
        <v>5.6683999999999998E-2</v>
      </c>
      <c r="E21">
        <v>2.1673000000000001E-2</v>
      </c>
      <c r="F21">
        <v>1.3533E-2</v>
      </c>
      <c r="G21">
        <f t="shared" si="0"/>
        <v>8.1400000000000014E-3</v>
      </c>
      <c r="H21">
        <f t="shared" si="10"/>
        <v>1.3533E-2</v>
      </c>
      <c r="I21">
        <f t="shared" si="1"/>
        <v>0.37558252203202147</v>
      </c>
      <c r="J21">
        <f t="shared" si="2"/>
        <v>0.23874461929292218</v>
      </c>
      <c r="K21">
        <f t="shared" si="3"/>
        <v>0.27659302934007174</v>
      </c>
      <c r="L21">
        <f t="shared" si="4"/>
        <v>7.8356999999999996E-2</v>
      </c>
      <c r="M21" t="str">
        <f t="shared" si="5"/>
        <v>AHF</v>
      </c>
      <c r="N21">
        <f t="shared" si="6"/>
        <v>-1.1059221998899951</v>
      </c>
      <c r="O21">
        <f t="shared" si="7"/>
        <v>-1.6640809690092875</v>
      </c>
      <c r="P21">
        <f t="shared" si="8"/>
        <v>-1.1059221998899951</v>
      </c>
      <c r="Q21">
        <f t="shared" si="9"/>
        <v>-1.6640809690092875</v>
      </c>
      <c r="R21">
        <f t="shared" si="11"/>
        <v>-61.765224754780888</v>
      </c>
    </row>
    <row r="22" spans="1:18" x14ac:dyDescent="0.2">
      <c r="A22" t="s">
        <v>30</v>
      </c>
      <c r="B22" t="s">
        <v>160</v>
      </c>
      <c r="C22" t="s">
        <v>163</v>
      </c>
      <c r="D22">
        <v>0.12027599999999999</v>
      </c>
      <c r="E22">
        <v>4.147E-2</v>
      </c>
      <c r="F22">
        <v>2.8334000000000002E-2</v>
      </c>
      <c r="G22">
        <f t="shared" si="0"/>
        <v>1.3135999999999998E-2</v>
      </c>
      <c r="H22">
        <f t="shared" si="10"/>
        <v>2.8334000000000002E-2</v>
      </c>
      <c r="I22">
        <f t="shared" si="1"/>
        <v>0.31675910296599946</v>
      </c>
      <c r="J22">
        <f t="shared" si="2"/>
        <v>0.23557484452426089</v>
      </c>
      <c r="K22">
        <f t="shared" si="3"/>
        <v>0.25638964796656488</v>
      </c>
      <c r="L22">
        <f t="shared" si="4"/>
        <v>0.161746</v>
      </c>
      <c r="M22" t="str">
        <f t="shared" si="5"/>
        <v>AHF</v>
      </c>
      <c r="N22">
        <f t="shared" si="6"/>
        <v>-0.79116645068651248</v>
      </c>
      <c r="O22">
        <f t="shared" si="7"/>
        <v>-1.3822659646359821</v>
      </c>
      <c r="P22">
        <f t="shared" si="8"/>
        <v>-0.79116645068651248</v>
      </c>
      <c r="Q22">
        <f t="shared" si="9"/>
        <v>-1.3822659646359821</v>
      </c>
      <c r="R22">
        <f t="shared" si="11"/>
        <v>-65.520968439256364</v>
      </c>
    </row>
    <row r="23" spans="1:18" x14ac:dyDescent="0.2">
      <c r="A23" t="s">
        <v>31</v>
      </c>
      <c r="B23" t="s">
        <v>160</v>
      </c>
      <c r="C23" t="s">
        <v>163</v>
      </c>
      <c r="D23">
        <v>0.201768</v>
      </c>
      <c r="E23">
        <v>4.8495000000000003E-2</v>
      </c>
      <c r="F23">
        <v>3.2958000000000001E-2</v>
      </c>
      <c r="G23">
        <f t="shared" si="0"/>
        <v>1.5537000000000002E-2</v>
      </c>
      <c r="H23">
        <f t="shared" si="10"/>
        <v>3.2958000000000001E-2</v>
      </c>
      <c r="I23">
        <f t="shared" si="1"/>
        <v>0.32038354469532943</v>
      </c>
      <c r="J23">
        <f t="shared" si="2"/>
        <v>0.16334602117283217</v>
      </c>
      <c r="K23">
        <f t="shared" si="3"/>
        <v>0.19377614749283753</v>
      </c>
      <c r="L23">
        <f t="shared" si="4"/>
        <v>0.25026300000000001</v>
      </c>
      <c r="M23" t="str">
        <f t="shared" si="5"/>
        <v>AHF</v>
      </c>
      <c r="N23">
        <f t="shared" si="6"/>
        <v>-0.60160335368231033</v>
      </c>
      <c r="O23">
        <f t="shared" si="7"/>
        <v>-1.3143030363327626</v>
      </c>
      <c r="P23">
        <f t="shared" si="8"/>
        <v>-0.60160335368231033</v>
      </c>
      <c r="Q23">
        <f t="shared" si="9"/>
        <v>-1.3143030363327626</v>
      </c>
      <c r="R23">
        <f t="shared" si="11"/>
        <v>-75.964969668133691</v>
      </c>
    </row>
    <row r="24" spans="1:18" x14ac:dyDescent="0.2">
      <c r="A24" t="s">
        <v>32</v>
      </c>
      <c r="B24" t="s">
        <v>160</v>
      </c>
      <c r="C24" t="s">
        <v>163</v>
      </c>
      <c r="D24">
        <v>8.7066000000000004E-2</v>
      </c>
      <c r="E24">
        <v>3.2894E-2</v>
      </c>
      <c r="F24">
        <v>2.2039E-2</v>
      </c>
      <c r="G24">
        <f t="shared" si="0"/>
        <v>1.0855E-2</v>
      </c>
      <c r="H24">
        <f t="shared" si="10"/>
        <v>2.2039E-2</v>
      </c>
      <c r="I24">
        <f t="shared" si="1"/>
        <v>0.32999939198638051</v>
      </c>
      <c r="J24">
        <f t="shared" si="2"/>
        <v>0.25312980956975167</v>
      </c>
      <c r="K24">
        <f t="shared" si="3"/>
        <v>0.27420806935645214</v>
      </c>
      <c r="L24">
        <f t="shared" si="4"/>
        <v>0.11996000000000001</v>
      </c>
      <c r="M24" t="str">
        <f t="shared" si="5"/>
        <v>AHF</v>
      </c>
      <c r="N24">
        <f t="shared" si="6"/>
        <v>-0.92096354291251048</v>
      </c>
      <c r="O24">
        <f t="shared" si="7"/>
        <v>-1.4828833119141058</v>
      </c>
      <c r="P24">
        <f t="shared" si="8"/>
        <v>-0.92096354291251048</v>
      </c>
      <c r="Q24">
        <f t="shared" si="9"/>
        <v>-1.4828833119141058</v>
      </c>
      <c r="R24">
        <f t="shared" si="11"/>
        <v>-62.2194656926929</v>
      </c>
    </row>
    <row r="25" spans="1:18" x14ac:dyDescent="0.2">
      <c r="A25" t="s">
        <v>33</v>
      </c>
      <c r="B25" t="s">
        <v>160</v>
      </c>
      <c r="C25" t="s">
        <v>163</v>
      </c>
      <c r="D25">
        <v>6.0883E-2</v>
      </c>
      <c r="E25">
        <v>2.1437999999999999E-2</v>
      </c>
      <c r="F25">
        <v>1.4609E-2</v>
      </c>
      <c r="G25">
        <f t="shared" si="0"/>
        <v>6.8289999999999983E-3</v>
      </c>
      <c r="H25">
        <f t="shared" si="10"/>
        <v>1.4609E-2</v>
      </c>
      <c r="I25">
        <f t="shared" si="1"/>
        <v>0.31854650620393687</v>
      </c>
      <c r="J25">
        <f t="shared" si="2"/>
        <v>0.23995203915707178</v>
      </c>
      <c r="K25">
        <f t="shared" si="3"/>
        <v>0.26041957702165908</v>
      </c>
      <c r="L25">
        <f t="shared" si="4"/>
        <v>8.2321000000000005E-2</v>
      </c>
      <c r="M25" t="str">
        <f t="shared" si="5"/>
        <v>AHF</v>
      </c>
      <c r="N25">
        <f t="shared" si="6"/>
        <v>-1.0844893625915408</v>
      </c>
      <c r="O25">
        <f t="shared" si="7"/>
        <v>-1.6688157334139164</v>
      </c>
      <c r="P25">
        <f t="shared" si="8"/>
        <v>-1.0844893625915408</v>
      </c>
      <c r="Q25">
        <f t="shared" si="9"/>
        <v>-1.6688157334139164</v>
      </c>
      <c r="R25">
        <f t="shared" si="11"/>
        <v>-64.788200318643959</v>
      </c>
    </row>
    <row r="26" spans="1:18" x14ac:dyDescent="0.2">
      <c r="A26" t="s">
        <v>34</v>
      </c>
      <c r="B26" t="s">
        <v>160</v>
      </c>
      <c r="C26" t="s">
        <v>163</v>
      </c>
      <c r="D26">
        <v>0.148397</v>
      </c>
      <c r="E26">
        <v>4.6771E-2</v>
      </c>
      <c r="F26">
        <v>3.3931999999999997E-2</v>
      </c>
      <c r="G26">
        <f t="shared" si="0"/>
        <v>1.2839000000000003E-2</v>
      </c>
      <c r="H26">
        <f t="shared" si="10"/>
        <v>3.3931999999999997E-2</v>
      </c>
      <c r="I26">
        <f t="shared" si="1"/>
        <v>0.27450770776763384</v>
      </c>
      <c r="J26">
        <f t="shared" si="2"/>
        <v>0.22865691354946527</v>
      </c>
      <c r="K26">
        <f t="shared" si="3"/>
        <v>0.23964481882275782</v>
      </c>
      <c r="L26">
        <f t="shared" si="4"/>
        <v>0.19516800000000001</v>
      </c>
      <c r="M26" t="str">
        <f t="shared" si="5"/>
        <v>AHF</v>
      </c>
      <c r="N26">
        <f t="shared" si="6"/>
        <v>-0.70959138832239299</v>
      </c>
      <c r="O26">
        <f t="shared" si="7"/>
        <v>-1.3300233444417398</v>
      </c>
      <c r="P26">
        <f t="shared" si="8"/>
        <v>-0.70959138832239299</v>
      </c>
      <c r="Q26">
        <f t="shared" si="9"/>
        <v>-1.3300233444417398</v>
      </c>
      <c r="R26">
        <f t="shared" si="11"/>
        <v>-68.482516492921008</v>
      </c>
    </row>
    <row r="27" spans="1:18" x14ac:dyDescent="0.2">
      <c r="A27" t="s">
        <v>35</v>
      </c>
      <c r="B27" t="s">
        <v>160</v>
      </c>
      <c r="C27" t="s">
        <v>163</v>
      </c>
      <c r="D27">
        <v>6.4615000000000006E-2</v>
      </c>
      <c r="E27">
        <v>2.2298999999999999E-2</v>
      </c>
      <c r="F27">
        <v>1.4553999999999999E-2</v>
      </c>
      <c r="G27">
        <f t="shared" si="0"/>
        <v>7.7450000000000001E-3</v>
      </c>
      <c r="H27">
        <f t="shared" si="10"/>
        <v>1.4553999999999999E-2</v>
      </c>
      <c r="I27">
        <f t="shared" si="1"/>
        <v>0.34732499215211449</v>
      </c>
      <c r="J27">
        <f t="shared" si="2"/>
        <v>0.22524181691557685</v>
      </c>
      <c r="K27">
        <f t="shared" si="3"/>
        <v>0.25656395977633062</v>
      </c>
      <c r="L27">
        <f t="shared" si="4"/>
        <v>8.6914000000000005E-2</v>
      </c>
      <c r="M27" t="str">
        <f t="shared" si="5"/>
        <v>AHF</v>
      </c>
      <c r="N27">
        <f t="shared" si="6"/>
        <v>-1.0609102622966613</v>
      </c>
      <c r="O27">
        <f t="shared" si="7"/>
        <v>-1.6517146124773883</v>
      </c>
      <c r="P27">
        <f t="shared" si="8"/>
        <v>-1.0609102622966613</v>
      </c>
      <c r="Q27">
        <f t="shared" si="9"/>
        <v>-1.6517146124773883</v>
      </c>
      <c r="R27">
        <f t="shared" si="11"/>
        <v>-65.489437437127606</v>
      </c>
    </row>
    <row r="28" spans="1:18" x14ac:dyDescent="0.2">
      <c r="A28" t="s">
        <v>36</v>
      </c>
      <c r="B28" t="s">
        <v>160</v>
      </c>
      <c r="C28" t="s">
        <v>163</v>
      </c>
      <c r="D28">
        <v>0.100243</v>
      </c>
      <c r="E28">
        <v>3.4079999999999999E-2</v>
      </c>
      <c r="F28">
        <v>2.2128999999999999E-2</v>
      </c>
      <c r="G28">
        <f t="shared" si="0"/>
        <v>1.1951E-2</v>
      </c>
      <c r="H28">
        <f t="shared" si="10"/>
        <v>2.2128999999999999E-2</v>
      </c>
      <c r="I28">
        <f t="shared" si="1"/>
        <v>0.35067488262910801</v>
      </c>
      <c r="J28">
        <f t="shared" si="2"/>
        <v>0.22075356882774858</v>
      </c>
      <c r="K28">
        <f t="shared" si="3"/>
        <v>0.25371678714739843</v>
      </c>
      <c r="L28">
        <f t="shared" si="4"/>
        <v>0.134323</v>
      </c>
      <c r="M28" t="str">
        <f t="shared" si="5"/>
        <v>AHF</v>
      </c>
      <c r="N28">
        <f t="shared" si="6"/>
        <v>-0.87184961713135256</v>
      </c>
      <c r="O28">
        <f t="shared" si="7"/>
        <v>-1.4675004139053376</v>
      </c>
      <c r="P28">
        <f t="shared" si="8"/>
        <v>-0.87184961713135256</v>
      </c>
      <c r="Q28">
        <f t="shared" si="9"/>
        <v>-1.4675004139053376</v>
      </c>
      <c r="R28">
        <f t="shared" si="11"/>
        <v>-66.002613648833332</v>
      </c>
    </row>
    <row r="29" spans="1:18" x14ac:dyDescent="0.2">
      <c r="A29" t="s">
        <v>37</v>
      </c>
      <c r="B29" t="s">
        <v>160</v>
      </c>
      <c r="C29" t="s">
        <v>163</v>
      </c>
      <c r="D29">
        <v>0.210227</v>
      </c>
      <c r="E29">
        <v>5.2636000000000002E-2</v>
      </c>
      <c r="F29">
        <v>3.6271999999999999E-2</v>
      </c>
      <c r="G29">
        <f t="shared" si="0"/>
        <v>1.6364000000000004E-2</v>
      </c>
      <c r="H29">
        <f t="shared" si="10"/>
        <v>3.6271999999999999E-2</v>
      </c>
      <c r="I29">
        <f t="shared" si="1"/>
        <v>0.31088988524963906</v>
      </c>
      <c r="J29">
        <f t="shared" si="2"/>
        <v>0.17253730491326041</v>
      </c>
      <c r="K29">
        <f t="shared" si="3"/>
        <v>0.20024119027782533</v>
      </c>
      <c r="L29">
        <f t="shared" si="4"/>
        <v>0.26286300000000001</v>
      </c>
      <c r="M29" t="str">
        <f t="shared" si="5"/>
        <v>AHF</v>
      </c>
      <c r="N29">
        <f t="shared" si="6"/>
        <v>-0.58027053989853661</v>
      </c>
      <c r="O29">
        <f t="shared" si="7"/>
        <v>-1.2787171217484543</v>
      </c>
      <c r="P29">
        <f t="shared" si="8"/>
        <v>-0.58027053989853661</v>
      </c>
      <c r="Q29">
        <f t="shared" si="9"/>
        <v>-1.2787171217484543</v>
      </c>
      <c r="R29">
        <f t="shared" si="11"/>
        <v>-74.962302653798034</v>
      </c>
    </row>
    <row r="30" spans="1:18" x14ac:dyDescent="0.2">
      <c r="A30" t="s">
        <v>38</v>
      </c>
      <c r="B30" t="s">
        <v>160</v>
      </c>
      <c r="C30" t="s">
        <v>163</v>
      </c>
      <c r="D30">
        <v>7.9108999999999999E-2</v>
      </c>
      <c r="E30">
        <v>2.6342999999999998E-2</v>
      </c>
      <c r="F30">
        <v>1.7054E-2</v>
      </c>
      <c r="G30">
        <f t="shared" si="0"/>
        <v>9.2889999999999986E-3</v>
      </c>
      <c r="H30">
        <f t="shared" si="10"/>
        <v>1.7054E-2</v>
      </c>
      <c r="I30">
        <f t="shared" si="1"/>
        <v>0.35261739361500205</v>
      </c>
      <c r="J30">
        <f t="shared" si="2"/>
        <v>0.21557597744883641</v>
      </c>
      <c r="K30">
        <f t="shared" si="3"/>
        <v>0.24981034024959223</v>
      </c>
      <c r="L30">
        <f t="shared" si="4"/>
        <v>0.10545199999999999</v>
      </c>
      <c r="M30" t="str">
        <f t="shared" si="5"/>
        <v>AHF</v>
      </c>
      <c r="N30">
        <f t="shared" si="6"/>
        <v>-0.97694517902808009</v>
      </c>
      <c r="O30">
        <f t="shared" si="7"/>
        <v>-1.5793347681268832</v>
      </c>
      <c r="P30">
        <f t="shared" si="8"/>
        <v>-0.97694517902808009</v>
      </c>
      <c r="Q30">
        <f t="shared" si="9"/>
        <v>-1.5793347681268832</v>
      </c>
      <c r="R30">
        <f t="shared" si="11"/>
        <v>-66.700375431366851</v>
      </c>
    </row>
    <row r="31" spans="1:18" x14ac:dyDescent="0.2">
      <c r="A31" t="s">
        <v>39</v>
      </c>
      <c r="B31" t="s">
        <v>160</v>
      </c>
      <c r="C31" t="s">
        <v>164</v>
      </c>
      <c r="D31">
        <v>0.11318499999999999</v>
      </c>
      <c r="E31">
        <v>4.7328000000000002E-2</v>
      </c>
      <c r="F31">
        <v>3.0693000000000002E-2</v>
      </c>
      <c r="G31">
        <f t="shared" si="0"/>
        <v>1.6635E-2</v>
      </c>
      <c r="H31">
        <f t="shared" si="10"/>
        <v>3.0693000000000002E-2</v>
      </c>
      <c r="I31">
        <f t="shared" si="1"/>
        <v>0.35148326572008115</v>
      </c>
      <c r="J31">
        <f t="shared" si="2"/>
        <v>0.27117550912223354</v>
      </c>
      <c r="K31">
        <f t="shared" si="3"/>
        <v>0.29485462236703575</v>
      </c>
      <c r="L31">
        <f t="shared" si="4"/>
        <v>0.16051299999999999</v>
      </c>
      <c r="M31" t="str">
        <f t="shared" si="5"/>
        <v>AHM</v>
      </c>
      <c r="N31">
        <f t="shared" si="6"/>
        <v>-0.79448978818353388</v>
      </c>
      <c r="O31">
        <f t="shared" si="7"/>
        <v>-1.3248818476832016</v>
      </c>
      <c r="P31">
        <f t="shared" si="8"/>
        <v>-0.79448978818353388</v>
      </c>
      <c r="Q31">
        <f t="shared" si="9"/>
        <v>-1.3248818476832016</v>
      </c>
      <c r="R31">
        <f t="shared" si="11"/>
        <v>-58.185271899986745</v>
      </c>
    </row>
    <row r="32" spans="1:18" x14ac:dyDescent="0.2">
      <c r="A32" t="s">
        <v>40</v>
      </c>
      <c r="B32" t="s">
        <v>160</v>
      </c>
      <c r="C32" t="s">
        <v>164</v>
      </c>
      <c r="D32">
        <v>0.20180400000000001</v>
      </c>
      <c r="E32">
        <v>7.7230999999999994E-2</v>
      </c>
      <c r="F32">
        <v>5.4833E-2</v>
      </c>
      <c r="G32">
        <f t="shared" si="0"/>
        <v>2.2397999999999994E-2</v>
      </c>
      <c r="H32">
        <f t="shared" si="10"/>
        <v>5.4833E-2</v>
      </c>
      <c r="I32">
        <f t="shared" si="1"/>
        <v>0.29001307765016632</v>
      </c>
      <c r="J32">
        <f t="shared" si="2"/>
        <v>0.27171413847099163</v>
      </c>
      <c r="K32">
        <f t="shared" si="3"/>
        <v>0.27677889870446354</v>
      </c>
      <c r="L32">
        <f t="shared" si="4"/>
        <v>0.27903500000000003</v>
      </c>
      <c r="M32" t="str">
        <f t="shared" si="5"/>
        <v>AHM</v>
      </c>
      <c r="N32">
        <f t="shared" si="6"/>
        <v>-0.55434131875678916</v>
      </c>
      <c r="O32">
        <f t="shared" si="7"/>
        <v>-1.1122083418071</v>
      </c>
      <c r="P32">
        <f t="shared" si="8"/>
        <v>-0.55434131875678916</v>
      </c>
      <c r="Q32">
        <f t="shared" si="9"/>
        <v>-1.1122083418071</v>
      </c>
      <c r="R32">
        <f t="shared" si="11"/>
        <v>-61.729698122931168</v>
      </c>
    </row>
    <row r="33" spans="1:18" x14ac:dyDescent="0.2">
      <c r="A33" t="s">
        <v>41</v>
      </c>
      <c r="B33" t="s">
        <v>160</v>
      </c>
      <c r="C33" t="s">
        <v>164</v>
      </c>
      <c r="D33">
        <v>0.14008799999999999</v>
      </c>
      <c r="E33">
        <v>6.9420999999999997E-2</v>
      </c>
      <c r="F33">
        <v>4.9217999999999998E-2</v>
      </c>
      <c r="G33">
        <f t="shared" si="0"/>
        <v>2.0202999999999999E-2</v>
      </c>
      <c r="H33">
        <f t="shared" si="10"/>
        <v>4.9217999999999998E-2</v>
      </c>
      <c r="I33">
        <f t="shared" si="1"/>
        <v>0.29102144884112874</v>
      </c>
      <c r="J33">
        <f t="shared" si="2"/>
        <v>0.35133630289532297</v>
      </c>
      <c r="K33">
        <f t="shared" si="3"/>
        <v>0.33135092048551612</v>
      </c>
      <c r="L33">
        <f t="shared" si="4"/>
        <v>0.209509</v>
      </c>
      <c r="M33" t="str">
        <f t="shared" si="5"/>
        <v>AHM</v>
      </c>
      <c r="N33">
        <f t="shared" si="6"/>
        <v>-0.67879731605624027</v>
      </c>
      <c r="O33">
        <f t="shared" si="7"/>
        <v>-1.1585091346669993</v>
      </c>
      <c r="P33">
        <f t="shared" si="8"/>
        <v>-0.67879731605624027</v>
      </c>
      <c r="Q33">
        <f t="shared" si="9"/>
        <v>-1.1585091346669993</v>
      </c>
      <c r="R33">
        <f t="shared" si="11"/>
        <v>-50.444720461424239</v>
      </c>
    </row>
    <row r="34" spans="1:18" x14ac:dyDescent="0.2">
      <c r="A34" t="s">
        <v>42</v>
      </c>
      <c r="B34" t="s">
        <v>160</v>
      </c>
      <c r="C34" t="s">
        <v>164</v>
      </c>
      <c r="D34">
        <v>0.130105</v>
      </c>
      <c r="E34">
        <v>6.2058000000000002E-2</v>
      </c>
      <c r="F34">
        <v>4.0300999999999997E-2</v>
      </c>
      <c r="G34">
        <f t="shared" ref="G34:G65" si="12">E34-F34</f>
        <v>2.1757000000000006E-2</v>
      </c>
      <c r="H34">
        <f t="shared" si="10"/>
        <v>4.0300999999999997E-2</v>
      </c>
      <c r="I34">
        <f t="shared" ref="I34:I65" si="13">G34/E34</f>
        <v>0.35059138225530961</v>
      </c>
      <c r="J34">
        <f t="shared" ref="J34:J65" si="14">H34/D34</f>
        <v>0.30975750355482107</v>
      </c>
      <c r="K34">
        <f t="shared" ref="K34:K65" si="15">E34/L34</f>
        <v>0.3229445835046289</v>
      </c>
      <c r="L34">
        <f t="shared" ref="L34:L65" si="16">D34+E34</f>
        <v>0.192163</v>
      </c>
      <c r="M34" t="str">
        <f t="shared" ref="M34:M65" si="17">LEFT(A34, 3)</f>
        <v>AHM</v>
      </c>
      <c r="N34">
        <f t="shared" ref="N34:N65" si="18">LOG(L34)</f>
        <v>-0.71633022979298266</v>
      </c>
      <c r="O34">
        <f t="shared" ref="O34:O65" si="19">LOG(E34)</f>
        <v>-1.2072022249323247</v>
      </c>
      <c r="P34">
        <f t="shared" ref="P34:P65" si="20">LOG10(L34)</f>
        <v>-0.71633022979298266</v>
      </c>
      <c r="Q34">
        <f t="shared" ref="Q34:Q65" si="21">LOG10(E34)</f>
        <v>-1.2072022249323247</v>
      </c>
      <c r="R34">
        <f t="shared" si="11"/>
        <v>-52.301602551785095</v>
      </c>
    </row>
    <row r="35" spans="1:18" x14ac:dyDescent="0.2">
      <c r="A35" t="s">
        <v>43</v>
      </c>
      <c r="B35" t="s">
        <v>160</v>
      </c>
      <c r="C35" t="s">
        <v>164</v>
      </c>
      <c r="D35">
        <v>8.2516999999999993E-2</v>
      </c>
      <c r="E35">
        <v>3.5444000000000003E-2</v>
      </c>
      <c r="F35">
        <v>2.2168E-2</v>
      </c>
      <c r="G35">
        <f t="shared" si="12"/>
        <v>1.3276000000000003E-2</v>
      </c>
      <c r="H35">
        <f t="shared" si="10"/>
        <v>2.2168E-2</v>
      </c>
      <c r="I35">
        <f t="shared" si="13"/>
        <v>0.3745626904412595</v>
      </c>
      <c r="J35">
        <f t="shared" si="14"/>
        <v>0.26864767260079742</v>
      </c>
      <c r="K35">
        <f t="shared" si="15"/>
        <v>0.30047218996108888</v>
      </c>
      <c r="L35">
        <f t="shared" si="16"/>
        <v>0.117961</v>
      </c>
      <c r="M35" t="str">
        <f t="shared" si="17"/>
        <v>AHM</v>
      </c>
      <c r="N35">
        <f t="shared" si="18"/>
        <v>-0.92826155442609704</v>
      </c>
      <c r="O35">
        <f t="shared" si="19"/>
        <v>-1.450457272115119</v>
      </c>
      <c r="P35">
        <f t="shared" si="20"/>
        <v>-0.92826155442609704</v>
      </c>
      <c r="Q35">
        <f t="shared" si="21"/>
        <v>-1.450457272115119</v>
      </c>
      <c r="R35">
        <f t="shared" si="11"/>
        <v>-57.046426796902452</v>
      </c>
    </row>
    <row r="36" spans="1:18" x14ac:dyDescent="0.2">
      <c r="A36" t="s">
        <v>44</v>
      </c>
      <c r="B36" t="s">
        <v>160</v>
      </c>
      <c r="C36" t="s">
        <v>164</v>
      </c>
      <c r="D36">
        <v>0.23983099999999999</v>
      </c>
      <c r="E36">
        <v>0.11198</v>
      </c>
      <c r="F36">
        <v>7.8717999999999996E-2</v>
      </c>
      <c r="G36">
        <f t="shared" si="12"/>
        <v>3.3262E-2</v>
      </c>
      <c r="H36">
        <f t="shared" si="10"/>
        <v>7.8717999999999996E-2</v>
      </c>
      <c r="I36">
        <f t="shared" si="13"/>
        <v>0.29703518485443831</v>
      </c>
      <c r="J36">
        <f t="shared" si="14"/>
        <v>0.32822279021477624</v>
      </c>
      <c r="K36">
        <f t="shared" si="15"/>
        <v>0.31829590319802392</v>
      </c>
      <c r="L36">
        <f t="shared" si="16"/>
        <v>0.35181099999999998</v>
      </c>
      <c r="M36" t="str">
        <f t="shared" si="17"/>
        <v>AHM</v>
      </c>
      <c r="N36">
        <f t="shared" si="18"/>
        <v>-0.4536905856727142</v>
      </c>
      <c r="O36">
        <f t="shared" si="19"/>
        <v>-0.95085953684103508</v>
      </c>
      <c r="P36">
        <f t="shared" si="20"/>
        <v>-0.4536905856727142</v>
      </c>
      <c r="Q36">
        <f t="shared" si="21"/>
        <v>-0.95085953684103508</v>
      </c>
      <c r="R36">
        <f t="shared" si="11"/>
        <v>-53.308788271741349</v>
      </c>
    </row>
    <row r="37" spans="1:18" x14ac:dyDescent="0.2">
      <c r="A37" t="s">
        <v>45</v>
      </c>
      <c r="B37" t="s">
        <v>160</v>
      </c>
      <c r="C37" t="s">
        <v>164</v>
      </c>
      <c r="D37">
        <v>0.239644</v>
      </c>
      <c r="E37">
        <v>0.111987</v>
      </c>
      <c r="F37">
        <v>7.7725000000000002E-2</v>
      </c>
      <c r="G37">
        <f t="shared" si="12"/>
        <v>3.4262000000000001E-2</v>
      </c>
      <c r="H37">
        <f t="shared" si="10"/>
        <v>7.7725000000000002E-2</v>
      </c>
      <c r="I37">
        <f t="shared" si="13"/>
        <v>0.30594622590122067</v>
      </c>
      <c r="J37">
        <f t="shared" si="14"/>
        <v>0.32433526397489609</v>
      </c>
      <c r="K37">
        <f t="shared" si="15"/>
        <v>0.3184787461856321</v>
      </c>
      <c r="L37">
        <f t="shared" si="16"/>
        <v>0.35163100000000003</v>
      </c>
      <c r="M37" t="str">
        <f t="shared" si="17"/>
        <v>AHM</v>
      </c>
      <c r="N37">
        <f t="shared" si="18"/>
        <v>-0.45391284424825773</v>
      </c>
      <c r="O37">
        <f t="shared" si="19"/>
        <v>-0.95083238943651283</v>
      </c>
      <c r="P37">
        <f t="shared" si="20"/>
        <v>-0.45391284424825773</v>
      </c>
      <c r="Q37">
        <f t="shared" si="21"/>
        <v>-0.95083238943651283</v>
      </c>
      <c r="R37">
        <f t="shared" si="11"/>
        <v>-53.269432992271874</v>
      </c>
    </row>
    <row r="38" spans="1:18" x14ac:dyDescent="0.2">
      <c r="A38" t="s">
        <v>46</v>
      </c>
      <c r="B38" t="s">
        <v>160</v>
      </c>
      <c r="C38" t="s">
        <v>164</v>
      </c>
      <c r="D38">
        <v>2.7789000000000001E-2</v>
      </c>
      <c r="E38">
        <v>9.3559999999999997E-3</v>
      </c>
      <c r="F38">
        <v>4.5979999999999997E-3</v>
      </c>
      <c r="G38">
        <f t="shared" si="12"/>
        <v>4.7580000000000001E-3</v>
      </c>
      <c r="H38">
        <f t="shared" si="10"/>
        <v>4.5979999999999997E-3</v>
      </c>
      <c r="I38">
        <f t="shared" si="13"/>
        <v>0.5085506626763574</v>
      </c>
      <c r="J38">
        <f t="shared" si="14"/>
        <v>0.16546115369390765</v>
      </c>
      <c r="K38">
        <f t="shared" si="15"/>
        <v>0.25187777628213759</v>
      </c>
      <c r="L38">
        <f t="shared" si="16"/>
        <v>3.7144999999999997E-2</v>
      </c>
      <c r="M38" t="str">
        <f t="shared" si="17"/>
        <v>AHM</v>
      </c>
      <c r="N38">
        <f t="shared" si="18"/>
        <v>-1.4300996373152854</v>
      </c>
      <c r="O38">
        <f t="shared" si="19"/>
        <v>-2.0289097868628847</v>
      </c>
      <c r="P38">
        <f t="shared" si="20"/>
        <v>-1.4300996373152854</v>
      </c>
      <c r="Q38">
        <f t="shared" si="21"/>
        <v>-2.0289097868628847</v>
      </c>
      <c r="R38">
        <f t="shared" si="11"/>
        <v>-66.332001871244017</v>
      </c>
    </row>
    <row r="39" spans="1:18" x14ac:dyDescent="0.2">
      <c r="A39" t="s">
        <v>47</v>
      </c>
      <c r="B39" t="s">
        <v>160</v>
      </c>
      <c r="C39" t="s">
        <v>164</v>
      </c>
      <c r="D39">
        <v>0.15387700000000001</v>
      </c>
      <c r="E39">
        <v>7.0079000000000002E-2</v>
      </c>
      <c r="F39">
        <v>4.8440999999999998E-2</v>
      </c>
      <c r="G39">
        <f t="shared" si="12"/>
        <v>2.1638000000000004E-2</v>
      </c>
      <c r="H39">
        <f t="shared" si="10"/>
        <v>4.8440999999999998E-2</v>
      </c>
      <c r="I39">
        <f t="shared" si="13"/>
        <v>0.3087658214301004</v>
      </c>
      <c r="J39">
        <f t="shared" si="14"/>
        <v>0.31480338192192459</v>
      </c>
      <c r="K39">
        <f t="shared" si="15"/>
        <v>0.31291414384968474</v>
      </c>
      <c r="L39">
        <f t="shared" si="16"/>
        <v>0.22395600000000002</v>
      </c>
      <c r="M39" t="str">
        <f t="shared" si="17"/>
        <v>AHM</v>
      </c>
      <c r="N39">
        <f t="shared" si="18"/>
        <v>-0.64983729789004308</v>
      </c>
      <c r="O39">
        <f t="shared" si="19"/>
        <v>-1.154412104008647</v>
      </c>
      <c r="P39">
        <f t="shared" si="20"/>
        <v>-0.64983729789004308</v>
      </c>
      <c r="Q39">
        <f t="shared" si="21"/>
        <v>-1.154412104008647</v>
      </c>
      <c r="R39">
        <f t="shared" si="11"/>
        <v>-54.457781214866415</v>
      </c>
    </row>
    <row r="40" spans="1:18" x14ac:dyDescent="0.2">
      <c r="A40" t="s">
        <v>48</v>
      </c>
      <c r="B40" t="s">
        <v>160</v>
      </c>
      <c r="C40" t="s">
        <v>164</v>
      </c>
      <c r="D40">
        <v>0.35235300000000003</v>
      </c>
      <c r="E40">
        <v>0.15710299999999999</v>
      </c>
      <c r="F40">
        <v>0.115421</v>
      </c>
      <c r="G40">
        <f t="shared" si="12"/>
        <v>4.1681999999999997E-2</v>
      </c>
      <c r="H40">
        <f t="shared" si="10"/>
        <v>0.115421</v>
      </c>
      <c r="I40">
        <f t="shared" si="13"/>
        <v>0.2653163847921427</v>
      </c>
      <c r="J40">
        <f t="shared" si="14"/>
        <v>0.32757206551384543</v>
      </c>
      <c r="K40">
        <f t="shared" si="15"/>
        <v>0.30837403033824312</v>
      </c>
      <c r="L40">
        <f t="shared" si="16"/>
        <v>0.50945600000000002</v>
      </c>
      <c r="M40" t="str">
        <f t="shared" si="17"/>
        <v>AHM</v>
      </c>
      <c r="N40">
        <f t="shared" si="18"/>
        <v>-0.29289331859056389</v>
      </c>
      <c r="O40">
        <f t="shared" si="19"/>
        <v>-0.80381552170091874</v>
      </c>
      <c r="P40">
        <f t="shared" si="20"/>
        <v>-0.29289331859056389</v>
      </c>
      <c r="Q40">
        <f t="shared" si="21"/>
        <v>-0.80381552170091874</v>
      </c>
      <c r="R40">
        <f t="shared" si="11"/>
        <v>-55.413179396798107</v>
      </c>
    </row>
    <row r="41" spans="1:18" x14ac:dyDescent="0.2">
      <c r="A41" t="s">
        <v>49</v>
      </c>
      <c r="B41" t="s">
        <v>160</v>
      </c>
      <c r="C41" t="s">
        <v>164</v>
      </c>
      <c r="D41">
        <v>0.28091899999999997</v>
      </c>
      <c r="E41">
        <v>0.133796</v>
      </c>
      <c r="F41">
        <v>9.5611000000000002E-2</v>
      </c>
      <c r="G41">
        <f t="shared" si="12"/>
        <v>3.8184999999999997E-2</v>
      </c>
      <c r="H41">
        <f t="shared" si="10"/>
        <v>9.5611000000000002E-2</v>
      </c>
      <c r="I41">
        <f t="shared" si="13"/>
        <v>0.28539717181380608</v>
      </c>
      <c r="J41">
        <f t="shared" si="14"/>
        <v>0.34035077727031637</v>
      </c>
      <c r="K41">
        <f t="shared" si="15"/>
        <v>0.32262155938415543</v>
      </c>
      <c r="L41">
        <f t="shared" si="16"/>
        <v>0.41471499999999994</v>
      </c>
      <c r="M41" t="str">
        <f t="shared" si="17"/>
        <v>AHM</v>
      </c>
      <c r="N41">
        <f t="shared" si="18"/>
        <v>-0.38225025617344105</v>
      </c>
      <c r="O41">
        <f t="shared" si="19"/>
        <v>-0.87355687015485428</v>
      </c>
      <c r="P41">
        <f t="shared" si="20"/>
        <v>-0.38225025617344105</v>
      </c>
      <c r="Q41">
        <f t="shared" si="21"/>
        <v>-0.87355687015485428</v>
      </c>
      <c r="R41">
        <f t="shared" si="11"/>
        <v>-52.37203606733614</v>
      </c>
    </row>
    <row r="42" spans="1:18" x14ac:dyDescent="0.2">
      <c r="A42" t="s">
        <v>50</v>
      </c>
      <c r="B42" t="s">
        <v>160</v>
      </c>
      <c r="C42" t="s">
        <v>164</v>
      </c>
      <c r="D42">
        <v>0.170018</v>
      </c>
      <c r="E42">
        <v>7.4186000000000002E-2</v>
      </c>
      <c r="F42">
        <v>5.0675999999999999E-2</v>
      </c>
      <c r="G42">
        <f t="shared" si="12"/>
        <v>2.3510000000000003E-2</v>
      </c>
      <c r="H42">
        <f t="shared" si="10"/>
        <v>5.0675999999999999E-2</v>
      </c>
      <c r="I42">
        <f t="shared" si="13"/>
        <v>0.3169061548000971</v>
      </c>
      <c r="J42">
        <f t="shared" si="14"/>
        <v>0.29806255808208543</v>
      </c>
      <c r="K42">
        <f t="shared" si="15"/>
        <v>0.30378699775597451</v>
      </c>
      <c r="L42">
        <f t="shared" si="16"/>
        <v>0.244204</v>
      </c>
      <c r="M42" t="str">
        <f t="shared" si="17"/>
        <v>AHM</v>
      </c>
      <c r="N42">
        <f t="shared" si="18"/>
        <v>-0.61224722669867004</v>
      </c>
      <c r="O42">
        <f t="shared" si="19"/>
        <v>-1.1296780448074324</v>
      </c>
      <c r="P42">
        <f t="shared" si="20"/>
        <v>-0.61224722669867004</v>
      </c>
      <c r="Q42">
        <f t="shared" si="21"/>
        <v>-1.1296780448074324</v>
      </c>
      <c r="R42">
        <f t="shared" si="11"/>
        <v>-56.365796562716888</v>
      </c>
    </row>
    <row r="43" spans="1:18" x14ac:dyDescent="0.2">
      <c r="A43" t="s">
        <v>51</v>
      </c>
      <c r="B43" t="s">
        <v>160</v>
      </c>
      <c r="C43" t="s">
        <v>164</v>
      </c>
      <c r="D43">
        <v>3.7172999999999998E-2</v>
      </c>
      <c r="E43">
        <v>1.3185000000000001E-2</v>
      </c>
      <c r="F43">
        <v>7.1469999999999997E-3</v>
      </c>
      <c r="G43">
        <f t="shared" si="12"/>
        <v>6.0380000000000008E-3</v>
      </c>
      <c r="H43">
        <f t="shared" si="10"/>
        <v>7.1469999999999997E-3</v>
      </c>
      <c r="I43">
        <f t="shared" si="13"/>
        <v>0.45794463405384911</v>
      </c>
      <c r="J43">
        <f t="shared" si="14"/>
        <v>0.1922632017862427</v>
      </c>
      <c r="K43">
        <f t="shared" si="15"/>
        <v>0.26182533063267011</v>
      </c>
      <c r="L43">
        <f t="shared" si="16"/>
        <v>5.0358E-2</v>
      </c>
      <c r="M43" t="str">
        <f t="shared" si="17"/>
        <v>AHM</v>
      </c>
      <c r="N43">
        <f t="shared" si="18"/>
        <v>-1.2979315265032509</v>
      </c>
      <c r="O43">
        <f t="shared" si="19"/>
        <v>-1.8799198658705469</v>
      </c>
      <c r="P43">
        <f t="shared" si="20"/>
        <v>-1.2979315265032509</v>
      </c>
      <c r="Q43">
        <f t="shared" si="21"/>
        <v>-1.8799198658705469</v>
      </c>
      <c r="R43">
        <f t="shared" si="11"/>
        <v>-64.530707771769826</v>
      </c>
    </row>
    <row r="44" spans="1:18" x14ac:dyDescent="0.2">
      <c r="A44" t="s">
        <v>52</v>
      </c>
      <c r="B44" t="s">
        <v>160</v>
      </c>
      <c r="C44" t="s">
        <v>164</v>
      </c>
      <c r="D44">
        <v>6.5921999999999994E-2</v>
      </c>
      <c r="E44">
        <v>3.2480000000000002E-2</v>
      </c>
      <c r="F44">
        <v>1.9262999999999999E-2</v>
      </c>
      <c r="G44">
        <f t="shared" si="12"/>
        <v>1.3217000000000003E-2</v>
      </c>
      <c r="H44">
        <f t="shared" si="10"/>
        <v>1.9262999999999999E-2</v>
      </c>
      <c r="I44">
        <f t="shared" si="13"/>
        <v>0.40692733990147789</v>
      </c>
      <c r="J44">
        <f t="shared" si="14"/>
        <v>0.29220897424228637</v>
      </c>
      <c r="K44">
        <f t="shared" si="15"/>
        <v>0.33007459197983785</v>
      </c>
      <c r="L44">
        <f t="shared" si="16"/>
        <v>9.8401999999999989E-2</v>
      </c>
      <c r="M44" t="str">
        <f t="shared" si="17"/>
        <v>AHM</v>
      </c>
      <c r="N44">
        <f t="shared" si="18"/>
        <v>-1.0069960745347479</v>
      </c>
      <c r="O44">
        <f t="shared" si="19"/>
        <v>-1.4883839794308622</v>
      </c>
      <c r="P44">
        <f t="shared" si="20"/>
        <v>-1.0069960745347479</v>
      </c>
      <c r="Q44">
        <f t="shared" si="21"/>
        <v>-1.4883839794308622</v>
      </c>
      <c r="R44">
        <f t="shared" si="11"/>
        <v>-50.72965019265191</v>
      </c>
    </row>
    <row r="45" spans="1:18" x14ac:dyDescent="0.2">
      <c r="A45" t="s">
        <v>53</v>
      </c>
      <c r="B45" t="s">
        <v>160</v>
      </c>
      <c r="C45" t="s">
        <v>164</v>
      </c>
      <c r="D45">
        <v>8.7052000000000004E-2</v>
      </c>
      <c r="E45">
        <v>3.6115000000000001E-2</v>
      </c>
      <c r="F45">
        <v>2.3088000000000001E-2</v>
      </c>
      <c r="G45">
        <f t="shared" si="12"/>
        <v>1.3027E-2</v>
      </c>
      <c r="H45">
        <f t="shared" si="10"/>
        <v>2.3088000000000001E-2</v>
      </c>
      <c r="I45">
        <f t="shared" si="13"/>
        <v>0.36070884673958187</v>
      </c>
      <c r="J45">
        <f t="shared" si="14"/>
        <v>0.26522078757524237</v>
      </c>
      <c r="K45">
        <f t="shared" si="15"/>
        <v>0.29321977477733485</v>
      </c>
      <c r="L45">
        <f t="shared" si="16"/>
        <v>0.123167</v>
      </c>
      <c r="M45" t="str">
        <f t="shared" si="17"/>
        <v>AHM</v>
      </c>
      <c r="N45">
        <f t="shared" si="18"/>
        <v>-0.90950563663321782</v>
      </c>
      <c r="O45">
        <f t="shared" si="19"/>
        <v>-1.4423123808036895</v>
      </c>
      <c r="P45">
        <f t="shared" si="20"/>
        <v>-0.90950563663321782</v>
      </c>
      <c r="Q45">
        <f t="shared" si="21"/>
        <v>-1.4423123808036895</v>
      </c>
      <c r="R45">
        <f t="shared" si="11"/>
        <v>-58.513302393971422</v>
      </c>
    </row>
    <row r="46" spans="1:18" x14ac:dyDescent="0.2">
      <c r="A46" t="s">
        <v>54</v>
      </c>
      <c r="B46" t="s">
        <v>160</v>
      </c>
      <c r="C46" t="s">
        <v>164</v>
      </c>
      <c r="D46">
        <v>0.18288499999999999</v>
      </c>
      <c r="E46">
        <v>7.2422E-2</v>
      </c>
      <c r="F46">
        <v>4.2513000000000002E-2</v>
      </c>
      <c r="G46">
        <f t="shared" si="12"/>
        <v>2.9908999999999998E-2</v>
      </c>
      <c r="H46">
        <f t="shared" si="10"/>
        <v>4.2513000000000002E-2</v>
      </c>
      <c r="I46">
        <f t="shared" si="13"/>
        <v>0.41298224296484493</v>
      </c>
      <c r="J46">
        <f t="shared" si="14"/>
        <v>0.23245755529431064</v>
      </c>
      <c r="K46">
        <f t="shared" si="15"/>
        <v>0.28366633112292261</v>
      </c>
      <c r="L46">
        <f t="shared" si="16"/>
        <v>0.25530700000000001</v>
      </c>
      <c r="M46" t="str">
        <f t="shared" si="17"/>
        <v>AHM</v>
      </c>
      <c r="N46">
        <f t="shared" si="18"/>
        <v>-0.5929372775588645</v>
      </c>
      <c r="O46">
        <f t="shared" si="19"/>
        <v>-1.1401294859126794</v>
      </c>
      <c r="P46">
        <f t="shared" si="20"/>
        <v>-0.5929372775588645</v>
      </c>
      <c r="Q46">
        <f t="shared" si="21"/>
        <v>-1.1401294859126794</v>
      </c>
      <c r="R46">
        <f t="shared" si="11"/>
        <v>-60.400251524181861</v>
      </c>
    </row>
    <row r="47" spans="1:18" x14ac:dyDescent="0.2">
      <c r="A47" t="s">
        <v>55</v>
      </c>
      <c r="B47" t="s">
        <v>160</v>
      </c>
      <c r="C47" t="s">
        <v>164</v>
      </c>
      <c r="D47">
        <v>0.10247299999999999</v>
      </c>
      <c r="E47">
        <v>4.3417999999999998E-2</v>
      </c>
      <c r="F47">
        <v>2.8240999999999999E-2</v>
      </c>
      <c r="G47">
        <f t="shared" si="12"/>
        <v>1.5177E-2</v>
      </c>
      <c r="H47">
        <f t="shared" si="10"/>
        <v>2.8240999999999999E-2</v>
      </c>
      <c r="I47">
        <f t="shared" si="13"/>
        <v>0.34955548390068636</v>
      </c>
      <c r="J47">
        <f t="shared" si="14"/>
        <v>0.27559454685624507</v>
      </c>
      <c r="K47">
        <f t="shared" si="15"/>
        <v>0.29760574675613988</v>
      </c>
      <c r="L47">
        <f t="shared" si="16"/>
        <v>0.14589099999999999</v>
      </c>
      <c r="M47" t="str">
        <f t="shared" si="17"/>
        <v>AHM</v>
      </c>
      <c r="N47">
        <f t="shared" si="18"/>
        <v>-0.83597149885978184</v>
      </c>
      <c r="O47">
        <f t="shared" si="19"/>
        <v>-1.3623301856943295</v>
      </c>
      <c r="P47">
        <f t="shared" si="20"/>
        <v>-0.83597149885978184</v>
      </c>
      <c r="Q47">
        <f t="shared" si="21"/>
        <v>-1.3623301856943295</v>
      </c>
      <c r="R47">
        <f t="shared" si="11"/>
        <v>-57.629814682892075</v>
      </c>
    </row>
    <row r="48" spans="1:18" x14ac:dyDescent="0.2">
      <c r="A48" t="s">
        <v>56</v>
      </c>
      <c r="B48" t="s">
        <v>160</v>
      </c>
      <c r="C48" t="s">
        <v>164</v>
      </c>
      <c r="D48">
        <v>0.32859899999999997</v>
      </c>
      <c r="E48">
        <v>0.13755899999999999</v>
      </c>
      <c r="F48">
        <v>0.100227</v>
      </c>
      <c r="G48">
        <f t="shared" si="12"/>
        <v>3.733199999999999E-2</v>
      </c>
      <c r="H48">
        <f t="shared" si="10"/>
        <v>0.100227</v>
      </c>
      <c r="I48">
        <f t="shared" si="13"/>
        <v>0.27138900399101473</v>
      </c>
      <c r="J48">
        <f t="shared" si="14"/>
        <v>0.30501310107456203</v>
      </c>
      <c r="K48">
        <f t="shared" si="15"/>
        <v>0.29509093483325394</v>
      </c>
      <c r="L48">
        <f t="shared" si="16"/>
        <v>0.46615799999999996</v>
      </c>
      <c r="M48" t="str">
        <f t="shared" si="17"/>
        <v>AHM</v>
      </c>
      <c r="N48">
        <f t="shared" si="18"/>
        <v>-0.33146685820696403</v>
      </c>
      <c r="O48">
        <f t="shared" si="19"/>
        <v>-0.86151098998916686</v>
      </c>
      <c r="P48">
        <f t="shared" si="20"/>
        <v>-0.33146685820696403</v>
      </c>
      <c r="Q48">
        <f t="shared" si="21"/>
        <v>-0.86151098998916686</v>
      </c>
      <c r="R48">
        <f t="shared" si="11"/>
        <v>-58.137730181771708</v>
      </c>
    </row>
    <row r="49" spans="1:18" x14ac:dyDescent="0.2">
      <c r="A49" t="s">
        <v>57</v>
      </c>
      <c r="B49" t="s">
        <v>160</v>
      </c>
      <c r="C49" t="s">
        <v>164</v>
      </c>
      <c r="D49">
        <v>8.2211000000000006E-2</v>
      </c>
      <c r="E49">
        <v>3.5590999999999998E-2</v>
      </c>
      <c r="F49">
        <v>2.2277999999999999E-2</v>
      </c>
      <c r="G49">
        <f t="shared" si="12"/>
        <v>1.3312999999999998E-2</v>
      </c>
      <c r="H49">
        <f t="shared" si="10"/>
        <v>2.2277999999999999E-2</v>
      </c>
      <c r="I49">
        <f t="shared" si="13"/>
        <v>0.37405523868393692</v>
      </c>
      <c r="J49">
        <f t="shared" si="14"/>
        <v>0.27098563452579333</v>
      </c>
      <c r="K49">
        <f t="shared" si="15"/>
        <v>0.30212560058403082</v>
      </c>
      <c r="L49">
        <f t="shared" si="16"/>
        <v>0.117802</v>
      </c>
      <c r="M49" t="str">
        <f t="shared" si="17"/>
        <v>AHM</v>
      </c>
      <c r="N49">
        <f t="shared" si="18"/>
        <v>-0.92884733619076376</v>
      </c>
      <c r="O49">
        <f t="shared" si="19"/>
        <v>-1.4486598094566581</v>
      </c>
      <c r="P49">
        <f t="shared" si="20"/>
        <v>-0.92884733619076376</v>
      </c>
      <c r="Q49">
        <f t="shared" si="21"/>
        <v>-1.4486598094566581</v>
      </c>
      <c r="R49">
        <f t="shared" si="11"/>
        <v>-56.707739840167385</v>
      </c>
    </row>
    <row r="50" spans="1:18" x14ac:dyDescent="0.2">
      <c r="A50" t="s">
        <v>58</v>
      </c>
      <c r="B50" t="s">
        <v>160</v>
      </c>
      <c r="C50" t="s">
        <v>164</v>
      </c>
      <c r="D50">
        <v>8.5225999999999996E-2</v>
      </c>
      <c r="E50">
        <v>3.0183000000000001E-2</v>
      </c>
      <c r="F50">
        <v>1.8657E-2</v>
      </c>
      <c r="G50">
        <f t="shared" si="12"/>
        <v>1.1526000000000002E-2</v>
      </c>
      <c r="H50">
        <f t="shared" si="10"/>
        <v>1.8657E-2</v>
      </c>
      <c r="I50">
        <f t="shared" si="13"/>
        <v>0.38187058940463176</v>
      </c>
      <c r="J50">
        <f t="shared" si="14"/>
        <v>0.21891206908689836</v>
      </c>
      <c r="K50">
        <f t="shared" si="15"/>
        <v>0.26153072983909403</v>
      </c>
      <c r="L50">
        <f t="shared" si="16"/>
        <v>0.115409</v>
      </c>
      <c r="M50" t="str">
        <f t="shared" si="17"/>
        <v>AHM</v>
      </c>
      <c r="N50">
        <f t="shared" si="18"/>
        <v>-0.93776032204746229</v>
      </c>
      <c r="O50">
        <f t="shared" si="19"/>
        <v>-1.5202375962802976</v>
      </c>
      <c r="P50">
        <f t="shared" si="20"/>
        <v>-0.93776032204746229</v>
      </c>
      <c r="Q50">
        <f t="shared" si="21"/>
        <v>-1.5202375962802976</v>
      </c>
      <c r="R50">
        <f t="shared" si="11"/>
        <v>-64.584751132283571</v>
      </c>
    </row>
    <row r="51" spans="1:18" x14ac:dyDescent="0.2">
      <c r="A51" t="s">
        <v>59</v>
      </c>
      <c r="B51" t="s">
        <v>160</v>
      </c>
      <c r="C51" t="s">
        <v>164</v>
      </c>
      <c r="D51">
        <v>0.28858200000000001</v>
      </c>
      <c r="E51">
        <v>0.122709</v>
      </c>
      <c r="F51">
        <v>8.6467000000000002E-2</v>
      </c>
      <c r="G51">
        <f t="shared" si="12"/>
        <v>3.6241999999999996E-2</v>
      </c>
      <c r="H51">
        <f t="shared" si="10"/>
        <v>8.6467000000000002E-2</v>
      </c>
      <c r="I51">
        <f t="shared" si="13"/>
        <v>0.29534915939336148</v>
      </c>
      <c r="J51">
        <f t="shared" si="14"/>
        <v>0.2996271423720121</v>
      </c>
      <c r="K51">
        <f t="shared" si="15"/>
        <v>0.29835080271632491</v>
      </c>
      <c r="L51">
        <f t="shared" si="16"/>
        <v>0.41129100000000002</v>
      </c>
      <c r="M51" t="str">
        <f t="shared" si="17"/>
        <v>AHM</v>
      </c>
      <c r="N51">
        <f t="shared" si="18"/>
        <v>-0.38585079375632936</v>
      </c>
      <c r="O51">
        <f t="shared" si="19"/>
        <v>-0.91112358310025654</v>
      </c>
      <c r="P51">
        <f t="shared" si="20"/>
        <v>-0.38585079375632936</v>
      </c>
      <c r="Q51">
        <f t="shared" si="21"/>
        <v>-0.91112358310025654</v>
      </c>
      <c r="R51">
        <f t="shared" si="11"/>
        <v>-57.478636921221693</v>
      </c>
    </row>
    <row r="52" spans="1:18" x14ac:dyDescent="0.2">
      <c r="A52" t="s">
        <v>60</v>
      </c>
      <c r="B52" t="s">
        <v>160</v>
      </c>
      <c r="C52" t="s">
        <v>164</v>
      </c>
      <c r="D52">
        <v>6.3327999999999995E-2</v>
      </c>
      <c r="E52">
        <v>2.0330999999999998E-2</v>
      </c>
      <c r="F52">
        <v>9.1699999999999993E-3</v>
      </c>
      <c r="G52">
        <f t="shared" si="12"/>
        <v>1.1160999999999999E-2</v>
      </c>
      <c r="H52">
        <f t="shared" si="10"/>
        <v>9.1699999999999993E-3</v>
      </c>
      <c r="I52">
        <f t="shared" si="13"/>
        <v>0.54896463528601647</v>
      </c>
      <c r="J52">
        <f t="shared" si="14"/>
        <v>0.14480166750884285</v>
      </c>
      <c r="K52">
        <f t="shared" si="15"/>
        <v>0.24302226897285409</v>
      </c>
      <c r="L52">
        <f t="shared" si="16"/>
        <v>8.3658999999999997E-2</v>
      </c>
      <c r="M52" t="str">
        <f t="shared" si="17"/>
        <v>AHM</v>
      </c>
      <c r="N52">
        <f t="shared" si="18"/>
        <v>-1.0774873309707544</v>
      </c>
      <c r="O52">
        <f t="shared" si="19"/>
        <v>-1.6918412596403121</v>
      </c>
      <c r="P52">
        <f t="shared" si="20"/>
        <v>-1.0774873309707544</v>
      </c>
      <c r="Q52">
        <f t="shared" si="21"/>
        <v>-1.6918412596403121</v>
      </c>
      <c r="R52">
        <f t="shared" si="11"/>
        <v>-67.89571753410813</v>
      </c>
    </row>
    <row r="53" spans="1:18" x14ac:dyDescent="0.2">
      <c r="A53" t="s">
        <v>61</v>
      </c>
      <c r="B53" t="s">
        <v>160</v>
      </c>
      <c r="C53" t="s">
        <v>164</v>
      </c>
      <c r="D53">
        <v>0.198069</v>
      </c>
      <c r="E53">
        <v>8.4533999999999998E-2</v>
      </c>
      <c r="F53">
        <v>5.3559000000000002E-2</v>
      </c>
      <c r="G53">
        <f t="shared" si="12"/>
        <v>3.0974999999999996E-2</v>
      </c>
      <c r="H53">
        <f t="shared" si="10"/>
        <v>5.3559000000000002E-2</v>
      </c>
      <c r="I53">
        <f t="shared" si="13"/>
        <v>0.36642061182482782</v>
      </c>
      <c r="J53">
        <f t="shared" si="14"/>
        <v>0.27040576768701818</v>
      </c>
      <c r="K53">
        <f t="shared" si="15"/>
        <v>0.29912633623846879</v>
      </c>
      <c r="L53">
        <f t="shared" si="16"/>
        <v>0.28260299999999999</v>
      </c>
      <c r="M53" t="str">
        <f t="shared" si="17"/>
        <v>AHM</v>
      </c>
      <c r="N53">
        <f t="shared" si="18"/>
        <v>-0.5488232321671126</v>
      </c>
      <c r="O53">
        <f t="shared" si="19"/>
        <v>-1.0729685804881268</v>
      </c>
      <c r="P53">
        <f t="shared" si="20"/>
        <v>-0.5488232321671126</v>
      </c>
      <c r="Q53">
        <f t="shared" si="21"/>
        <v>-1.0729685804881268</v>
      </c>
      <c r="R53">
        <f t="shared" si="11"/>
        <v>-57.320933614043589</v>
      </c>
    </row>
    <row r="54" spans="1:18" x14ac:dyDescent="0.2">
      <c r="A54" t="s">
        <v>62</v>
      </c>
      <c r="B54" t="s">
        <v>160</v>
      </c>
      <c r="C54" t="s">
        <v>164</v>
      </c>
      <c r="D54">
        <v>0.24782499999999999</v>
      </c>
      <c r="E54">
        <v>0.121658</v>
      </c>
      <c r="F54">
        <v>9.103E-2</v>
      </c>
      <c r="G54">
        <f t="shared" si="12"/>
        <v>3.0628000000000002E-2</v>
      </c>
      <c r="H54">
        <f t="shared" si="10"/>
        <v>9.103E-2</v>
      </c>
      <c r="I54">
        <f t="shared" si="13"/>
        <v>0.25175491952851436</v>
      </c>
      <c r="J54">
        <f t="shared" si="14"/>
        <v>0.36731564612125495</v>
      </c>
      <c r="K54">
        <f t="shared" si="15"/>
        <v>0.32926548718073634</v>
      </c>
      <c r="L54">
        <f t="shared" si="16"/>
        <v>0.36948300000000001</v>
      </c>
      <c r="M54" t="str">
        <f t="shared" si="17"/>
        <v>AHM</v>
      </c>
      <c r="N54">
        <f t="shared" si="18"/>
        <v>-0.43240553880105442</v>
      </c>
      <c r="O54">
        <f t="shared" si="19"/>
        <v>-0.91485932741035803</v>
      </c>
      <c r="P54">
        <f t="shared" si="20"/>
        <v>-0.43240553880105442</v>
      </c>
      <c r="Q54">
        <f t="shared" si="21"/>
        <v>-0.91485932741035803</v>
      </c>
      <c r="R54">
        <f t="shared" si="11"/>
        <v>-50.909714516291729</v>
      </c>
    </row>
    <row r="55" spans="1:18" x14ac:dyDescent="0.2">
      <c r="A55" t="s">
        <v>63</v>
      </c>
      <c r="B55" t="s">
        <v>160</v>
      </c>
      <c r="C55" t="s">
        <v>164</v>
      </c>
      <c r="D55">
        <v>8.0066999999999999E-2</v>
      </c>
      <c r="E55">
        <v>3.1661000000000002E-2</v>
      </c>
      <c r="F55">
        <v>1.9043999999999998E-2</v>
      </c>
      <c r="G55">
        <f t="shared" si="12"/>
        <v>1.2617000000000003E-2</v>
      </c>
      <c r="H55">
        <f t="shared" si="10"/>
        <v>1.9043999999999998E-2</v>
      </c>
      <c r="I55">
        <f t="shared" si="13"/>
        <v>0.39850288999084055</v>
      </c>
      <c r="J55">
        <f t="shared" si="14"/>
        <v>0.23785079995503763</v>
      </c>
      <c r="K55">
        <f t="shared" si="15"/>
        <v>0.28337569812401547</v>
      </c>
      <c r="L55">
        <f t="shared" si="16"/>
        <v>0.11172799999999999</v>
      </c>
      <c r="M55" t="str">
        <f t="shared" si="17"/>
        <v>AHM</v>
      </c>
      <c r="N55">
        <f t="shared" si="18"/>
        <v>-0.95183797530305869</v>
      </c>
      <c r="O55">
        <f t="shared" si="19"/>
        <v>-1.4994753722398244</v>
      </c>
      <c r="P55">
        <f t="shared" si="20"/>
        <v>-0.95183797530305869</v>
      </c>
      <c r="Q55">
        <f t="shared" si="21"/>
        <v>-1.4994753722398244</v>
      </c>
      <c r="R55">
        <f t="shared" si="11"/>
        <v>-60.456867373574632</v>
      </c>
    </row>
    <row r="56" spans="1:18" x14ac:dyDescent="0.2">
      <c r="A56" t="s">
        <v>64</v>
      </c>
      <c r="B56" t="s">
        <v>160</v>
      </c>
      <c r="C56" t="s">
        <v>164</v>
      </c>
      <c r="D56">
        <v>0.160243</v>
      </c>
      <c r="E56">
        <v>7.2180999999999995E-2</v>
      </c>
      <c r="F56">
        <v>4.5873999999999998E-2</v>
      </c>
      <c r="G56">
        <f t="shared" si="12"/>
        <v>2.6306999999999997E-2</v>
      </c>
      <c r="H56">
        <f t="shared" si="10"/>
        <v>4.5873999999999998E-2</v>
      </c>
      <c r="I56">
        <f t="shared" si="13"/>
        <v>0.36445879109460938</v>
      </c>
      <c r="J56">
        <f t="shared" si="14"/>
        <v>0.28627771571925137</v>
      </c>
      <c r="K56">
        <f t="shared" si="15"/>
        <v>0.3105574295253502</v>
      </c>
      <c r="L56">
        <f t="shared" si="16"/>
        <v>0.23242399999999999</v>
      </c>
      <c r="M56" t="str">
        <f t="shared" si="17"/>
        <v>AHM</v>
      </c>
      <c r="N56">
        <f t="shared" si="18"/>
        <v>-0.63371902890904563</v>
      </c>
      <c r="O56">
        <f t="shared" si="19"/>
        <v>-1.1415771054924506</v>
      </c>
      <c r="P56">
        <f t="shared" si="20"/>
        <v>-0.63371902890904563</v>
      </c>
      <c r="Q56">
        <f t="shared" si="21"/>
        <v>-1.1415771054924506</v>
      </c>
      <c r="R56">
        <f t="shared" si="11"/>
        <v>-54.955286658387578</v>
      </c>
    </row>
    <row r="57" spans="1:18" x14ac:dyDescent="0.2">
      <c r="A57" t="s">
        <v>66</v>
      </c>
      <c r="B57" t="s">
        <v>160</v>
      </c>
      <c r="C57" t="s">
        <v>164</v>
      </c>
      <c r="D57">
        <v>8.7219000000000005E-2</v>
      </c>
      <c r="E57">
        <v>2.5887E-2</v>
      </c>
      <c r="F57">
        <v>1.3287E-2</v>
      </c>
      <c r="G57">
        <f t="shared" si="12"/>
        <v>1.26E-2</v>
      </c>
      <c r="H57">
        <f t="shared" si="10"/>
        <v>1.3287E-2</v>
      </c>
      <c r="I57">
        <f t="shared" si="13"/>
        <v>0.48673079151697762</v>
      </c>
      <c r="J57">
        <f t="shared" si="14"/>
        <v>0.15234065971863928</v>
      </c>
      <c r="K57">
        <f t="shared" si="15"/>
        <v>0.22887379979841915</v>
      </c>
      <c r="L57">
        <f t="shared" si="16"/>
        <v>0.11310600000000001</v>
      </c>
      <c r="M57" t="str">
        <f t="shared" si="17"/>
        <v>AHM</v>
      </c>
      <c r="N57">
        <f t="shared" si="18"/>
        <v>-0.9465143561905891</v>
      </c>
      <c r="O57">
        <f t="shared" si="19"/>
        <v>-1.5869182762911711</v>
      </c>
      <c r="P57">
        <f t="shared" si="20"/>
        <v>-0.9465143561905891</v>
      </c>
      <c r="Q57">
        <f t="shared" si="21"/>
        <v>-1.5869182762911711</v>
      </c>
      <c r="R57">
        <f t="shared" si="11"/>
        <v>-70.319540467100055</v>
      </c>
    </row>
    <row r="58" spans="1:18" x14ac:dyDescent="0.2">
      <c r="A58" t="s">
        <v>67</v>
      </c>
      <c r="B58" t="s">
        <v>160</v>
      </c>
      <c r="C58" t="s">
        <v>164</v>
      </c>
      <c r="D58">
        <v>0.21082200000000001</v>
      </c>
      <c r="E58">
        <v>8.6536000000000002E-2</v>
      </c>
      <c r="F58">
        <v>6.7517999999999995E-2</v>
      </c>
      <c r="G58">
        <f t="shared" si="12"/>
        <v>1.9018000000000007E-2</v>
      </c>
      <c r="H58">
        <f t="shared" si="10"/>
        <v>6.7517999999999995E-2</v>
      </c>
      <c r="I58">
        <f t="shared" si="13"/>
        <v>0.21976980678561531</v>
      </c>
      <c r="J58">
        <f t="shared" si="14"/>
        <v>0.32026069385547995</v>
      </c>
      <c r="K58">
        <f t="shared" si="15"/>
        <v>0.29101621614350376</v>
      </c>
      <c r="L58">
        <f t="shared" si="16"/>
        <v>0.29735800000000001</v>
      </c>
      <c r="M58" t="str">
        <f t="shared" si="17"/>
        <v>AHM</v>
      </c>
      <c r="N58">
        <f t="shared" si="18"/>
        <v>-0.52672037292351159</v>
      </c>
      <c r="O58">
        <f t="shared" si="19"/>
        <v>-1.0628031833004128</v>
      </c>
      <c r="P58">
        <f t="shared" si="20"/>
        <v>-0.52672037292351159</v>
      </c>
      <c r="Q58">
        <f t="shared" si="21"/>
        <v>-1.0628031833004128</v>
      </c>
      <c r="R58">
        <f t="shared" si="11"/>
        <v>-58.953050440656099</v>
      </c>
    </row>
    <row r="59" spans="1:18" x14ac:dyDescent="0.2">
      <c r="A59" t="s">
        <v>68</v>
      </c>
      <c r="B59" t="s">
        <v>160</v>
      </c>
      <c r="C59" t="s">
        <v>164</v>
      </c>
      <c r="D59">
        <v>6.4056000000000002E-2</v>
      </c>
      <c r="E59">
        <v>2.7091E-2</v>
      </c>
      <c r="F59">
        <v>1.8141000000000001E-2</v>
      </c>
      <c r="G59">
        <f t="shared" si="12"/>
        <v>8.9499999999999996E-3</v>
      </c>
      <c r="H59">
        <f t="shared" si="10"/>
        <v>1.8141000000000001E-2</v>
      </c>
      <c r="I59">
        <f t="shared" si="13"/>
        <v>0.33036801889926543</v>
      </c>
      <c r="J59">
        <f t="shared" si="14"/>
        <v>0.28320532034469842</v>
      </c>
      <c r="K59">
        <f t="shared" si="15"/>
        <v>0.29722316697203416</v>
      </c>
      <c r="L59">
        <f t="shared" si="16"/>
        <v>9.1147000000000006E-2</v>
      </c>
      <c r="M59" t="str">
        <f t="shared" si="17"/>
        <v>AHM</v>
      </c>
      <c r="N59">
        <f t="shared" si="18"/>
        <v>-1.040257621083464</v>
      </c>
      <c r="O59">
        <f t="shared" si="19"/>
        <v>-1.5671749637203818</v>
      </c>
      <c r="P59">
        <f t="shared" si="20"/>
        <v>-1.040257621083464</v>
      </c>
      <c r="Q59">
        <f t="shared" si="21"/>
        <v>-1.5671749637203818</v>
      </c>
      <c r="R59">
        <f t="shared" si="11"/>
        <v>-57.707318596228298</v>
      </c>
    </row>
    <row r="60" spans="1:18" x14ac:dyDescent="0.2">
      <c r="A60" t="s">
        <v>69</v>
      </c>
      <c r="B60" t="s">
        <v>161</v>
      </c>
      <c r="C60" t="s">
        <v>163</v>
      </c>
      <c r="D60">
        <v>1.4258E-2</v>
      </c>
      <c r="E60">
        <v>3.212E-3</v>
      </c>
      <c r="F60">
        <v>1.062E-3</v>
      </c>
      <c r="G60">
        <f t="shared" si="12"/>
        <v>2.15E-3</v>
      </c>
      <c r="H60">
        <f t="shared" si="10"/>
        <v>1.062E-3</v>
      </c>
      <c r="I60">
        <f t="shared" si="13"/>
        <v>0.66936488169364883</v>
      </c>
      <c r="J60">
        <f t="shared" si="14"/>
        <v>7.4484499929863932E-2</v>
      </c>
      <c r="K60">
        <f t="shared" si="15"/>
        <v>0.18385804235832856</v>
      </c>
      <c r="L60">
        <f t="shared" si="16"/>
        <v>1.7469999999999999E-2</v>
      </c>
      <c r="M60" t="str">
        <f t="shared" si="17"/>
        <v>AEF</v>
      </c>
      <c r="N60">
        <f t="shared" si="18"/>
        <v>-1.757707095017069</v>
      </c>
      <c r="O60">
        <f t="shared" si="19"/>
        <v>-2.4932244633933567</v>
      </c>
      <c r="P60">
        <f t="shared" si="20"/>
        <v>-1.757707095017069</v>
      </c>
      <c r="Q60">
        <f t="shared" si="21"/>
        <v>-2.4932244633933567</v>
      </c>
      <c r="R60">
        <f t="shared" si="11"/>
        <v>-77.472296254734189</v>
      </c>
    </row>
    <row r="61" spans="1:18" x14ac:dyDescent="0.2">
      <c r="A61" t="s">
        <v>70</v>
      </c>
      <c r="B61" t="s">
        <v>161</v>
      </c>
      <c r="C61" t="s">
        <v>163</v>
      </c>
      <c r="D61">
        <v>9.1757000000000005E-2</v>
      </c>
      <c r="E61">
        <v>3.993E-2</v>
      </c>
      <c r="F61">
        <v>2.4941999999999999E-2</v>
      </c>
      <c r="G61">
        <f t="shared" si="12"/>
        <v>1.4988000000000001E-2</v>
      </c>
      <c r="H61">
        <f t="shared" si="10"/>
        <v>2.4941999999999999E-2</v>
      </c>
      <c r="I61">
        <f t="shared" si="13"/>
        <v>0.37535687453042826</v>
      </c>
      <c r="J61">
        <f t="shared" si="14"/>
        <v>0.27182667262443189</v>
      </c>
      <c r="K61">
        <f t="shared" si="15"/>
        <v>0.30321899656002493</v>
      </c>
      <c r="L61">
        <f t="shared" si="16"/>
        <v>0.131687</v>
      </c>
      <c r="M61" t="str">
        <f t="shared" si="17"/>
        <v>AEF</v>
      </c>
      <c r="N61">
        <f t="shared" si="18"/>
        <v>-0.88045709600959543</v>
      </c>
      <c r="O61">
        <f t="shared" si="19"/>
        <v>-1.3987006898056624</v>
      </c>
      <c r="P61">
        <f t="shared" si="20"/>
        <v>-0.88045709600959543</v>
      </c>
      <c r="Q61">
        <f t="shared" si="21"/>
        <v>-1.3987006898056624</v>
      </c>
      <c r="R61">
        <f t="shared" si="11"/>
        <v>-56.482884139629675</v>
      </c>
    </row>
    <row r="62" spans="1:18" x14ac:dyDescent="0.2">
      <c r="A62" t="s">
        <v>71</v>
      </c>
      <c r="B62" t="s">
        <v>161</v>
      </c>
      <c r="C62" t="s">
        <v>163</v>
      </c>
      <c r="D62">
        <v>3.0051999999999999E-2</v>
      </c>
      <c r="E62">
        <v>8.9549999999999994E-3</v>
      </c>
      <c r="F62">
        <v>4.1960000000000001E-3</v>
      </c>
      <c r="G62">
        <f t="shared" si="12"/>
        <v>4.7589999999999993E-3</v>
      </c>
      <c r="H62">
        <f t="shared" si="10"/>
        <v>4.1960000000000001E-3</v>
      </c>
      <c r="I62">
        <f t="shared" si="13"/>
        <v>0.53143495254048012</v>
      </c>
      <c r="J62">
        <f t="shared" si="14"/>
        <v>0.13962465060561693</v>
      </c>
      <c r="K62">
        <f t="shared" si="15"/>
        <v>0.22957417899351398</v>
      </c>
      <c r="L62">
        <f t="shared" si="16"/>
        <v>3.9007E-2</v>
      </c>
      <c r="M62" t="str">
        <f t="shared" si="17"/>
        <v>AEF</v>
      </c>
      <c r="N62">
        <f t="shared" si="18"/>
        <v>-1.4088574496765791</v>
      </c>
      <c r="O62">
        <f t="shared" si="19"/>
        <v>-2.0479344098149497</v>
      </c>
      <c r="P62">
        <f t="shared" si="20"/>
        <v>-1.4088574496765791</v>
      </c>
      <c r="Q62">
        <f t="shared" si="21"/>
        <v>-2.0479344098149497</v>
      </c>
      <c r="R62">
        <f t="shared" si="11"/>
        <v>-70.201650472514302</v>
      </c>
    </row>
    <row r="63" spans="1:18" x14ac:dyDescent="0.2">
      <c r="A63" t="s">
        <v>73</v>
      </c>
      <c r="B63" t="s">
        <v>161</v>
      </c>
      <c r="C63" t="s">
        <v>163</v>
      </c>
      <c r="D63">
        <v>5.3658999999999998E-2</v>
      </c>
      <c r="E63">
        <v>3.0306E-2</v>
      </c>
      <c r="F63">
        <v>1.7513999999999998E-2</v>
      </c>
      <c r="G63">
        <f t="shared" si="12"/>
        <v>1.2792000000000001E-2</v>
      </c>
      <c r="H63">
        <f t="shared" si="10"/>
        <v>1.7513999999999998E-2</v>
      </c>
      <c r="I63">
        <f t="shared" si="13"/>
        <v>0.42209463472579695</v>
      </c>
      <c r="J63">
        <f t="shared" si="14"/>
        <v>0.32639445386608024</v>
      </c>
      <c r="K63">
        <f t="shared" si="15"/>
        <v>0.36093610432918477</v>
      </c>
      <c r="L63">
        <f t="shared" si="16"/>
        <v>8.3964999999999998E-2</v>
      </c>
      <c r="M63" t="str">
        <f t="shared" si="17"/>
        <v>AEF</v>
      </c>
      <c r="N63">
        <f t="shared" si="18"/>
        <v>-1.0759017076818937</v>
      </c>
      <c r="O63">
        <f t="shared" si="19"/>
        <v>-1.5184713811040069</v>
      </c>
      <c r="P63">
        <f t="shared" si="20"/>
        <v>-1.0759017076818937</v>
      </c>
      <c r="Q63">
        <f t="shared" si="21"/>
        <v>-1.5184713811040069</v>
      </c>
      <c r="R63">
        <f t="shared" si="11"/>
        <v>-43.521124135746099</v>
      </c>
    </row>
    <row r="64" spans="1:18" x14ac:dyDescent="0.2">
      <c r="A64" t="s">
        <v>74</v>
      </c>
      <c r="B64" t="s">
        <v>161</v>
      </c>
      <c r="C64" t="s">
        <v>180</v>
      </c>
      <c r="D64">
        <v>4.9732999999999999E-2</v>
      </c>
      <c r="E64">
        <v>1.4366E-2</v>
      </c>
      <c r="F64">
        <v>5.6480000000000002E-3</v>
      </c>
      <c r="G64">
        <f t="shared" si="12"/>
        <v>8.7180000000000001E-3</v>
      </c>
      <c r="H64">
        <f t="shared" si="10"/>
        <v>5.6480000000000002E-3</v>
      </c>
      <c r="I64">
        <f t="shared" si="13"/>
        <v>0.60684950577753027</v>
      </c>
      <c r="J64">
        <f t="shared" si="14"/>
        <v>0.11356644481531378</v>
      </c>
      <c r="K64">
        <f t="shared" si="15"/>
        <v>0.22412206118660197</v>
      </c>
      <c r="L64">
        <f t="shared" si="16"/>
        <v>6.4099000000000003E-2</v>
      </c>
      <c r="M64" t="str">
        <f t="shared" si="17"/>
        <v>AEF</v>
      </c>
      <c r="N64">
        <f t="shared" si="18"/>
        <v>-1.1931487457989605</v>
      </c>
      <c r="O64">
        <f t="shared" si="19"/>
        <v>-1.8426641379027198</v>
      </c>
      <c r="P64">
        <f t="shared" si="20"/>
        <v>-1.1931487457989605</v>
      </c>
      <c r="Q64">
        <f t="shared" si="21"/>
        <v>-1.8426641379027198</v>
      </c>
      <c r="R64">
        <f t="shared" si="11"/>
        <v>-71.113747411175666</v>
      </c>
    </row>
    <row r="65" spans="1:18" x14ac:dyDescent="0.2">
      <c r="A65" t="s">
        <v>75</v>
      </c>
      <c r="B65" t="s">
        <v>161</v>
      </c>
      <c r="C65" t="s">
        <v>163</v>
      </c>
      <c r="D65">
        <v>5.7257000000000002E-2</v>
      </c>
      <c r="E65">
        <v>2.0094999999999998E-2</v>
      </c>
      <c r="F65">
        <v>1.0455000000000001E-2</v>
      </c>
      <c r="G65">
        <f t="shared" si="12"/>
        <v>9.6399999999999975E-3</v>
      </c>
      <c r="H65">
        <f t="shared" si="10"/>
        <v>1.0455000000000001E-2</v>
      </c>
      <c r="I65">
        <f t="shared" si="13"/>
        <v>0.4797213237123662</v>
      </c>
      <c r="J65">
        <f t="shared" si="14"/>
        <v>0.18259776097245753</v>
      </c>
      <c r="K65">
        <f t="shared" si="15"/>
        <v>0.25978643086151615</v>
      </c>
      <c r="L65">
        <f t="shared" si="16"/>
        <v>7.7352000000000004E-2</v>
      </c>
      <c r="M65" t="str">
        <f t="shared" si="17"/>
        <v>AEF</v>
      </c>
      <c r="N65">
        <f t="shared" si="18"/>
        <v>-1.1115284527760594</v>
      </c>
      <c r="O65">
        <f t="shared" si="19"/>
        <v>-1.6969119894719464</v>
      </c>
      <c r="P65">
        <f t="shared" si="20"/>
        <v>-1.1115284527760594</v>
      </c>
      <c r="Q65">
        <f t="shared" si="21"/>
        <v>-1.6969119894719464</v>
      </c>
      <c r="R65">
        <f t="shared" si="11"/>
        <v>-64.9038545505353</v>
      </c>
    </row>
    <row r="66" spans="1:18" x14ac:dyDescent="0.2">
      <c r="A66" t="s">
        <v>76</v>
      </c>
      <c r="B66" t="s">
        <v>161</v>
      </c>
      <c r="C66" t="s">
        <v>163</v>
      </c>
      <c r="D66">
        <v>3.7888999999999999E-2</v>
      </c>
      <c r="E66">
        <v>1.3382E-2</v>
      </c>
      <c r="F66">
        <v>6.6740000000000002E-3</v>
      </c>
      <c r="G66">
        <f t="shared" ref="G66:G97" si="22">E66-F66</f>
        <v>6.7079999999999996E-3</v>
      </c>
      <c r="H66">
        <f t="shared" si="10"/>
        <v>6.6740000000000002E-3</v>
      </c>
      <c r="I66">
        <f t="shared" ref="I66:I97" si="23">G66/E66</f>
        <v>0.50127036317441331</v>
      </c>
      <c r="J66">
        <f t="shared" ref="J66:J97" si="24">H66/D66</f>
        <v>0.17614611100847213</v>
      </c>
      <c r="K66">
        <f t="shared" ref="K66:K97" si="25">E66/L66</f>
        <v>0.26100524663064889</v>
      </c>
      <c r="L66">
        <f t="shared" ref="L66:L97" si="26">D66+E66</f>
        <v>5.1270999999999997E-2</v>
      </c>
      <c r="M66" t="str">
        <f t="shared" ref="M66:M97" si="27">LEFT(A66, 3)</f>
        <v>AEF</v>
      </c>
      <c r="N66">
        <f t="shared" ref="N66:N97" si="28">LOG(L66)</f>
        <v>-1.2901282119091895</v>
      </c>
      <c r="O66">
        <f t="shared" ref="O66:O97" si="29">LOG(E66)</f>
        <v>-1.8734789744565878</v>
      </c>
      <c r="P66">
        <f t="shared" ref="P66:P97" si="30">LOG10(L66)</f>
        <v>-1.2901282119091895</v>
      </c>
      <c r="Q66">
        <f t="shared" ref="Q66:Q97" si="31">LOG10(E66)</f>
        <v>-1.8734789744565878</v>
      </c>
      <c r="R66">
        <f t="shared" si="11"/>
        <v>-64.681041991079212</v>
      </c>
    </row>
    <row r="67" spans="1:18" x14ac:dyDescent="0.2">
      <c r="A67" t="s">
        <v>77</v>
      </c>
      <c r="B67" t="s">
        <v>161</v>
      </c>
      <c r="C67" t="s">
        <v>163</v>
      </c>
      <c r="D67">
        <v>9.2485999999999999E-2</v>
      </c>
      <c r="E67">
        <v>3.7349E-2</v>
      </c>
      <c r="F67">
        <v>2.3099999999999999E-2</v>
      </c>
      <c r="G67">
        <f t="shared" si="22"/>
        <v>1.4249000000000001E-2</v>
      </c>
      <c r="H67">
        <f t="shared" ref="H67:H130" si="32">F67</f>
        <v>2.3099999999999999E-2</v>
      </c>
      <c r="I67">
        <f t="shared" si="23"/>
        <v>0.38150954510160917</v>
      </c>
      <c r="J67">
        <f t="shared" si="24"/>
        <v>0.24976753238327962</v>
      </c>
      <c r="K67">
        <f t="shared" si="25"/>
        <v>0.28766511341317824</v>
      </c>
      <c r="L67">
        <f t="shared" si="26"/>
        <v>0.12983500000000001</v>
      </c>
      <c r="M67" t="str">
        <f t="shared" si="27"/>
        <v>AEF</v>
      </c>
      <c r="N67">
        <f t="shared" si="28"/>
        <v>-0.8866082177214204</v>
      </c>
      <c r="O67">
        <f t="shared" si="29"/>
        <v>-1.4277210217012157</v>
      </c>
      <c r="P67">
        <f t="shared" si="30"/>
        <v>-0.8866082177214204</v>
      </c>
      <c r="Q67">
        <f t="shared" si="31"/>
        <v>-1.4277210217012157</v>
      </c>
      <c r="R67">
        <f t="shared" ref="R67:R130" si="33">((E67-D67)/D67)*100</f>
        <v>-59.616590619120736</v>
      </c>
    </row>
    <row r="68" spans="1:18" x14ac:dyDescent="0.2">
      <c r="A68" t="s">
        <v>78</v>
      </c>
      <c r="B68" t="s">
        <v>161</v>
      </c>
      <c r="C68" t="s">
        <v>163</v>
      </c>
      <c r="D68">
        <v>7.6884999999999995E-2</v>
      </c>
      <c r="E68">
        <v>3.0810000000000001E-2</v>
      </c>
      <c r="F68">
        <v>1.9098E-2</v>
      </c>
      <c r="G68">
        <f t="shared" si="22"/>
        <v>1.1712E-2</v>
      </c>
      <c r="H68">
        <f t="shared" si="32"/>
        <v>1.9098E-2</v>
      </c>
      <c r="I68">
        <f t="shared" si="23"/>
        <v>0.38013631937682568</v>
      </c>
      <c r="J68">
        <f t="shared" si="24"/>
        <v>0.2483969564934643</v>
      </c>
      <c r="K68">
        <f t="shared" si="25"/>
        <v>0.28608570500023217</v>
      </c>
      <c r="L68">
        <f t="shared" si="26"/>
        <v>0.107695</v>
      </c>
      <c r="M68" t="str">
        <f t="shared" si="27"/>
        <v>AEF</v>
      </c>
      <c r="N68">
        <f t="shared" si="28"/>
        <v>-0.96780445940226589</v>
      </c>
      <c r="O68">
        <f t="shared" si="29"/>
        <v>-1.5113083016830593</v>
      </c>
      <c r="P68">
        <f t="shared" si="30"/>
        <v>-0.96780445940226589</v>
      </c>
      <c r="Q68">
        <f t="shared" si="31"/>
        <v>-1.5113083016830593</v>
      </c>
      <c r="R68">
        <f t="shared" si="33"/>
        <v>-59.927163946153343</v>
      </c>
    </row>
    <row r="69" spans="1:18" x14ac:dyDescent="0.2">
      <c r="A69" t="s">
        <v>79</v>
      </c>
      <c r="B69" t="s">
        <v>161</v>
      </c>
      <c r="C69" t="s">
        <v>163</v>
      </c>
      <c r="D69">
        <v>5.9774000000000001E-2</v>
      </c>
      <c r="E69">
        <v>2.0254000000000001E-2</v>
      </c>
      <c r="F69">
        <v>1.1997000000000001E-2</v>
      </c>
      <c r="G69">
        <f t="shared" si="22"/>
        <v>8.2570000000000005E-3</v>
      </c>
      <c r="H69">
        <f t="shared" si="32"/>
        <v>1.1997000000000001E-2</v>
      </c>
      <c r="I69">
        <f t="shared" si="23"/>
        <v>0.4076725585069616</v>
      </c>
      <c r="J69">
        <f t="shared" si="24"/>
        <v>0.20070599257202129</v>
      </c>
      <c r="K69">
        <f t="shared" si="25"/>
        <v>0.25308641975308643</v>
      </c>
      <c r="L69">
        <f t="shared" si="26"/>
        <v>8.0028000000000002E-2</v>
      </c>
      <c r="M69" t="str">
        <f t="shared" si="27"/>
        <v>AEF</v>
      </c>
      <c r="N69">
        <f t="shared" si="28"/>
        <v>-1.0967580365337222</v>
      </c>
      <c r="O69">
        <f t="shared" si="29"/>
        <v>-1.6934891943566175</v>
      </c>
      <c r="P69">
        <f t="shared" si="30"/>
        <v>-1.0967580365337222</v>
      </c>
      <c r="Q69">
        <f t="shared" si="31"/>
        <v>-1.6934891943566175</v>
      </c>
      <c r="R69">
        <f t="shared" si="33"/>
        <v>-66.11570247933885</v>
      </c>
    </row>
    <row r="70" spans="1:18" x14ac:dyDescent="0.2">
      <c r="A70" t="s">
        <v>80</v>
      </c>
      <c r="B70" t="s">
        <v>161</v>
      </c>
      <c r="C70" t="s">
        <v>163</v>
      </c>
      <c r="D70">
        <v>7.5277999999999998E-2</v>
      </c>
      <c r="E70">
        <v>2.6193000000000001E-2</v>
      </c>
      <c r="F70">
        <v>1.4747E-2</v>
      </c>
      <c r="G70">
        <f t="shared" si="22"/>
        <v>1.1446000000000001E-2</v>
      </c>
      <c r="H70">
        <f t="shared" si="32"/>
        <v>1.4747E-2</v>
      </c>
      <c r="I70">
        <f t="shared" si="23"/>
        <v>0.43698698125453367</v>
      </c>
      <c r="J70">
        <f t="shared" si="24"/>
        <v>0.19590052870692634</v>
      </c>
      <c r="K70">
        <f t="shared" si="25"/>
        <v>0.25813286554779197</v>
      </c>
      <c r="L70">
        <f t="shared" si="26"/>
        <v>0.10147100000000001</v>
      </c>
      <c r="M70" t="str">
        <f t="shared" si="27"/>
        <v>AEF</v>
      </c>
      <c r="N70">
        <f t="shared" si="28"/>
        <v>-0.99365805961813747</v>
      </c>
      <c r="O70">
        <f t="shared" si="29"/>
        <v>-1.5818147570604355</v>
      </c>
      <c r="P70">
        <f t="shared" si="30"/>
        <v>-0.99365805961813747</v>
      </c>
      <c r="Q70">
        <f t="shared" si="31"/>
        <v>-1.5818147570604355</v>
      </c>
      <c r="R70">
        <f t="shared" si="33"/>
        <v>-65.204973564653685</v>
      </c>
    </row>
    <row r="71" spans="1:18" x14ac:dyDescent="0.2">
      <c r="A71" t="s">
        <v>81</v>
      </c>
      <c r="B71" t="s">
        <v>161</v>
      </c>
      <c r="C71" t="s">
        <v>163</v>
      </c>
      <c r="D71">
        <v>6.7262000000000002E-2</v>
      </c>
      <c r="E71">
        <v>2.5024000000000001E-2</v>
      </c>
      <c r="F71">
        <v>1.1801000000000001E-2</v>
      </c>
      <c r="G71">
        <f t="shared" si="22"/>
        <v>1.3223E-2</v>
      </c>
      <c r="H71">
        <f t="shared" si="32"/>
        <v>1.1801000000000001E-2</v>
      </c>
      <c r="I71">
        <f t="shared" si="23"/>
        <v>0.52841272378516624</v>
      </c>
      <c r="J71">
        <f t="shared" si="24"/>
        <v>0.1754482471529244</v>
      </c>
      <c r="K71">
        <f t="shared" si="25"/>
        <v>0.27115705524131506</v>
      </c>
      <c r="L71">
        <f t="shared" si="26"/>
        <v>9.2286000000000007E-2</v>
      </c>
      <c r="M71" t="str">
        <f t="shared" si="27"/>
        <v>AEF</v>
      </c>
      <c r="N71">
        <f t="shared" si="28"/>
        <v>-1.0348641774562946</v>
      </c>
      <c r="O71">
        <f t="shared" si="29"/>
        <v>-1.601643268620246</v>
      </c>
      <c r="P71">
        <f t="shared" si="30"/>
        <v>-1.0348641774562946</v>
      </c>
      <c r="Q71">
        <f t="shared" si="31"/>
        <v>-1.601643268620246</v>
      </c>
      <c r="R71">
        <f t="shared" si="33"/>
        <v>-62.796229669055329</v>
      </c>
    </row>
    <row r="72" spans="1:18" x14ac:dyDescent="0.2">
      <c r="A72" t="s">
        <v>82</v>
      </c>
      <c r="B72" t="s">
        <v>161</v>
      </c>
      <c r="C72" t="s">
        <v>163</v>
      </c>
      <c r="D72">
        <v>5.1121E-2</v>
      </c>
      <c r="E72">
        <v>1.5768999999999998E-2</v>
      </c>
      <c r="F72">
        <v>8.1390000000000004E-3</v>
      </c>
      <c r="G72">
        <f t="shared" si="22"/>
        <v>7.6299999999999979E-3</v>
      </c>
      <c r="H72">
        <f t="shared" si="32"/>
        <v>8.1390000000000004E-3</v>
      </c>
      <c r="I72">
        <f t="shared" si="23"/>
        <v>0.48386073942545493</v>
      </c>
      <c r="J72">
        <f t="shared" si="24"/>
        <v>0.15921050057706226</v>
      </c>
      <c r="K72">
        <f t="shared" si="25"/>
        <v>0.23574525340110625</v>
      </c>
      <c r="L72">
        <f t="shared" si="26"/>
        <v>6.6890000000000005E-2</v>
      </c>
      <c r="M72" t="str">
        <f t="shared" si="27"/>
        <v>AEF</v>
      </c>
      <c r="N72">
        <f t="shared" si="28"/>
        <v>-1.1746388040473665</v>
      </c>
      <c r="O72">
        <f t="shared" si="29"/>
        <v>-1.8021958468265904</v>
      </c>
      <c r="P72">
        <f t="shared" si="30"/>
        <v>-1.1746388040473665</v>
      </c>
      <c r="Q72">
        <f t="shared" si="31"/>
        <v>-1.8021958468265904</v>
      </c>
      <c r="R72">
        <f t="shared" si="33"/>
        <v>-69.153576807965422</v>
      </c>
    </row>
    <row r="73" spans="1:18" x14ac:dyDescent="0.2">
      <c r="A73" t="s">
        <v>84</v>
      </c>
      <c r="B73" t="s">
        <v>161</v>
      </c>
      <c r="C73" t="s">
        <v>163</v>
      </c>
      <c r="D73">
        <v>7.3255000000000001E-2</v>
      </c>
      <c r="E73">
        <v>3.0741999999999998E-2</v>
      </c>
      <c r="F73">
        <v>1.9111E-2</v>
      </c>
      <c r="G73">
        <f t="shared" si="22"/>
        <v>1.1630999999999999E-2</v>
      </c>
      <c r="H73">
        <f t="shared" si="32"/>
        <v>1.9111E-2</v>
      </c>
      <c r="I73">
        <f t="shared" si="23"/>
        <v>0.37834233296467373</v>
      </c>
      <c r="J73">
        <f t="shared" si="24"/>
        <v>0.26088321616271926</v>
      </c>
      <c r="K73">
        <f t="shared" si="25"/>
        <v>0.29560468090425684</v>
      </c>
      <c r="L73">
        <f t="shared" si="26"/>
        <v>0.10399700000000001</v>
      </c>
      <c r="M73" t="str">
        <f t="shared" si="27"/>
        <v>AEF</v>
      </c>
      <c r="N73">
        <f t="shared" si="28"/>
        <v>-0.98297918860735101</v>
      </c>
      <c r="O73">
        <f t="shared" si="29"/>
        <v>-1.5122678817709176</v>
      </c>
      <c r="P73">
        <f t="shared" si="30"/>
        <v>-0.98297918860735101</v>
      </c>
      <c r="Q73">
        <f t="shared" si="31"/>
        <v>-1.5122678817709176</v>
      </c>
      <c r="R73">
        <f t="shared" si="33"/>
        <v>-58.034263872773195</v>
      </c>
    </row>
    <row r="74" spans="1:18" x14ac:dyDescent="0.2">
      <c r="A74" t="s">
        <v>85</v>
      </c>
      <c r="B74" t="s">
        <v>161</v>
      </c>
      <c r="C74" t="s">
        <v>163</v>
      </c>
      <c r="D74">
        <v>7.9587000000000005E-2</v>
      </c>
      <c r="E74">
        <v>2.7664000000000001E-2</v>
      </c>
      <c r="F74">
        <v>1.7703E-2</v>
      </c>
      <c r="G74">
        <f t="shared" si="22"/>
        <v>9.9610000000000011E-3</v>
      </c>
      <c r="H74">
        <f t="shared" si="32"/>
        <v>1.7703E-2</v>
      </c>
      <c r="I74">
        <f t="shared" si="23"/>
        <v>0.36007085020242918</v>
      </c>
      <c r="J74">
        <f t="shared" si="24"/>
        <v>0.22243582494628519</v>
      </c>
      <c r="K74">
        <f t="shared" si="25"/>
        <v>0.25793698893250411</v>
      </c>
      <c r="L74">
        <f t="shared" si="26"/>
        <v>0.10725100000000001</v>
      </c>
      <c r="M74" t="str">
        <f t="shared" si="27"/>
        <v>AEF</v>
      </c>
      <c r="N74">
        <f t="shared" si="28"/>
        <v>-0.96959864979631749</v>
      </c>
      <c r="O74">
        <f t="shared" si="29"/>
        <v>-1.5580850240701527</v>
      </c>
      <c r="P74">
        <f t="shared" si="30"/>
        <v>-0.96959864979631749</v>
      </c>
      <c r="Q74">
        <f t="shared" si="31"/>
        <v>-1.5580850240701527</v>
      </c>
      <c r="R74">
        <f t="shared" si="33"/>
        <v>-65.240554361893274</v>
      </c>
    </row>
    <row r="75" spans="1:18" x14ac:dyDescent="0.2">
      <c r="A75" t="s">
        <v>86</v>
      </c>
      <c r="B75" t="s">
        <v>161</v>
      </c>
      <c r="C75" t="s">
        <v>163</v>
      </c>
      <c r="D75">
        <v>6.0768999999999997E-2</v>
      </c>
      <c r="E75">
        <v>2.1758E-2</v>
      </c>
      <c r="F75">
        <v>1.2236E-2</v>
      </c>
      <c r="G75">
        <f t="shared" si="22"/>
        <v>9.5219999999999992E-3</v>
      </c>
      <c r="H75">
        <f t="shared" si="32"/>
        <v>1.2236E-2</v>
      </c>
      <c r="I75">
        <f t="shared" si="23"/>
        <v>0.43763213530655387</v>
      </c>
      <c r="J75">
        <f t="shared" si="24"/>
        <v>0.20135266336454444</v>
      </c>
      <c r="K75">
        <f t="shared" si="25"/>
        <v>0.26364704884462059</v>
      </c>
      <c r="L75">
        <f t="shared" si="26"/>
        <v>8.2526999999999989E-2</v>
      </c>
      <c r="M75" t="str">
        <f t="shared" si="27"/>
        <v>AEF</v>
      </c>
      <c r="N75">
        <f t="shared" si="28"/>
        <v>-1.0834039419635544</v>
      </c>
      <c r="O75">
        <f t="shared" si="29"/>
        <v>-1.6623810275806143</v>
      </c>
      <c r="P75">
        <f t="shared" si="30"/>
        <v>-1.0834039419635544</v>
      </c>
      <c r="Q75">
        <f t="shared" si="31"/>
        <v>-1.6623810275806143</v>
      </c>
      <c r="R75">
        <f t="shared" si="33"/>
        <v>-64.195560236304701</v>
      </c>
    </row>
    <row r="76" spans="1:18" x14ac:dyDescent="0.2">
      <c r="A76" t="s">
        <v>87</v>
      </c>
      <c r="B76" t="s">
        <v>161</v>
      </c>
      <c r="C76" t="s">
        <v>163</v>
      </c>
      <c r="D76">
        <v>4.6594999999999998E-2</v>
      </c>
      <c r="E76">
        <v>1.6236E-2</v>
      </c>
      <c r="F76">
        <v>9.5370000000000003E-3</v>
      </c>
      <c r="G76">
        <f t="shared" si="22"/>
        <v>6.6990000000000001E-3</v>
      </c>
      <c r="H76">
        <f t="shared" si="32"/>
        <v>9.5370000000000003E-3</v>
      </c>
      <c r="I76">
        <f t="shared" si="23"/>
        <v>0.41260162601626016</v>
      </c>
      <c r="J76">
        <f t="shared" si="24"/>
        <v>0.20467861358514863</v>
      </c>
      <c r="K76">
        <f t="shared" si="25"/>
        <v>0.25840747401760278</v>
      </c>
      <c r="L76">
        <f t="shared" si="26"/>
        <v>6.2830999999999998E-2</v>
      </c>
      <c r="M76" t="str">
        <f t="shared" si="27"/>
        <v>AEF</v>
      </c>
      <c r="N76">
        <f t="shared" si="28"/>
        <v>-1.2018260281238533</v>
      </c>
      <c r="O76">
        <f t="shared" si="29"/>
        <v>-1.7895209573547521</v>
      </c>
      <c r="P76">
        <f t="shared" si="30"/>
        <v>-1.2018260281238533</v>
      </c>
      <c r="Q76">
        <f t="shared" si="31"/>
        <v>-1.7895209573547521</v>
      </c>
      <c r="R76">
        <f t="shared" si="33"/>
        <v>-65.15505955574632</v>
      </c>
    </row>
    <row r="77" spans="1:18" x14ac:dyDescent="0.2">
      <c r="A77" t="s">
        <v>89</v>
      </c>
      <c r="B77" t="s">
        <v>161</v>
      </c>
      <c r="C77" t="s">
        <v>163</v>
      </c>
      <c r="D77">
        <v>6.8548999999999999E-2</v>
      </c>
      <c r="E77">
        <v>2.7997000000000001E-2</v>
      </c>
      <c r="F77">
        <v>1.5952999999999998E-2</v>
      </c>
      <c r="G77">
        <f t="shared" si="22"/>
        <v>1.2044000000000003E-2</v>
      </c>
      <c r="H77">
        <f t="shared" si="32"/>
        <v>1.5952999999999998E-2</v>
      </c>
      <c r="I77">
        <f t="shared" si="23"/>
        <v>0.43018894881594466</v>
      </c>
      <c r="J77">
        <f t="shared" si="24"/>
        <v>0.23272403682037665</v>
      </c>
      <c r="K77">
        <f t="shared" si="25"/>
        <v>0.28998612060572165</v>
      </c>
      <c r="L77">
        <f t="shared" si="26"/>
        <v>9.6545999999999993E-2</v>
      </c>
      <c r="M77" t="str">
        <f t="shared" si="27"/>
        <v>AEF</v>
      </c>
      <c r="N77">
        <f t="shared" si="28"/>
        <v>-1.0152657147785653</v>
      </c>
      <c r="O77">
        <f t="shared" si="29"/>
        <v>-1.5528885027023531</v>
      </c>
      <c r="P77">
        <f t="shared" si="30"/>
        <v>-1.0152657147785653</v>
      </c>
      <c r="Q77">
        <f t="shared" si="31"/>
        <v>-1.5528885027023531</v>
      </c>
      <c r="R77">
        <f t="shared" si="33"/>
        <v>-59.157682825424153</v>
      </c>
    </row>
    <row r="78" spans="1:18" x14ac:dyDescent="0.2">
      <c r="A78" t="s">
        <v>90</v>
      </c>
      <c r="B78" t="s">
        <v>161</v>
      </c>
      <c r="C78" t="s">
        <v>163</v>
      </c>
      <c r="D78">
        <v>4.0613999999999997E-2</v>
      </c>
      <c r="E78">
        <v>1.3539000000000001E-2</v>
      </c>
      <c r="F78">
        <v>6.5059999999999996E-3</v>
      </c>
      <c r="G78">
        <f t="shared" si="22"/>
        <v>7.0330000000000011E-3</v>
      </c>
      <c r="H78">
        <f t="shared" si="32"/>
        <v>6.5059999999999996E-3</v>
      </c>
      <c r="I78">
        <f t="shared" si="23"/>
        <v>0.51946229411330236</v>
      </c>
      <c r="J78">
        <f t="shared" si="24"/>
        <v>0.16019106711971243</v>
      </c>
      <c r="K78">
        <f t="shared" si="25"/>
        <v>0.25001384964821893</v>
      </c>
      <c r="L78">
        <f t="shared" si="26"/>
        <v>5.4153E-2</v>
      </c>
      <c r="M78" t="str">
        <f t="shared" si="27"/>
        <v>AEF</v>
      </c>
      <c r="N78">
        <f t="shared" si="28"/>
        <v>-1.2663774790690192</v>
      </c>
      <c r="O78">
        <f t="shared" si="29"/>
        <v>-1.8684134117601916</v>
      </c>
      <c r="P78">
        <f t="shared" si="30"/>
        <v>-1.2663774790690192</v>
      </c>
      <c r="Q78">
        <f t="shared" si="31"/>
        <v>-1.8684134117601916</v>
      </c>
      <c r="R78">
        <f t="shared" si="33"/>
        <v>-66.664204461515737</v>
      </c>
    </row>
    <row r="79" spans="1:18" x14ac:dyDescent="0.2">
      <c r="A79" t="s">
        <v>91</v>
      </c>
      <c r="B79" t="s">
        <v>161</v>
      </c>
      <c r="C79" t="s">
        <v>163</v>
      </c>
      <c r="D79">
        <v>5.6737999999999997E-2</v>
      </c>
      <c r="E79">
        <v>2.2676000000000002E-2</v>
      </c>
      <c r="F79">
        <v>1.0421E-2</v>
      </c>
      <c r="G79">
        <f t="shared" si="22"/>
        <v>1.2255000000000002E-2</v>
      </c>
      <c r="H79">
        <f t="shared" si="32"/>
        <v>1.0421E-2</v>
      </c>
      <c r="I79">
        <f t="shared" si="23"/>
        <v>0.54043923090492152</v>
      </c>
      <c r="J79">
        <f t="shared" si="24"/>
        <v>0.18366879340124784</v>
      </c>
      <c r="K79">
        <f t="shared" si="25"/>
        <v>0.28554159216259101</v>
      </c>
      <c r="L79">
        <f t="shared" si="26"/>
        <v>7.9413999999999998E-2</v>
      </c>
      <c r="M79" t="str">
        <f t="shared" si="27"/>
        <v>AEF</v>
      </c>
      <c r="N79">
        <f t="shared" si="28"/>
        <v>-1.1001029284698978</v>
      </c>
      <c r="O79">
        <f t="shared" si="29"/>
        <v>-1.6444335516810675</v>
      </c>
      <c r="P79">
        <f t="shared" si="30"/>
        <v>-1.1001029284698978</v>
      </c>
      <c r="Q79">
        <f t="shared" si="31"/>
        <v>-1.6444335516810675</v>
      </c>
      <c r="R79">
        <f t="shared" si="33"/>
        <v>-60.033839754661777</v>
      </c>
    </row>
    <row r="80" spans="1:18" x14ac:dyDescent="0.2">
      <c r="A80" t="s">
        <v>175</v>
      </c>
      <c r="B80" t="s">
        <v>161</v>
      </c>
      <c r="C80" t="s">
        <v>163</v>
      </c>
      <c r="D80">
        <v>2.8129999999999999E-2</v>
      </c>
      <c r="E80">
        <v>1.0044000000000001E-2</v>
      </c>
      <c r="F80">
        <v>4.2090000000000001E-3</v>
      </c>
      <c r="G80">
        <f t="shared" si="22"/>
        <v>5.8350000000000008E-3</v>
      </c>
      <c r="H80">
        <f t="shared" si="32"/>
        <v>4.2090000000000001E-3</v>
      </c>
      <c r="I80">
        <f t="shared" si="23"/>
        <v>0.58094384707287938</v>
      </c>
      <c r="J80">
        <f t="shared" si="24"/>
        <v>0.14962673302523996</v>
      </c>
      <c r="K80">
        <f t="shared" si="25"/>
        <v>0.26311101797034636</v>
      </c>
      <c r="L80">
        <f t="shared" si="26"/>
        <v>3.8174E-2</v>
      </c>
      <c r="M80" t="str">
        <f t="shared" si="27"/>
        <v>AEF</v>
      </c>
      <c r="N80">
        <f t="shared" si="28"/>
        <v>-1.4182323308313372</v>
      </c>
      <c r="O80">
        <f t="shared" si="29"/>
        <v>-1.9980932959591151</v>
      </c>
      <c r="P80">
        <f t="shared" si="30"/>
        <v>-1.4182323308313372</v>
      </c>
      <c r="Q80">
        <f t="shared" si="31"/>
        <v>-1.9980932959591151</v>
      </c>
      <c r="R80">
        <f t="shared" si="33"/>
        <v>-64.29434767152506</v>
      </c>
    </row>
    <row r="81" spans="1:18" x14ac:dyDescent="0.2">
      <c r="A81" t="s">
        <v>92</v>
      </c>
      <c r="B81" t="s">
        <v>161</v>
      </c>
      <c r="C81" t="s">
        <v>164</v>
      </c>
      <c r="D81">
        <v>5.6501999999999997E-2</v>
      </c>
      <c r="E81">
        <v>2.6783999999999999E-2</v>
      </c>
      <c r="F81">
        <v>1.6209999999999999E-2</v>
      </c>
      <c r="G81">
        <f t="shared" si="22"/>
        <v>1.0574E-2</v>
      </c>
      <c r="H81">
        <f t="shared" si="32"/>
        <v>1.6209999999999999E-2</v>
      </c>
      <c r="I81">
        <f t="shared" si="23"/>
        <v>0.3947879330943847</v>
      </c>
      <c r="J81">
        <f t="shared" si="24"/>
        <v>0.28689249938055289</v>
      </c>
      <c r="K81">
        <f t="shared" si="25"/>
        <v>0.32159066349686621</v>
      </c>
      <c r="L81">
        <f t="shared" si="26"/>
        <v>8.3285999999999999E-2</v>
      </c>
      <c r="M81" t="str">
        <f t="shared" si="27"/>
        <v>AEM</v>
      </c>
      <c r="N81">
        <f t="shared" si="28"/>
        <v>-1.0794279953967969</v>
      </c>
      <c r="O81">
        <f t="shared" si="29"/>
        <v>-1.572124563686834</v>
      </c>
      <c r="P81">
        <f t="shared" si="30"/>
        <v>-1.0794279953967969</v>
      </c>
      <c r="Q81">
        <f t="shared" si="31"/>
        <v>-1.572124563686834</v>
      </c>
      <c r="R81">
        <f t="shared" si="33"/>
        <v>-52.596368270149732</v>
      </c>
    </row>
    <row r="82" spans="1:18" x14ac:dyDescent="0.2">
      <c r="A82" t="s">
        <v>93</v>
      </c>
      <c r="B82" t="s">
        <v>161</v>
      </c>
      <c r="C82" t="s">
        <v>164</v>
      </c>
      <c r="D82">
        <v>6.5430000000000002E-2</v>
      </c>
      <c r="E82">
        <v>3.2308000000000003E-2</v>
      </c>
      <c r="F82">
        <v>1.9113000000000002E-2</v>
      </c>
      <c r="G82">
        <f t="shared" si="22"/>
        <v>1.3195000000000002E-2</v>
      </c>
      <c r="H82">
        <f t="shared" si="32"/>
        <v>1.9113000000000002E-2</v>
      </c>
      <c r="I82">
        <f t="shared" si="23"/>
        <v>0.40841277702117124</v>
      </c>
      <c r="J82">
        <f t="shared" si="24"/>
        <v>0.29211370930765707</v>
      </c>
      <c r="K82">
        <f t="shared" si="25"/>
        <v>0.33055720395342653</v>
      </c>
      <c r="L82">
        <f t="shared" si="26"/>
        <v>9.7738000000000005E-2</v>
      </c>
      <c r="M82" t="str">
        <f t="shared" si="27"/>
        <v>AEM</v>
      </c>
      <c r="N82">
        <f t="shared" si="28"/>
        <v>-1.0099365521285002</v>
      </c>
      <c r="O82">
        <f t="shared" si="29"/>
        <v>-1.4906899257907091</v>
      </c>
      <c r="P82">
        <f t="shared" si="30"/>
        <v>-1.0099365521285002</v>
      </c>
      <c r="Q82">
        <f t="shared" si="31"/>
        <v>-1.4906899257907091</v>
      </c>
      <c r="R82">
        <f t="shared" si="33"/>
        <v>-50.62203882011309</v>
      </c>
    </row>
    <row r="83" spans="1:18" x14ac:dyDescent="0.2">
      <c r="A83" t="s">
        <v>94</v>
      </c>
      <c r="B83" t="s">
        <v>161</v>
      </c>
      <c r="C83" t="s">
        <v>164</v>
      </c>
      <c r="D83">
        <v>8.7045999999999998E-2</v>
      </c>
      <c r="E83">
        <v>4.6156999999999997E-2</v>
      </c>
      <c r="F83">
        <v>2.6027999999999999E-2</v>
      </c>
      <c r="G83">
        <f t="shared" si="22"/>
        <v>2.0128999999999998E-2</v>
      </c>
      <c r="H83">
        <f t="shared" si="32"/>
        <v>2.6027999999999999E-2</v>
      </c>
      <c r="I83">
        <f t="shared" si="23"/>
        <v>0.43609853326689341</v>
      </c>
      <c r="J83">
        <f t="shared" si="24"/>
        <v>0.29901431427061553</v>
      </c>
      <c r="K83">
        <f t="shared" si="25"/>
        <v>0.34651621960466356</v>
      </c>
      <c r="L83">
        <f t="shared" si="26"/>
        <v>0.13320299999999999</v>
      </c>
      <c r="M83" t="str">
        <f t="shared" si="27"/>
        <v>AEM</v>
      </c>
      <c r="N83">
        <f t="shared" si="28"/>
        <v>-0.87548599386861703</v>
      </c>
      <c r="O83">
        <f t="shared" si="29"/>
        <v>-1.3357624261475072</v>
      </c>
      <c r="P83">
        <f t="shared" si="30"/>
        <v>-0.87548599386861703</v>
      </c>
      <c r="Q83">
        <f t="shared" si="31"/>
        <v>-1.3357624261475072</v>
      </c>
      <c r="R83">
        <f t="shared" si="33"/>
        <v>-46.974013739861689</v>
      </c>
    </row>
    <row r="84" spans="1:18" x14ac:dyDescent="0.2">
      <c r="A84" t="s">
        <v>95</v>
      </c>
      <c r="B84" t="s">
        <v>161</v>
      </c>
      <c r="C84" t="s">
        <v>164</v>
      </c>
      <c r="D84">
        <v>6.6471000000000002E-2</v>
      </c>
      <c r="E84">
        <v>3.0752999999999999E-2</v>
      </c>
      <c r="F84">
        <v>1.89E-2</v>
      </c>
      <c r="G84">
        <f t="shared" si="22"/>
        <v>1.1852999999999999E-2</v>
      </c>
      <c r="H84">
        <f t="shared" si="32"/>
        <v>1.89E-2</v>
      </c>
      <c r="I84">
        <f t="shared" si="23"/>
        <v>0.38542581211589111</v>
      </c>
      <c r="J84">
        <f t="shared" si="24"/>
        <v>0.28433452182154623</v>
      </c>
      <c r="K84">
        <f t="shared" si="25"/>
        <v>0.31631078745988644</v>
      </c>
      <c r="L84">
        <f t="shared" si="26"/>
        <v>9.7224000000000005E-2</v>
      </c>
      <c r="M84" t="str">
        <f t="shared" si="27"/>
        <v>AEM</v>
      </c>
      <c r="N84">
        <f t="shared" si="28"/>
        <v>-1.0122265151048058</v>
      </c>
      <c r="O84">
        <f t="shared" si="29"/>
        <v>-1.5121125117619123</v>
      </c>
      <c r="P84">
        <f t="shared" si="30"/>
        <v>-1.0122265151048058</v>
      </c>
      <c r="Q84">
        <f t="shared" si="31"/>
        <v>-1.5121125117619123</v>
      </c>
      <c r="R84">
        <f t="shared" si="33"/>
        <v>-53.734711377894115</v>
      </c>
    </row>
    <row r="85" spans="1:18" x14ac:dyDescent="0.2">
      <c r="A85" t="s">
        <v>96</v>
      </c>
      <c r="B85" t="s">
        <v>161</v>
      </c>
      <c r="C85" t="s">
        <v>164</v>
      </c>
      <c r="D85">
        <v>5.3268000000000003E-2</v>
      </c>
      <c r="E85">
        <v>2.1304E-2</v>
      </c>
      <c r="F85">
        <v>1.1042E-2</v>
      </c>
      <c r="G85">
        <f t="shared" si="22"/>
        <v>1.0262E-2</v>
      </c>
      <c r="H85">
        <f t="shared" si="32"/>
        <v>1.1042E-2</v>
      </c>
      <c r="I85">
        <f t="shared" si="23"/>
        <v>0.4816935786706722</v>
      </c>
      <c r="J85">
        <f t="shared" si="24"/>
        <v>0.20729143200420513</v>
      </c>
      <c r="K85">
        <f t="shared" si="25"/>
        <v>0.28568363460816393</v>
      </c>
      <c r="L85">
        <f t="shared" si="26"/>
        <v>7.4571999999999999E-2</v>
      </c>
      <c r="M85" t="str">
        <f t="shared" si="27"/>
        <v>AEM</v>
      </c>
      <c r="N85">
        <f t="shared" si="28"/>
        <v>-1.1274242090976809</v>
      </c>
      <c r="O85">
        <f t="shared" si="29"/>
        <v>-1.6715388465691152</v>
      </c>
      <c r="P85">
        <f t="shared" si="30"/>
        <v>-1.1274242090976809</v>
      </c>
      <c r="Q85">
        <f t="shared" si="31"/>
        <v>-1.6715388465691152</v>
      </c>
      <c r="R85">
        <f t="shared" si="33"/>
        <v>-60.006007359014802</v>
      </c>
    </row>
    <row r="86" spans="1:18" x14ac:dyDescent="0.2">
      <c r="A86" t="s">
        <v>97</v>
      </c>
      <c r="B86" t="s">
        <v>161</v>
      </c>
      <c r="C86" t="s">
        <v>164</v>
      </c>
      <c r="D86">
        <v>7.5925000000000006E-2</v>
      </c>
      <c r="E86">
        <v>3.8244E-2</v>
      </c>
      <c r="F86">
        <v>2.4670999999999998E-2</v>
      </c>
      <c r="G86">
        <f t="shared" si="22"/>
        <v>1.3573000000000002E-2</v>
      </c>
      <c r="H86">
        <f t="shared" si="32"/>
        <v>2.4670999999999998E-2</v>
      </c>
      <c r="I86" s="1">
        <f t="shared" si="23"/>
        <v>0.35490534462922291</v>
      </c>
      <c r="J86">
        <f t="shared" si="24"/>
        <v>0.32493908462298315</v>
      </c>
      <c r="K86">
        <f t="shared" si="25"/>
        <v>0.33497709535863501</v>
      </c>
      <c r="L86">
        <f t="shared" si="26"/>
        <v>0.11416900000000001</v>
      </c>
      <c r="M86" t="str">
        <f t="shared" si="27"/>
        <v>AEM</v>
      </c>
      <c r="N86">
        <f t="shared" si="28"/>
        <v>-0.94245180289032049</v>
      </c>
      <c r="O86">
        <f t="shared" si="29"/>
        <v>-1.4174366904786424</v>
      </c>
      <c r="P86">
        <f t="shared" si="30"/>
        <v>-0.94245180289032049</v>
      </c>
      <c r="Q86">
        <f t="shared" si="31"/>
        <v>-1.4174366904786424</v>
      </c>
      <c r="R86">
        <f t="shared" si="33"/>
        <v>-49.629239380968066</v>
      </c>
    </row>
    <row r="87" spans="1:18" x14ac:dyDescent="0.2">
      <c r="A87" t="s">
        <v>98</v>
      </c>
      <c r="B87" t="s">
        <v>161</v>
      </c>
      <c r="C87" t="s">
        <v>164</v>
      </c>
      <c r="D87">
        <v>5.4736E-2</v>
      </c>
      <c r="E87">
        <v>1.8345E-2</v>
      </c>
      <c r="F87">
        <v>6.8209999999999998E-3</v>
      </c>
      <c r="G87">
        <f t="shared" si="22"/>
        <v>1.1524E-2</v>
      </c>
      <c r="H87">
        <f t="shared" si="32"/>
        <v>6.8209999999999998E-3</v>
      </c>
      <c r="I87">
        <f t="shared" si="23"/>
        <v>0.62818206595802673</v>
      </c>
      <c r="J87">
        <f t="shared" si="24"/>
        <v>0.12461634025138849</v>
      </c>
      <c r="K87">
        <f t="shared" si="25"/>
        <v>0.25102283767326661</v>
      </c>
      <c r="L87">
        <f t="shared" si="26"/>
        <v>7.3081000000000007E-2</v>
      </c>
      <c r="M87" t="str">
        <f t="shared" si="27"/>
        <v>AEM</v>
      </c>
      <c r="N87">
        <f t="shared" si="28"/>
        <v>-1.1361955186332577</v>
      </c>
      <c r="O87">
        <f t="shared" si="29"/>
        <v>-1.7364822839080334</v>
      </c>
      <c r="P87">
        <f t="shared" si="30"/>
        <v>-1.1361955186332577</v>
      </c>
      <c r="Q87">
        <f t="shared" si="31"/>
        <v>-1.7364822839080334</v>
      </c>
      <c r="R87">
        <f t="shared" si="33"/>
        <v>-66.484580532008181</v>
      </c>
    </row>
    <row r="88" spans="1:18" x14ac:dyDescent="0.2">
      <c r="A88" t="s">
        <v>99</v>
      </c>
      <c r="B88" t="s">
        <v>161</v>
      </c>
      <c r="C88" t="s">
        <v>164</v>
      </c>
      <c r="D88">
        <v>6.6933999999999994E-2</v>
      </c>
      <c r="E88">
        <v>3.0159999999999999E-2</v>
      </c>
      <c r="F88">
        <v>1.9297999999999999E-2</v>
      </c>
      <c r="G88">
        <f t="shared" si="22"/>
        <v>1.0862E-2</v>
      </c>
      <c r="H88">
        <f t="shared" si="32"/>
        <v>1.9297999999999999E-2</v>
      </c>
      <c r="I88">
        <f t="shared" si="23"/>
        <v>0.36014588859416446</v>
      </c>
      <c r="J88">
        <f t="shared" si="24"/>
        <v>0.28831386141572296</v>
      </c>
      <c r="K88">
        <f t="shared" si="25"/>
        <v>0.31062681525119989</v>
      </c>
      <c r="L88">
        <f t="shared" si="26"/>
        <v>9.7093999999999986E-2</v>
      </c>
      <c r="M88" t="str">
        <f t="shared" si="27"/>
        <v>AEM</v>
      </c>
      <c r="N88">
        <f t="shared" si="28"/>
        <v>-1.0128076068314644</v>
      </c>
      <c r="O88">
        <f t="shared" si="29"/>
        <v>-1.5205686628022637</v>
      </c>
      <c r="P88">
        <f t="shared" si="30"/>
        <v>-1.0128076068314644</v>
      </c>
      <c r="Q88">
        <f t="shared" si="31"/>
        <v>-1.5205686628022637</v>
      </c>
      <c r="R88">
        <f t="shared" si="33"/>
        <v>-54.940687841754567</v>
      </c>
    </row>
    <row r="89" spans="1:18" x14ac:dyDescent="0.2">
      <c r="A89" t="s">
        <v>100</v>
      </c>
      <c r="B89" t="s">
        <v>161</v>
      </c>
      <c r="C89" t="s">
        <v>164</v>
      </c>
      <c r="D89">
        <v>5.8089000000000002E-2</v>
      </c>
      <c r="E89">
        <v>3.1523000000000002E-2</v>
      </c>
      <c r="F89">
        <v>1.8537000000000001E-2</v>
      </c>
      <c r="G89">
        <f t="shared" si="22"/>
        <v>1.2986000000000001E-2</v>
      </c>
      <c r="H89">
        <f t="shared" si="32"/>
        <v>1.8537000000000001E-2</v>
      </c>
      <c r="I89">
        <f t="shared" si="23"/>
        <v>0.41195317704533196</v>
      </c>
      <c r="J89">
        <f t="shared" si="24"/>
        <v>0.31911377369209321</v>
      </c>
      <c r="K89">
        <f t="shared" si="25"/>
        <v>0.35177208409588007</v>
      </c>
      <c r="L89">
        <f t="shared" si="26"/>
        <v>8.9611999999999997E-2</v>
      </c>
      <c r="M89" t="str">
        <f t="shared" si="27"/>
        <v>AEM</v>
      </c>
      <c r="N89">
        <f t="shared" si="28"/>
        <v>-1.0476338297929266</v>
      </c>
      <c r="O89">
        <f t="shared" si="29"/>
        <v>-1.5013724580147494</v>
      </c>
      <c r="P89">
        <f t="shared" si="30"/>
        <v>-1.0476338297929266</v>
      </c>
      <c r="Q89">
        <f t="shared" si="31"/>
        <v>-1.5013724580147494</v>
      </c>
      <c r="R89">
        <f t="shared" si="33"/>
        <v>-45.733271359465647</v>
      </c>
    </row>
    <row r="90" spans="1:18" x14ac:dyDescent="0.2">
      <c r="A90" t="s">
        <v>101</v>
      </c>
      <c r="B90" t="s">
        <v>161</v>
      </c>
      <c r="C90" t="s">
        <v>164</v>
      </c>
      <c r="D90">
        <v>4.1008000000000003E-2</v>
      </c>
      <c r="E90">
        <v>2.1243000000000001E-2</v>
      </c>
      <c r="F90">
        <v>1.1838E-2</v>
      </c>
      <c r="G90">
        <f t="shared" si="22"/>
        <v>9.4050000000000019E-3</v>
      </c>
      <c r="H90">
        <f t="shared" si="32"/>
        <v>1.1838E-2</v>
      </c>
      <c r="I90">
        <f t="shared" si="23"/>
        <v>0.4427340771077532</v>
      </c>
      <c r="J90">
        <f t="shared" si="24"/>
        <v>0.28867538041357782</v>
      </c>
      <c r="K90">
        <f t="shared" si="25"/>
        <v>0.34124753016015807</v>
      </c>
      <c r="L90">
        <f t="shared" si="26"/>
        <v>6.2251000000000001E-2</v>
      </c>
      <c r="M90" t="str">
        <f t="shared" si="27"/>
        <v>AEM</v>
      </c>
      <c r="N90">
        <f t="shared" si="28"/>
        <v>-1.2058536676700793</v>
      </c>
      <c r="O90">
        <f t="shared" si="29"/>
        <v>-1.6727841508936367</v>
      </c>
      <c r="P90">
        <f t="shared" si="30"/>
        <v>-1.2058536676700793</v>
      </c>
      <c r="Q90">
        <f t="shared" si="31"/>
        <v>-1.6727841508936367</v>
      </c>
      <c r="R90">
        <f t="shared" si="33"/>
        <v>-48.197912602419038</v>
      </c>
    </row>
    <row r="91" spans="1:18" x14ac:dyDescent="0.2">
      <c r="A91" t="s">
        <v>102</v>
      </c>
      <c r="B91" t="s">
        <v>161</v>
      </c>
      <c r="C91" t="s">
        <v>164</v>
      </c>
      <c r="D91">
        <v>4.6531000000000003E-2</v>
      </c>
      <c r="E91">
        <v>1.7014999999999999E-2</v>
      </c>
      <c r="F91">
        <v>9.5840000000000005E-3</v>
      </c>
      <c r="G91">
        <f t="shared" si="22"/>
        <v>7.4309999999999984E-3</v>
      </c>
      <c r="H91">
        <f t="shared" si="32"/>
        <v>9.5840000000000005E-3</v>
      </c>
      <c r="I91">
        <f t="shared" si="23"/>
        <v>0.43673229503379363</v>
      </c>
      <c r="J91">
        <f t="shared" si="24"/>
        <v>0.20597021340611635</v>
      </c>
      <c r="K91">
        <f t="shared" si="25"/>
        <v>0.26775878890882193</v>
      </c>
      <c r="L91">
        <f t="shared" si="26"/>
        <v>6.3546000000000005E-2</v>
      </c>
      <c r="M91" t="str">
        <f t="shared" si="27"/>
        <v>AEM</v>
      </c>
      <c r="N91">
        <f t="shared" si="28"/>
        <v>-1.1969117815789128</v>
      </c>
      <c r="O91">
        <f t="shared" si="29"/>
        <v>-1.7691680465681718</v>
      </c>
      <c r="P91">
        <f t="shared" si="30"/>
        <v>-1.1969117815789128</v>
      </c>
      <c r="Q91">
        <f t="shared" si="31"/>
        <v>-1.7691680465681718</v>
      </c>
      <c r="R91">
        <f t="shared" si="33"/>
        <v>-63.432980163761798</v>
      </c>
    </row>
    <row r="92" spans="1:18" x14ac:dyDescent="0.2">
      <c r="A92" t="s">
        <v>103</v>
      </c>
      <c r="B92" t="s">
        <v>161</v>
      </c>
      <c r="C92" t="s">
        <v>164</v>
      </c>
      <c r="D92">
        <v>5.7402000000000002E-2</v>
      </c>
      <c r="E92">
        <v>2.4969000000000002E-2</v>
      </c>
      <c r="F92">
        <v>1.5805E-2</v>
      </c>
      <c r="G92">
        <f t="shared" si="22"/>
        <v>9.164000000000002E-3</v>
      </c>
      <c r="H92">
        <f t="shared" si="32"/>
        <v>1.5805E-2</v>
      </c>
      <c r="I92">
        <f t="shared" si="23"/>
        <v>0.36701509872241583</v>
      </c>
      <c r="J92">
        <f t="shared" si="24"/>
        <v>0.2753388383680011</v>
      </c>
      <c r="K92">
        <f t="shared" si="25"/>
        <v>0.30312852824416364</v>
      </c>
      <c r="L92">
        <f t="shared" si="26"/>
        <v>8.2371E-2</v>
      </c>
      <c r="M92" t="str">
        <f t="shared" si="27"/>
        <v>AEM</v>
      </c>
      <c r="N92">
        <f t="shared" si="28"/>
        <v>-1.0842256615646262</v>
      </c>
      <c r="O92">
        <f t="shared" si="29"/>
        <v>-1.6025988506473892</v>
      </c>
      <c r="P92">
        <f t="shared" si="30"/>
        <v>-1.0842256615646262</v>
      </c>
      <c r="Q92">
        <f t="shared" si="31"/>
        <v>-1.6025988506473892</v>
      </c>
      <c r="R92">
        <f t="shared" si="33"/>
        <v>-56.501515626633228</v>
      </c>
    </row>
    <row r="93" spans="1:18" x14ac:dyDescent="0.2">
      <c r="A93" t="s">
        <v>104</v>
      </c>
      <c r="B93" t="s">
        <v>161</v>
      </c>
      <c r="C93" t="s">
        <v>164</v>
      </c>
      <c r="D93">
        <v>7.3950000000000002E-2</v>
      </c>
      <c r="E93">
        <v>2.5403999999999999E-2</v>
      </c>
      <c r="F93">
        <v>1.1598000000000001E-2</v>
      </c>
      <c r="G93">
        <f t="shared" si="22"/>
        <v>1.3805999999999999E-2</v>
      </c>
      <c r="H93">
        <f t="shared" si="32"/>
        <v>1.1598000000000001E-2</v>
      </c>
      <c r="I93">
        <f t="shared" si="23"/>
        <v>0.54345772319319785</v>
      </c>
      <c r="J93">
        <f t="shared" si="24"/>
        <v>0.15683569979716025</v>
      </c>
      <c r="K93">
        <f t="shared" si="25"/>
        <v>0.25569176882661998</v>
      </c>
      <c r="L93">
        <f t="shared" si="26"/>
        <v>9.9353999999999998E-2</v>
      </c>
      <c r="M93" t="str">
        <f t="shared" si="27"/>
        <v>AEM</v>
      </c>
      <c r="N93">
        <f t="shared" si="28"/>
        <v>-1.0028146434715521</v>
      </c>
      <c r="O93">
        <f t="shared" si="29"/>
        <v>-1.5950978959329631</v>
      </c>
      <c r="P93">
        <f t="shared" si="30"/>
        <v>-1.0028146434715521</v>
      </c>
      <c r="Q93">
        <f t="shared" si="31"/>
        <v>-1.5950978959329631</v>
      </c>
      <c r="R93">
        <f t="shared" si="33"/>
        <v>-65.64705882352942</v>
      </c>
    </row>
    <row r="94" spans="1:18" x14ac:dyDescent="0.2">
      <c r="A94" t="s">
        <v>105</v>
      </c>
      <c r="B94" t="s">
        <v>161</v>
      </c>
      <c r="C94" t="s">
        <v>164</v>
      </c>
      <c r="D94">
        <v>2.3642E-2</v>
      </c>
      <c r="E94">
        <v>6.6639999999999998E-3</v>
      </c>
      <c r="F94">
        <v>2.9759999999999999E-3</v>
      </c>
      <c r="G94">
        <f t="shared" si="22"/>
        <v>3.6879999999999999E-3</v>
      </c>
      <c r="H94">
        <f t="shared" si="32"/>
        <v>2.9759999999999999E-3</v>
      </c>
      <c r="I94">
        <f t="shared" si="23"/>
        <v>0.55342136854741897</v>
      </c>
      <c r="J94">
        <f t="shared" si="24"/>
        <v>0.12587767532357669</v>
      </c>
      <c r="K94">
        <f t="shared" si="25"/>
        <v>0.21989045073582789</v>
      </c>
      <c r="L94">
        <f t="shared" si="26"/>
        <v>3.0306E-2</v>
      </c>
      <c r="M94" t="str">
        <f t="shared" si="27"/>
        <v>AEM</v>
      </c>
      <c r="N94">
        <f t="shared" si="28"/>
        <v>-1.5184713811040069</v>
      </c>
      <c r="O94">
        <f t="shared" si="29"/>
        <v>-2.1762650116012687</v>
      </c>
      <c r="P94">
        <f t="shared" si="30"/>
        <v>-1.5184713811040069</v>
      </c>
      <c r="Q94">
        <f t="shared" si="31"/>
        <v>-2.1762650116012687</v>
      </c>
      <c r="R94">
        <f t="shared" si="33"/>
        <v>-71.812875391252845</v>
      </c>
    </row>
    <row r="95" spans="1:18" x14ac:dyDescent="0.2">
      <c r="A95" t="s">
        <v>107</v>
      </c>
      <c r="B95" t="s">
        <v>161</v>
      </c>
      <c r="C95" t="s">
        <v>164</v>
      </c>
      <c r="D95">
        <v>5.0032E-2</v>
      </c>
      <c r="E95">
        <v>2.3380999999999999E-2</v>
      </c>
      <c r="F95">
        <v>1.3158E-2</v>
      </c>
      <c r="G95">
        <f t="shared" si="22"/>
        <v>1.0222999999999999E-2</v>
      </c>
      <c r="H95">
        <f t="shared" si="32"/>
        <v>1.3158E-2</v>
      </c>
      <c r="I95">
        <f t="shared" si="23"/>
        <v>0.4372353620461058</v>
      </c>
      <c r="J95">
        <f t="shared" si="24"/>
        <v>0.26299168532139428</v>
      </c>
      <c r="K95">
        <f t="shared" si="25"/>
        <v>0.31848582676092785</v>
      </c>
      <c r="L95">
        <f t="shared" si="26"/>
        <v>7.3413000000000006E-2</v>
      </c>
      <c r="M95" t="str">
        <f t="shared" si="27"/>
        <v>AEM</v>
      </c>
      <c r="N95">
        <f t="shared" si="28"/>
        <v>-1.1342270282535125</v>
      </c>
      <c r="O95">
        <f t="shared" si="29"/>
        <v>-1.631136918101705</v>
      </c>
      <c r="P95">
        <f t="shared" si="30"/>
        <v>-1.1342270282535125</v>
      </c>
      <c r="Q95">
        <f t="shared" si="31"/>
        <v>-1.631136918101705</v>
      </c>
      <c r="R95">
        <f t="shared" si="33"/>
        <v>-53.267908538535337</v>
      </c>
    </row>
    <row r="96" spans="1:18" x14ac:dyDescent="0.2">
      <c r="A96" t="s">
        <v>108</v>
      </c>
      <c r="B96" t="s">
        <v>161</v>
      </c>
      <c r="C96" t="s">
        <v>164</v>
      </c>
      <c r="D96">
        <v>5.5990999999999999E-2</v>
      </c>
      <c r="E96">
        <v>2.6157E-2</v>
      </c>
      <c r="F96">
        <v>1.6827999999999999E-2</v>
      </c>
      <c r="G96">
        <f t="shared" si="22"/>
        <v>9.3290000000000005E-3</v>
      </c>
      <c r="H96">
        <f t="shared" si="32"/>
        <v>1.6827999999999999E-2</v>
      </c>
      <c r="I96">
        <f t="shared" si="23"/>
        <v>0.35665405054096422</v>
      </c>
      <c r="J96">
        <f t="shared" si="24"/>
        <v>0.30054830240574376</v>
      </c>
      <c r="K96">
        <f t="shared" si="25"/>
        <v>0.31841310804888739</v>
      </c>
      <c r="L96">
        <f t="shared" si="26"/>
        <v>8.2147999999999999E-2</v>
      </c>
      <c r="M96" t="str">
        <f t="shared" si="27"/>
        <v>AEM</v>
      </c>
      <c r="N96">
        <f t="shared" si="28"/>
        <v>-1.0854030055647343</v>
      </c>
      <c r="O96">
        <f t="shared" si="29"/>
        <v>-1.5824120676168085</v>
      </c>
      <c r="P96">
        <f t="shared" si="30"/>
        <v>-1.0854030055647343</v>
      </c>
      <c r="Q96">
        <f t="shared" si="31"/>
        <v>-1.5824120676168085</v>
      </c>
      <c r="R96">
        <f t="shared" si="33"/>
        <v>-53.283563429836931</v>
      </c>
    </row>
    <row r="97" spans="1:19" x14ac:dyDescent="0.2">
      <c r="A97" t="s">
        <v>109</v>
      </c>
      <c r="B97" t="s">
        <v>161</v>
      </c>
      <c r="C97" t="s">
        <v>164</v>
      </c>
      <c r="D97">
        <v>6.5256999999999996E-2</v>
      </c>
      <c r="E97">
        <v>3.2585000000000003E-2</v>
      </c>
      <c r="F97">
        <v>1.9864E-2</v>
      </c>
      <c r="G97">
        <f t="shared" si="22"/>
        <v>1.2721000000000003E-2</v>
      </c>
      <c r="H97">
        <f t="shared" si="32"/>
        <v>1.9864E-2</v>
      </c>
      <c r="I97">
        <f t="shared" si="23"/>
        <v>0.39039435323001387</v>
      </c>
      <c r="J97">
        <f t="shared" si="24"/>
        <v>0.30439646321467428</v>
      </c>
      <c r="K97">
        <f t="shared" si="25"/>
        <v>0.33303693710267579</v>
      </c>
      <c r="L97">
        <f t="shared" si="26"/>
        <v>9.7841999999999998E-2</v>
      </c>
      <c r="M97" t="str">
        <f t="shared" si="27"/>
        <v>AEM</v>
      </c>
      <c r="N97">
        <f t="shared" si="28"/>
        <v>-1.0094746784156969</v>
      </c>
      <c r="O97">
        <f t="shared" si="29"/>
        <v>-1.4869822746683816</v>
      </c>
      <c r="P97">
        <f t="shared" si="30"/>
        <v>-1.0094746784156969</v>
      </c>
      <c r="Q97">
        <f t="shared" si="31"/>
        <v>-1.4869822746683816</v>
      </c>
      <c r="R97">
        <f t="shared" si="33"/>
        <v>-50.066659515454269</v>
      </c>
    </row>
    <row r="98" spans="1:19" x14ac:dyDescent="0.2">
      <c r="A98" t="s">
        <v>110</v>
      </c>
      <c r="B98" t="s">
        <v>161</v>
      </c>
      <c r="C98" t="s">
        <v>164</v>
      </c>
      <c r="D98">
        <v>1.3554999999999999E-2</v>
      </c>
      <c r="E98">
        <v>3.5790000000000001E-3</v>
      </c>
      <c r="F98">
        <v>1.575E-3</v>
      </c>
      <c r="G98">
        <f t="shared" ref="G98:G126" si="34">E98-F98</f>
        <v>2.0040000000000001E-3</v>
      </c>
      <c r="H98">
        <f t="shared" si="32"/>
        <v>1.575E-3</v>
      </c>
      <c r="I98">
        <f t="shared" ref="I98:I125" si="35">G98/E98</f>
        <v>0.55993294216261524</v>
      </c>
      <c r="J98">
        <f t="shared" ref="J98:J118" si="36">H98/D98</f>
        <v>0.11619328661010697</v>
      </c>
      <c r="K98">
        <f t="shared" ref="K98:K121" si="37">E98/L98</f>
        <v>0.20888292284346913</v>
      </c>
      <c r="L98">
        <f t="shared" ref="L98:L121" si="38">D98+E98</f>
        <v>1.7134E-2</v>
      </c>
      <c r="M98" t="str">
        <f t="shared" ref="M98:M119" si="39">LEFT(A98, 3)</f>
        <v>AEM</v>
      </c>
      <c r="N98">
        <f t="shared" ref="N98:N122" si="40">LOG(L98)</f>
        <v>-1.7661412374351722</v>
      </c>
      <c r="O98">
        <f t="shared" ref="O98:O122" si="41">LOG(E98)</f>
        <v>-2.4462383016099958</v>
      </c>
      <c r="P98">
        <f t="shared" ref="P98:P122" si="42">LOG10(L98)</f>
        <v>-1.7661412374351722</v>
      </c>
      <c r="Q98">
        <f t="shared" ref="Q98:Q122" si="43">LOG10(E98)</f>
        <v>-2.4462383016099958</v>
      </c>
      <c r="R98">
        <f t="shared" si="33"/>
        <v>-73.596458871265213</v>
      </c>
    </row>
    <row r="99" spans="1:19" x14ac:dyDescent="0.2">
      <c r="A99" t="s">
        <v>111</v>
      </c>
      <c r="B99" t="s">
        <v>161</v>
      </c>
      <c r="C99" t="s">
        <v>164</v>
      </c>
      <c r="D99">
        <v>7.3577000000000004E-2</v>
      </c>
      <c r="E99">
        <v>3.4665000000000001E-2</v>
      </c>
      <c r="F99">
        <v>1.7488E-2</v>
      </c>
      <c r="G99">
        <f t="shared" si="34"/>
        <v>1.7177000000000001E-2</v>
      </c>
      <c r="H99">
        <f t="shared" si="32"/>
        <v>1.7488E-2</v>
      </c>
      <c r="I99">
        <f t="shared" si="35"/>
        <v>0.49551420741381796</v>
      </c>
      <c r="J99">
        <f t="shared" si="36"/>
        <v>0.23768297158079291</v>
      </c>
      <c r="K99">
        <f t="shared" si="37"/>
        <v>0.32025461465974392</v>
      </c>
      <c r="L99">
        <f t="shared" si="38"/>
        <v>0.108242</v>
      </c>
      <c r="M99" t="str">
        <f t="shared" si="39"/>
        <v>AEM</v>
      </c>
      <c r="N99">
        <f t="shared" si="40"/>
        <v>-0.96560419182673751</v>
      </c>
      <c r="O99">
        <f t="shared" si="41"/>
        <v>-1.4601087954652094</v>
      </c>
      <c r="P99">
        <f t="shared" si="42"/>
        <v>-0.96560419182673751</v>
      </c>
      <c r="Q99">
        <f t="shared" si="43"/>
        <v>-1.4601087954652094</v>
      </c>
      <c r="R99">
        <f t="shared" si="33"/>
        <v>-52.886092121179175</v>
      </c>
    </row>
    <row r="100" spans="1:19" x14ac:dyDescent="0.2">
      <c r="A100" t="s">
        <v>112</v>
      </c>
      <c r="B100" t="s">
        <v>161</v>
      </c>
      <c r="C100" t="s">
        <v>164</v>
      </c>
      <c r="D100">
        <v>9.3676999999999996E-2</v>
      </c>
      <c r="E100">
        <v>4.1549999999999997E-2</v>
      </c>
      <c r="F100">
        <v>2.6988000000000002E-2</v>
      </c>
      <c r="G100">
        <f t="shared" si="34"/>
        <v>1.4561999999999995E-2</v>
      </c>
      <c r="H100">
        <f t="shared" si="32"/>
        <v>2.6988000000000002E-2</v>
      </c>
      <c r="I100">
        <f t="shared" si="35"/>
        <v>0.35046931407942228</v>
      </c>
      <c r="J100">
        <f t="shared" si="36"/>
        <v>0.2880963310097463</v>
      </c>
      <c r="K100">
        <f t="shared" si="37"/>
        <v>0.30726112388798094</v>
      </c>
      <c r="L100">
        <f t="shared" si="38"/>
        <v>0.13522699999999999</v>
      </c>
      <c r="M100" t="str">
        <f t="shared" si="39"/>
        <v>AEM</v>
      </c>
      <c r="N100">
        <f t="shared" si="40"/>
        <v>-0.86893658664655193</v>
      </c>
      <c r="O100">
        <f t="shared" si="41"/>
        <v>-1.3814289718798702</v>
      </c>
      <c r="P100">
        <f t="shared" si="42"/>
        <v>-0.86893658664655193</v>
      </c>
      <c r="Q100">
        <f t="shared" si="43"/>
        <v>-1.3814289718798702</v>
      </c>
      <c r="R100">
        <f t="shared" si="33"/>
        <v>-55.645462600211374</v>
      </c>
    </row>
    <row r="101" spans="1:19" x14ac:dyDescent="0.2">
      <c r="A101" t="s">
        <v>113</v>
      </c>
      <c r="B101" t="s">
        <v>161</v>
      </c>
      <c r="C101" t="s">
        <v>164</v>
      </c>
      <c r="D101">
        <v>7.9953999999999997E-2</v>
      </c>
      <c r="E101">
        <v>3.9170999999999997E-2</v>
      </c>
      <c r="F101">
        <v>2.4230999999999999E-2</v>
      </c>
      <c r="G101">
        <f t="shared" si="34"/>
        <v>1.4939999999999998E-2</v>
      </c>
      <c r="H101">
        <f t="shared" si="32"/>
        <v>2.4230999999999999E-2</v>
      </c>
      <c r="I101">
        <f t="shared" si="35"/>
        <v>0.38140461055372593</v>
      </c>
      <c r="J101">
        <f t="shared" si="36"/>
        <v>0.30306176051229455</v>
      </c>
      <c r="K101">
        <f t="shared" si="37"/>
        <v>0.32882266526757609</v>
      </c>
      <c r="L101">
        <f t="shared" si="38"/>
        <v>0.11912499999999999</v>
      </c>
      <c r="M101" t="str">
        <f t="shared" si="39"/>
        <v>AEM</v>
      </c>
      <c r="N101">
        <f t="shared" si="40"/>
        <v>-0.92399708635361721</v>
      </c>
      <c r="O101">
        <f t="shared" si="41"/>
        <v>-1.4070353411675214</v>
      </c>
      <c r="P101">
        <f t="shared" si="42"/>
        <v>-0.92399708635361721</v>
      </c>
      <c r="Q101">
        <f t="shared" si="43"/>
        <v>-1.4070353411675214</v>
      </c>
      <c r="R101">
        <f t="shared" si="33"/>
        <v>-51.008079645796336</v>
      </c>
    </row>
    <row r="102" spans="1:19" x14ac:dyDescent="0.2">
      <c r="A102" t="s">
        <v>114</v>
      </c>
      <c r="B102" t="s">
        <v>162</v>
      </c>
      <c r="C102" t="s">
        <v>164</v>
      </c>
      <c r="D102">
        <v>0.26859100000000002</v>
      </c>
      <c r="E102">
        <v>0.14638499999999999</v>
      </c>
      <c r="F102">
        <v>0.107873</v>
      </c>
      <c r="G102">
        <f t="shared" si="34"/>
        <v>3.8511999999999991E-2</v>
      </c>
      <c r="H102">
        <f t="shared" si="32"/>
        <v>0.107873</v>
      </c>
      <c r="I102">
        <f t="shared" si="35"/>
        <v>0.26308706493151618</v>
      </c>
      <c r="J102">
        <f t="shared" si="36"/>
        <v>0.40162551984243694</v>
      </c>
      <c r="K102">
        <f t="shared" si="37"/>
        <v>0.3527553400678593</v>
      </c>
      <c r="L102">
        <f t="shared" si="38"/>
        <v>0.41497600000000001</v>
      </c>
      <c r="M102" t="str">
        <f t="shared" si="39"/>
        <v>UPM</v>
      </c>
      <c r="N102">
        <f t="shared" si="40"/>
        <v>-0.3819770198396355</v>
      </c>
      <c r="O102">
        <f t="shared" si="41"/>
        <v>-0.83450342294280277</v>
      </c>
      <c r="P102">
        <f t="shared" si="42"/>
        <v>-0.3819770198396355</v>
      </c>
      <c r="Q102">
        <f t="shared" si="43"/>
        <v>-0.83450342294280277</v>
      </c>
      <c r="R102">
        <f t="shared" si="33"/>
        <v>-45.498918429880383</v>
      </c>
    </row>
    <row r="103" spans="1:19" x14ac:dyDescent="0.2">
      <c r="A103" t="s">
        <v>115</v>
      </c>
      <c r="B103" t="s">
        <v>162</v>
      </c>
      <c r="C103" t="s">
        <v>164</v>
      </c>
      <c r="D103">
        <v>0.19704199999999999</v>
      </c>
      <c r="E103">
        <v>0.107596</v>
      </c>
      <c r="F103">
        <v>7.9532000000000005E-2</v>
      </c>
      <c r="G103">
        <f t="shared" si="34"/>
        <v>2.8063999999999992E-2</v>
      </c>
      <c r="H103">
        <f t="shared" si="32"/>
        <v>7.9532000000000005E-2</v>
      </c>
      <c r="I103">
        <f t="shared" si="35"/>
        <v>0.26082754005725112</v>
      </c>
      <c r="J103">
        <f t="shared" si="36"/>
        <v>0.40362968301174373</v>
      </c>
      <c r="K103">
        <f t="shared" si="37"/>
        <v>0.3531929700168725</v>
      </c>
      <c r="L103">
        <f t="shared" si="38"/>
        <v>0.30463799999999996</v>
      </c>
      <c r="M103" t="str">
        <f t="shared" si="39"/>
        <v>UPM</v>
      </c>
      <c r="N103">
        <f t="shared" si="40"/>
        <v>-0.51621592450299569</v>
      </c>
      <c r="O103">
        <f t="shared" si="41"/>
        <v>-0.96820387374600481</v>
      </c>
      <c r="P103">
        <f t="shared" si="42"/>
        <v>-0.51621592450299569</v>
      </c>
      <c r="Q103">
        <f t="shared" si="43"/>
        <v>-0.96820387374600481</v>
      </c>
      <c r="R103">
        <f t="shared" si="33"/>
        <v>-45.394382923437639</v>
      </c>
    </row>
    <row r="104" spans="1:19" x14ac:dyDescent="0.2">
      <c r="A104" t="s">
        <v>116</v>
      </c>
      <c r="B104" t="s">
        <v>162</v>
      </c>
      <c r="C104" t="s">
        <v>164</v>
      </c>
      <c r="D104">
        <v>0.18196000000000001</v>
      </c>
      <c r="E104">
        <v>9.3850000000000003E-2</v>
      </c>
      <c r="F104">
        <v>7.1777999999999995E-2</v>
      </c>
      <c r="G104">
        <f t="shared" si="34"/>
        <v>2.2072000000000008E-2</v>
      </c>
      <c r="H104">
        <f t="shared" si="32"/>
        <v>7.1777999999999995E-2</v>
      </c>
      <c r="I104">
        <f t="shared" si="35"/>
        <v>0.23518380394246147</v>
      </c>
      <c r="J104">
        <f t="shared" si="36"/>
        <v>0.39447131237634642</v>
      </c>
      <c r="K104">
        <f t="shared" si="37"/>
        <v>0.34027047605235489</v>
      </c>
      <c r="L104">
        <f t="shared" si="38"/>
        <v>0.27581</v>
      </c>
      <c r="M104" t="str">
        <f t="shared" si="39"/>
        <v>UPM</v>
      </c>
      <c r="N104">
        <f t="shared" si="40"/>
        <v>-0.55938999172765513</v>
      </c>
      <c r="O104">
        <f t="shared" si="41"/>
        <v>-1.0275657230426349</v>
      </c>
      <c r="P104">
        <f t="shared" si="42"/>
        <v>-0.55938999172765513</v>
      </c>
      <c r="Q104">
        <f t="shared" si="43"/>
        <v>-1.0275657230426349</v>
      </c>
      <c r="R104">
        <f t="shared" si="33"/>
        <v>-48.422730270389096</v>
      </c>
    </row>
    <row r="105" spans="1:19" x14ac:dyDescent="0.2">
      <c r="A105" t="s">
        <v>117</v>
      </c>
      <c r="B105" t="s">
        <v>162</v>
      </c>
      <c r="C105" t="s">
        <v>164</v>
      </c>
      <c r="D105">
        <v>0.16269900000000001</v>
      </c>
      <c r="E105">
        <v>8.5929000000000005E-2</v>
      </c>
      <c r="F105">
        <v>6.0451999999999999E-2</v>
      </c>
      <c r="G105">
        <f t="shared" si="34"/>
        <v>2.5477000000000007E-2</v>
      </c>
      <c r="H105">
        <f t="shared" si="32"/>
        <v>6.0451999999999999E-2</v>
      </c>
      <c r="I105">
        <f t="shared" si="35"/>
        <v>0.29648896181731438</v>
      </c>
      <c r="J105">
        <f t="shared" si="36"/>
        <v>0.37155729291513773</v>
      </c>
      <c r="K105">
        <f t="shared" si="37"/>
        <v>0.34561272262174814</v>
      </c>
      <c r="L105">
        <f t="shared" si="38"/>
        <v>0.24862800000000002</v>
      </c>
      <c r="M105" t="str">
        <f t="shared" si="39"/>
        <v>UPM</v>
      </c>
      <c r="N105">
        <f t="shared" si="40"/>
        <v>-0.60444996354338432</v>
      </c>
      <c r="O105">
        <f t="shared" si="41"/>
        <v>-1.0658602422865284</v>
      </c>
      <c r="P105">
        <f t="shared" si="42"/>
        <v>-0.60444996354338432</v>
      </c>
      <c r="Q105">
        <f t="shared" si="43"/>
        <v>-1.0658602422865284</v>
      </c>
      <c r="R105">
        <f t="shared" si="33"/>
        <v>-47.185293087234712</v>
      </c>
    </row>
    <row r="106" spans="1:19" x14ac:dyDescent="0.2">
      <c r="A106" t="s">
        <v>118</v>
      </c>
      <c r="B106" t="s">
        <v>162</v>
      </c>
      <c r="C106" t="s">
        <v>164</v>
      </c>
      <c r="D106">
        <v>0.23113800000000001</v>
      </c>
      <c r="E106">
        <v>0.129245</v>
      </c>
      <c r="F106">
        <v>0.101539</v>
      </c>
      <c r="G106">
        <f t="shared" si="34"/>
        <v>2.7705999999999995E-2</v>
      </c>
      <c r="H106">
        <f t="shared" si="32"/>
        <v>0.101539</v>
      </c>
      <c r="I106">
        <f t="shared" si="35"/>
        <v>0.21436806065998681</v>
      </c>
      <c r="J106">
        <f t="shared" si="36"/>
        <v>0.43930033140375013</v>
      </c>
      <c r="K106">
        <f t="shared" si="37"/>
        <v>0.35863234392299304</v>
      </c>
      <c r="L106">
        <f t="shared" si="38"/>
        <v>0.36038300000000001</v>
      </c>
      <c r="M106" t="str">
        <f t="shared" si="39"/>
        <v>UPM</v>
      </c>
      <c r="N106">
        <f t="shared" si="40"/>
        <v>-0.44323570376490951</v>
      </c>
      <c r="O106">
        <f t="shared" si="41"/>
        <v>-0.88858624911921913</v>
      </c>
      <c r="P106">
        <f t="shared" si="42"/>
        <v>-0.44323570376490951</v>
      </c>
      <c r="Q106">
        <f t="shared" si="43"/>
        <v>-0.88858624911921913</v>
      </c>
      <c r="R106">
        <f t="shared" si="33"/>
        <v>-44.083188398272895</v>
      </c>
    </row>
    <row r="107" spans="1:19" x14ac:dyDescent="0.2">
      <c r="A107" t="s">
        <v>119</v>
      </c>
      <c r="B107" t="s">
        <v>162</v>
      </c>
      <c r="C107" t="s">
        <v>164</v>
      </c>
      <c r="D107">
        <v>0.32309700000000002</v>
      </c>
      <c r="E107">
        <v>0.22206500000000001</v>
      </c>
      <c r="F107">
        <v>0.17156199999999999</v>
      </c>
      <c r="G107">
        <f t="shared" si="34"/>
        <v>5.050300000000002E-2</v>
      </c>
      <c r="H107">
        <f t="shared" si="32"/>
        <v>0.17156199999999999</v>
      </c>
      <c r="I107">
        <f t="shared" si="35"/>
        <v>0.22742440276495629</v>
      </c>
      <c r="J107">
        <f t="shared" si="36"/>
        <v>0.53099224072027895</v>
      </c>
      <c r="K107">
        <f t="shared" si="37"/>
        <v>0.40733763541846274</v>
      </c>
      <c r="L107">
        <f t="shared" si="38"/>
        <v>0.54516200000000004</v>
      </c>
      <c r="M107" t="str">
        <f t="shared" si="39"/>
        <v>UPM</v>
      </c>
      <c r="N107">
        <f t="shared" si="40"/>
        <v>-0.26347442386720366</v>
      </c>
      <c r="O107">
        <f t="shared" si="41"/>
        <v>-0.65351988586699361</v>
      </c>
      <c r="P107">
        <f t="shared" si="42"/>
        <v>-0.26347442386720366</v>
      </c>
      <c r="Q107">
        <f t="shared" si="43"/>
        <v>-0.65351988586699361</v>
      </c>
      <c r="R107">
        <f t="shared" si="33"/>
        <v>-31.269866324973616</v>
      </c>
    </row>
    <row r="108" spans="1:19" s="2" customFormat="1" x14ac:dyDescent="0.2">
      <c r="A108" s="2" t="s">
        <v>120</v>
      </c>
      <c r="B108" s="2" t="s">
        <v>162</v>
      </c>
      <c r="C108" s="2" t="s">
        <v>164</v>
      </c>
      <c r="D108" s="2">
        <v>0.17333599999999999</v>
      </c>
      <c r="E108" s="2">
        <v>8.5242999999999999E-2</v>
      </c>
      <c r="F108" s="2">
        <v>5.7403999999999997E-2</v>
      </c>
      <c r="G108" s="2">
        <f t="shared" si="34"/>
        <v>2.7839000000000003E-2</v>
      </c>
      <c r="H108" s="2">
        <f t="shared" si="32"/>
        <v>5.7403999999999997E-2</v>
      </c>
      <c r="I108" s="2">
        <f t="shared" si="35"/>
        <v>0.32658400103234286</v>
      </c>
      <c r="J108" s="2">
        <f t="shared" si="36"/>
        <v>0.33117182812572116</v>
      </c>
      <c r="K108" s="2">
        <f t="shared" si="37"/>
        <v>0.32965940776319808</v>
      </c>
      <c r="L108" s="2">
        <f t="shared" si="38"/>
        <v>0.258579</v>
      </c>
      <c r="M108" s="2" t="str">
        <f t="shared" si="39"/>
        <v>UPM</v>
      </c>
      <c r="N108" s="2">
        <f t="shared" si="40"/>
        <v>-0.58740674842101193</v>
      </c>
      <c r="O108" s="2">
        <f t="shared" si="41"/>
        <v>-1.0693412743435826</v>
      </c>
      <c r="P108" s="2">
        <f t="shared" si="42"/>
        <v>-0.58740674842101193</v>
      </c>
      <c r="Q108" s="2">
        <f t="shared" si="43"/>
        <v>-1.0693412743435826</v>
      </c>
      <c r="R108">
        <f t="shared" si="33"/>
        <v>-50.822102736880971</v>
      </c>
      <c r="S108"/>
    </row>
    <row r="109" spans="1:19" x14ac:dyDescent="0.2">
      <c r="A109" t="s">
        <v>121</v>
      </c>
      <c r="B109" t="s">
        <v>162</v>
      </c>
      <c r="C109" t="s">
        <v>164</v>
      </c>
      <c r="D109">
        <v>0.20133300000000001</v>
      </c>
      <c r="E109">
        <v>9.4934000000000004E-2</v>
      </c>
      <c r="F109">
        <v>7.5328000000000006E-2</v>
      </c>
      <c r="G109">
        <f t="shared" si="34"/>
        <v>1.9605999999999998E-2</v>
      </c>
      <c r="H109">
        <f t="shared" si="32"/>
        <v>7.5328000000000006E-2</v>
      </c>
      <c r="I109">
        <f t="shared" si="35"/>
        <v>0.20652242610655822</v>
      </c>
      <c r="J109">
        <f t="shared" si="36"/>
        <v>0.37414631481177951</v>
      </c>
      <c r="K109">
        <f t="shared" si="37"/>
        <v>0.32043393290511601</v>
      </c>
      <c r="L109">
        <f t="shared" si="38"/>
        <v>0.296267</v>
      </c>
      <c r="M109" t="str">
        <f t="shared" si="39"/>
        <v>UPM</v>
      </c>
      <c r="N109">
        <f t="shared" si="40"/>
        <v>-0.52831672015697095</v>
      </c>
      <c r="O109">
        <f t="shared" si="41"/>
        <v>-1.0225782199447524</v>
      </c>
      <c r="P109">
        <f t="shared" si="42"/>
        <v>-0.52831672015697095</v>
      </c>
      <c r="Q109">
        <f t="shared" si="43"/>
        <v>-1.0225782199447524</v>
      </c>
      <c r="R109">
        <f t="shared" si="33"/>
        <v>-52.847272925948552</v>
      </c>
    </row>
    <row r="110" spans="1:19" x14ac:dyDescent="0.2">
      <c r="A110" t="s">
        <v>122</v>
      </c>
      <c r="B110" t="s">
        <v>162</v>
      </c>
      <c r="C110" t="s">
        <v>164</v>
      </c>
      <c r="D110">
        <v>0.36841200000000002</v>
      </c>
      <c r="E110">
        <v>0.19337699999999999</v>
      </c>
      <c r="F110">
        <v>0.13291700000000001</v>
      </c>
      <c r="G110">
        <f t="shared" si="34"/>
        <v>6.0459999999999986E-2</v>
      </c>
      <c r="H110">
        <f t="shared" si="32"/>
        <v>0.13291700000000001</v>
      </c>
      <c r="I110">
        <f t="shared" si="35"/>
        <v>0.31265352135983071</v>
      </c>
      <c r="J110">
        <f t="shared" si="36"/>
        <v>0.36078357925366167</v>
      </c>
      <c r="K110">
        <f t="shared" si="37"/>
        <v>0.34421642289186866</v>
      </c>
      <c r="L110">
        <f t="shared" si="38"/>
        <v>0.56178899999999998</v>
      </c>
      <c r="M110" t="str">
        <f t="shared" si="39"/>
        <v>UPM</v>
      </c>
      <c r="N110">
        <f t="shared" si="40"/>
        <v>-0.25042676866963215</v>
      </c>
      <c r="O110">
        <f t="shared" si="41"/>
        <v>-0.71359518158231305</v>
      </c>
      <c r="P110">
        <f t="shared" si="42"/>
        <v>-0.25042676866963215</v>
      </c>
      <c r="Q110">
        <f t="shared" si="43"/>
        <v>-0.71359518158231305</v>
      </c>
      <c r="R110">
        <f t="shared" si="33"/>
        <v>-47.510667404970526</v>
      </c>
    </row>
    <row r="111" spans="1:19" x14ac:dyDescent="0.2">
      <c r="A111" t="s">
        <v>123</v>
      </c>
      <c r="B111" t="s">
        <v>162</v>
      </c>
      <c r="C111" t="s">
        <v>164</v>
      </c>
      <c r="D111">
        <v>0.18354000000000001</v>
      </c>
      <c r="E111">
        <v>9.9094000000000002E-2</v>
      </c>
      <c r="F111">
        <v>7.4690000000000006E-2</v>
      </c>
      <c r="G111">
        <f t="shared" si="34"/>
        <v>2.4403999999999995E-2</v>
      </c>
      <c r="H111">
        <f t="shared" si="32"/>
        <v>7.4690000000000006E-2</v>
      </c>
      <c r="I111">
        <f t="shared" si="35"/>
        <v>0.2462712172280864</v>
      </c>
      <c r="J111">
        <f t="shared" si="36"/>
        <v>0.40694126620900078</v>
      </c>
      <c r="K111">
        <f t="shared" si="37"/>
        <v>0.35060891470948297</v>
      </c>
      <c r="L111">
        <f t="shared" si="38"/>
        <v>0.282634</v>
      </c>
      <c r="M111" t="str">
        <f t="shared" si="39"/>
        <v>UPM</v>
      </c>
      <c r="N111">
        <f t="shared" si="40"/>
        <v>-0.54877559505576812</v>
      </c>
      <c r="O111">
        <f t="shared" si="41"/>
        <v>-1.0039526406285244</v>
      </c>
      <c r="P111">
        <f t="shared" si="42"/>
        <v>-0.54877559505576812</v>
      </c>
      <c r="Q111">
        <f t="shared" si="43"/>
        <v>-1.0039526406285244</v>
      </c>
      <c r="R111">
        <f t="shared" si="33"/>
        <v>-46.009589190367222</v>
      </c>
    </row>
    <row r="112" spans="1:19" x14ac:dyDescent="0.2">
      <c r="A112" t="s">
        <v>124</v>
      </c>
      <c r="B112" t="s">
        <v>162</v>
      </c>
      <c r="C112" t="s">
        <v>164</v>
      </c>
      <c r="D112">
        <v>0.38138699999999998</v>
      </c>
      <c r="E112">
        <v>0.26504100000000003</v>
      </c>
      <c r="F112">
        <v>0.196993</v>
      </c>
      <c r="G112">
        <f t="shared" si="34"/>
        <v>6.8048000000000025E-2</v>
      </c>
      <c r="H112">
        <f t="shared" si="32"/>
        <v>0.196993</v>
      </c>
      <c r="I112">
        <f t="shared" si="35"/>
        <v>0.25674518282077119</v>
      </c>
      <c r="J112">
        <f t="shared" si="36"/>
        <v>0.51651734327599008</v>
      </c>
      <c r="K112">
        <f t="shared" si="37"/>
        <v>0.41000853923406788</v>
      </c>
      <c r="L112">
        <f t="shared" si="38"/>
        <v>0.646428</v>
      </c>
      <c r="M112" t="str">
        <f t="shared" si="39"/>
        <v>UPM</v>
      </c>
      <c r="N112">
        <f t="shared" si="40"/>
        <v>-0.18947984037992874</v>
      </c>
      <c r="O112">
        <f t="shared" si="41"/>
        <v>-0.57668693852942188</v>
      </c>
      <c r="P112">
        <f t="shared" si="42"/>
        <v>-0.18947984037992874</v>
      </c>
      <c r="Q112">
        <f t="shared" si="43"/>
        <v>-0.57668693852942188</v>
      </c>
      <c r="R112">
        <f t="shared" si="33"/>
        <v>-30.506021442786452</v>
      </c>
    </row>
    <row r="113" spans="1:19" x14ac:dyDescent="0.2">
      <c r="A113" t="s">
        <v>125</v>
      </c>
      <c r="B113" t="s">
        <v>162</v>
      </c>
      <c r="C113" t="s">
        <v>164</v>
      </c>
      <c r="D113">
        <v>0.45059300000000002</v>
      </c>
      <c r="E113">
        <v>0.41944300000000001</v>
      </c>
      <c r="F113">
        <v>0.33546999999999999</v>
      </c>
      <c r="G113">
        <f t="shared" si="34"/>
        <v>8.397300000000002E-2</v>
      </c>
      <c r="H113">
        <f t="shared" si="32"/>
        <v>0.33546999999999999</v>
      </c>
      <c r="I113">
        <f t="shared" si="35"/>
        <v>0.20020121923598683</v>
      </c>
      <c r="J113">
        <f t="shared" si="36"/>
        <v>0.74450779306380699</v>
      </c>
      <c r="K113">
        <f t="shared" si="37"/>
        <v>0.48209844190355339</v>
      </c>
      <c r="L113">
        <f t="shared" si="38"/>
        <v>0.87003600000000003</v>
      </c>
      <c r="M113" t="str">
        <f t="shared" si="39"/>
        <v>UPM</v>
      </c>
      <c r="N113">
        <f t="shared" si="40"/>
        <v>-6.0462776947033267E-2</v>
      </c>
      <c r="O113">
        <f t="shared" si="41"/>
        <v>-0.37732704906033931</v>
      </c>
      <c r="P113">
        <f t="shared" si="42"/>
        <v>-6.0462776947033267E-2</v>
      </c>
      <c r="Q113">
        <f t="shared" si="43"/>
        <v>-0.37732704906033931</v>
      </c>
      <c r="R113">
        <f t="shared" si="33"/>
        <v>-6.9131122764889845</v>
      </c>
    </row>
    <row r="114" spans="1:19" x14ac:dyDescent="0.2">
      <c r="A114" t="s">
        <v>126</v>
      </c>
      <c r="B114" t="s">
        <v>162</v>
      </c>
      <c r="C114" t="s">
        <v>164</v>
      </c>
      <c r="D114">
        <v>0.37489</v>
      </c>
      <c r="E114">
        <v>0.228293</v>
      </c>
      <c r="F114">
        <v>0.18659300000000001</v>
      </c>
      <c r="G114">
        <f t="shared" si="34"/>
        <v>4.1699999999999987E-2</v>
      </c>
      <c r="H114">
        <f t="shared" si="32"/>
        <v>0.18659300000000001</v>
      </c>
      <c r="I114">
        <f t="shared" si="35"/>
        <v>0.18266000271580815</v>
      </c>
      <c r="J114">
        <f t="shared" si="36"/>
        <v>0.49772733335111635</v>
      </c>
      <c r="K114">
        <f t="shared" si="37"/>
        <v>0.37848049431101338</v>
      </c>
      <c r="L114">
        <f t="shared" si="38"/>
        <v>0.60318300000000002</v>
      </c>
      <c r="M114" t="str">
        <f t="shared" si="39"/>
        <v>UPM</v>
      </c>
      <c r="N114">
        <f t="shared" si="40"/>
        <v>-0.21955090704251318</v>
      </c>
      <c r="O114">
        <f t="shared" si="41"/>
        <v>-0.64150740479526869</v>
      </c>
      <c r="P114">
        <f t="shared" si="42"/>
        <v>-0.21955090704251318</v>
      </c>
      <c r="Q114">
        <f t="shared" si="43"/>
        <v>-0.64150740479526869</v>
      </c>
      <c r="R114">
        <f t="shared" si="33"/>
        <v>-39.104003841126733</v>
      </c>
    </row>
    <row r="115" spans="1:19" x14ac:dyDescent="0.2">
      <c r="A115" t="s">
        <v>127</v>
      </c>
      <c r="B115" t="s">
        <v>162</v>
      </c>
      <c r="C115" t="s">
        <v>164</v>
      </c>
      <c r="D115">
        <v>0.41112300000000002</v>
      </c>
      <c r="E115">
        <v>0.30546899999999999</v>
      </c>
      <c r="F115">
        <v>0.25209300000000001</v>
      </c>
      <c r="G115">
        <f t="shared" si="34"/>
        <v>5.3375999999999979E-2</v>
      </c>
      <c r="H115">
        <f t="shared" si="32"/>
        <v>0.25209300000000001</v>
      </c>
      <c r="I115">
        <f t="shared" si="35"/>
        <v>0.17473458845251066</v>
      </c>
      <c r="J115">
        <f t="shared" si="36"/>
        <v>0.61318145664436186</v>
      </c>
      <c r="K115">
        <f t="shared" si="37"/>
        <v>0.42628022640498359</v>
      </c>
      <c r="L115">
        <f t="shared" si="38"/>
        <v>0.71659200000000001</v>
      </c>
      <c r="M115" t="str">
        <f t="shared" si="39"/>
        <v>UPM</v>
      </c>
      <c r="N115">
        <f t="shared" si="40"/>
        <v>-0.14472804458638733</v>
      </c>
      <c r="O115">
        <f t="shared" si="41"/>
        <v>-0.51503285681932298</v>
      </c>
      <c r="P115">
        <f t="shared" si="42"/>
        <v>-0.14472804458638733</v>
      </c>
      <c r="Q115">
        <f t="shared" si="43"/>
        <v>-0.51503285681932298</v>
      </c>
      <c r="R115">
        <f t="shared" si="33"/>
        <v>-25.698878437839777</v>
      </c>
    </row>
    <row r="116" spans="1:19" s="2" customFormat="1" x14ac:dyDescent="0.2">
      <c r="A116" s="2" t="s">
        <v>128</v>
      </c>
      <c r="B116" s="2" t="s">
        <v>162</v>
      </c>
      <c r="C116" s="2" t="s">
        <v>164</v>
      </c>
      <c r="D116" s="2">
        <v>0.15961500000000001</v>
      </c>
      <c r="E116" s="2">
        <v>5.7239999999999999E-2</v>
      </c>
      <c r="F116" s="2">
        <v>4.2252999999999999E-2</v>
      </c>
      <c r="G116" s="2">
        <f t="shared" si="34"/>
        <v>1.4987E-2</v>
      </c>
      <c r="H116" s="2">
        <f t="shared" si="32"/>
        <v>4.2252999999999999E-2</v>
      </c>
      <c r="I116" s="2">
        <f t="shared" si="35"/>
        <v>0.26182739343116701</v>
      </c>
      <c r="J116" s="2">
        <f t="shared" si="36"/>
        <v>0.26471822823669455</v>
      </c>
      <c r="K116" s="2">
        <f t="shared" si="37"/>
        <v>0.2639551774227018</v>
      </c>
      <c r="L116" s="2">
        <f t="shared" si="38"/>
        <v>0.21685500000000002</v>
      </c>
      <c r="M116" s="2" t="str">
        <f t="shared" si="39"/>
        <v>UPM</v>
      </c>
      <c r="N116" s="2">
        <f t="shared" si="40"/>
        <v>-0.66383055992344786</v>
      </c>
      <c r="O116" s="2">
        <f t="shared" si="41"/>
        <v>-1.2423003749122612</v>
      </c>
      <c r="P116" s="2">
        <f t="shared" si="42"/>
        <v>-0.66383055992344786</v>
      </c>
      <c r="Q116" s="2">
        <f t="shared" si="43"/>
        <v>-1.2423003749122612</v>
      </c>
      <c r="R116">
        <f t="shared" si="33"/>
        <v>-64.138708767972943</v>
      </c>
      <c r="S116"/>
    </row>
    <row r="117" spans="1:19" x14ac:dyDescent="0.2">
      <c r="A117" t="s">
        <v>129</v>
      </c>
      <c r="B117" t="s">
        <v>162</v>
      </c>
      <c r="C117" t="s">
        <v>164</v>
      </c>
      <c r="D117">
        <v>0.44774599999999998</v>
      </c>
      <c r="E117">
        <v>0.28640900000000002</v>
      </c>
      <c r="F117">
        <v>0.239956</v>
      </c>
      <c r="G117">
        <f t="shared" si="34"/>
        <v>4.6453000000000022E-2</v>
      </c>
      <c r="H117">
        <f t="shared" si="32"/>
        <v>0.239956</v>
      </c>
      <c r="I117">
        <f t="shared" si="35"/>
        <v>0.16219113226190524</v>
      </c>
      <c r="J117">
        <f t="shared" si="36"/>
        <v>0.53591991888258084</v>
      </c>
      <c r="K117">
        <f t="shared" si="37"/>
        <v>0.39012061485653576</v>
      </c>
      <c r="L117">
        <f t="shared" si="38"/>
        <v>0.734155</v>
      </c>
      <c r="M117" t="str">
        <f t="shared" si="39"/>
        <v>UPM</v>
      </c>
      <c r="N117">
        <f t="shared" si="40"/>
        <v>-0.13421223907832025</v>
      </c>
      <c r="O117">
        <f t="shared" si="41"/>
        <v>-0.54301333905648452</v>
      </c>
      <c r="P117">
        <f t="shared" si="42"/>
        <v>-0.13421223907832025</v>
      </c>
      <c r="Q117">
        <f t="shared" si="43"/>
        <v>-0.54301333905648452</v>
      </c>
      <c r="R117">
        <f t="shared" si="33"/>
        <v>-36.033152724982457</v>
      </c>
    </row>
    <row r="118" spans="1:19" x14ac:dyDescent="0.2">
      <c r="A118" t="s">
        <v>130</v>
      </c>
      <c r="B118" t="s">
        <v>162</v>
      </c>
      <c r="C118" t="s">
        <v>164</v>
      </c>
      <c r="D118">
        <v>0.16947400000000001</v>
      </c>
      <c r="E118">
        <v>9.2190999999999995E-2</v>
      </c>
      <c r="F118">
        <v>7.3816999999999994E-2</v>
      </c>
      <c r="G118">
        <f t="shared" si="34"/>
        <v>1.8374000000000001E-2</v>
      </c>
      <c r="H118">
        <f t="shared" si="32"/>
        <v>7.3816999999999994E-2</v>
      </c>
      <c r="I118">
        <f t="shared" si="35"/>
        <v>0.19930361965918586</v>
      </c>
      <c r="J118">
        <f t="shared" si="36"/>
        <v>0.43556533745589288</v>
      </c>
      <c r="K118">
        <f t="shared" si="37"/>
        <v>0.35232453709896233</v>
      </c>
      <c r="L118">
        <f t="shared" si="38"/>
        <v>0.26166500000000004</v>
      </c>
      <c r="M118" t="str">
        <f t="shared" si="39"/>
        <v>UPM</v>
      </c>
      <c r="N118">
        <f t="shared" si="40"/>
        <v>-0.58225436419011056</v>
      </c>
      <c r="O118">
        <f t="shared" si="41"/>
        <v>-1.035311474186271</v>
      </c>
      <c r="P118">
        <f t="shared" si="42"/>
        <v>-0.58225436419011056</v>
      </c>
      <c r="Q118">
        <f t="shared" si="43"/>
        <v>-1.035311474186271</v>
      </c>
      <c r="R118">
        <f t="shared" si="33"/>
        <v>-45.601685214251155</v>
      </c>
    </row>
    <row r="119" spans="1:19" x14ac:dyDescent="0.2">
      <c r="A119" t="s">
        <v>131</v>
      </c>
      <c r="B119" t="s">
        <v>162</v>
      </c>
      <c r="C119" t="s">
        <v>164</v>
      </c>
      <c r="D119">
        <v>0.48249500000000001</v>
      </c>
      <c r="E119">
        <v>0.34441699999999997</v>
      </c>
      <c r="F119">
        <v>0.28794199999999998</v>
      </c>
      <c r="G119">
        <f t="shared" si="34"/>
        <v>5.6474999999999997E-2</v>
      </c>
      <c r="H119">
        <f t="shared" si="32"/>
        <v>0.28794199999999998</v>
      </c>
      <c r="I119">
        <f t="shared" si="35"/>
        <v>0.16397274234430936</v>
      </c>
      <c r="J119">
        <f t="shared" ref="J119:J145" si="44">H119/D119</f>
        <v>0.59677716867532304</v>
      </c>
      <c r="K119">
        <f t="shared" si="37"/>
        <v>0.41650985836461435</v>
      </c>
      <c r="L119">
        <f t="shared" si="38"/>
        <v>0.82691199999999998</v>
      </c>
      <c r="M119" t="str">
        <f t="shared" si="39"/>
        <v>UPM</v>
      </c>
      <c r="N119">
        <f t="shared" si="40"/>
        <v>-8.2540705620260058E-2</v>
      </c>
      <c r="O119">
        <f t="shared" si="41"/>
        <v>-0.46291542044724088</v>
      </c>
      <c r="P119">
        <f t="shared" si="42"/>
        <v>-8.2540705620260058E-2</v>
      </c>
      <c r="Q119">
        <f t="shared" si="43"/>
        <v>-0.46291542044724088</v>
      </c>
      <c r="R119">
        <f t="shared" si="33"/>
        <v>-28.617498626928782</v>
      </c>
    </row>
    <row r="120" spans="1:19" x14ac:dyDescent="0.2">
      <c r="A120" t="s">
        <v>132</v>
      </c>
      <c r="B120" t="s">
        <v>162</v>
      </c>
      <c r="C120" t="s">
        <v>164</v>
      </c>
      <c r="D120">
        <v>0.20761499999999999</v>
      </c>
      <c r="E120">
        <v>0.13675599999999999</v>
      </c>
      <c r="F120">
        <v>0.110162</v>
      </c>
      <c r="G120">
        <f t="shared" si="34"/>
        <v>2.6593999999999993E-2</v>
      </c>
      <c r="H120">
        <f t="shared" si="32"/>
        <v>0.110162</v>
      </c>
      <c r="I120">
        <f t="shared" si="35"/>
        <v>0.19446313141653745</v>
      </c>
      <c r="J120">
        <f t="shared" si="44"/>
        <v>0.53060713339594923</v>
      </c>
      <c r="K120">
        <f t="shared" si="37"/>
        <v>0.39711822424071713</v>
      </c>
      <c r="L120">
        <f t="shared" si="38"/>
        <v>0.34437099999999998</v>
      </c>
      <c r="M120" t="str">
        <f t="shared" ref="M120:M145" si="45">LEFT(A120, 3)</f>
        <v>UPM</v>
      </c>
      <c r="N120">
        <f t="shared" si="40"/>
        <v>-0.46297342827024957</v>
      </c>
      <c r="O120">
        <f t="shared" si="41"/>
        <v>-0.86405361044441698</v>
      </c>
      <c r="P120">
        <f t="shared" si="42"/>
        <v>-0.46297342827024957</v>
      </c>
      <c r="Q120">
        <f t="shared" si="43"/>
        <v>-0.86405361044441698</v>
      </c>
      <c r="R120">
        <f t="shared" si="33"/>
        <v>-34.130000240830391</v>
      </c>
    </row>
    <row r="121" spans="1:19" x14ac:dyDescent="0.2">
      <c r="A121" t="s">
        <v>133</v>
      </c>
      <c r="B121" t="s">
        <v>162</v>
      </c>
      <c r="C121" t="s">
        <v>164</v>
      </c>
      <c r="D121">
        <v>0.23228599999999999</v>
      </c>
      <c r="E121">
        <v>0.16528599999999999</v>
      </c>
      <c r="F121">
        <v>0.127163</v>
      </c>
      <c r="G121">
        <f t="shared" si="34"/>
        <v>3.812299999999999E-2</v>
      </c>
      <c r="H121">
        <f t="shared" si="32"/>
        <v>0.127163</v>
      </c>
      <c r="I121">
        <f t="shared" si="35"/>
        <v>0.23064869377926742</v>
      </c>
      <c r="J121">
        <f t="shared" si="44"/>
        <v>0.5474415160620959</v>
      </c>
      <c r="K121">
        <f t="shared" si="37"/>
        <v>0.41573853289467066</v>
      </c>
      <c r="L121">
        <f t="shared" si="38"/>
        <v>0.39757199999999998</v>
      </c>
      <c r="M121" t="str">
        <f t="shared" si="45"/>
        <v>UPM</v>
      </c>
      <c r="N121">
        <f t="shared" si="40"/>
        <v>-0.40058420947012435</v>
      </c>
      <c r="O121">
        <f t="shared" si="41"/>
        <v>-0.78176393033803615</v>
      </c>
      <c r="P121">
        <f t="shared" si="42"/>
        <v>-0.40058420947012435</v>
      </c>
      <c r="Q121">
        <f t="shared" si="43"/>
        <v>-0.78176393033803615</v>
      </c>
      <c r="R121">
        <f t="shared" si="33"/>
        <v>-28.843752959713459</v>
      </c>
    </row>
    <row r="122" spans="1:19" x14ac:dyDescent="0.2">
      <c r="A122" t="s">
        <v>134</v>
      </c>
      <c r="B122" t="s">
        <v>162</v>
      </c>
      <c r="C122" t="s">
        <v>164</v>
      </c>
      <c r="D122">
        <v>0.34291500000000003</v>
      </c>
      <c r="E122">
        <v>0.23516899999999999</v>
      </c>
      <c r="F122">
        <v>0.19181500000000001</v>
      </c>
      <c r="G122">
        <f t="shared" si="34"/>
        <v>4.3353999999999976E-2</v>
      </c>
      <c r="H122">
        <f t="shared" si="32"/>
        <v>0.19181500000000001</v>
      </c>
      <c r="I122">
        <f t="shared" si="35"/>
        <v>0.18435252945753897</v>
      </c>
      <c r="J122">
        <f t="shared" si="44"/>
        <v>0.55936602365017574</v>
      </c>
      <c r="K122">
        <f t="shared" ref="K122:K152" si="46">E122/L122</f>
        <v>0.40680766117034889</v>
      </c>
      <c r="L122">
        <f t="shared" ref="L122:L152" si="47">D122+E122</f>
        <v>0.57808400000000004</v>
      </c>
      <c r="M122" t="str">
        <f t="shared" si="45"/>
        <v>UPM</v>
      </c>
      <c r="N122">
        <f t="shared" si="40"/>
        <v>-0.23800905070423337</v>
      </c>
      <c r="O122">
        <f t="shared" si="41"/>
        <v>-0.6286199275629718</v>
      </c>
      <c r="P122">
        <f t="shared" si="42"/>
        <v>-0.23800905070423337</v>
      </c>
      <c r="Q122">
        <f t="shared" si="43"/>
        <v>-0.6286199275629718</v>
      </c>
      <c r="R122">
        <f t="shared" si="33"/>
        <v>-31.420614437980266</v>
      </c>
    </row>
    <row r="123" spans="1:19" x14ac:dyDescent="0.2">
      <c r="A123" t="s">
        <v>135</v>
      </c>
      <c r="B123" t="s">
        <v>162</v>
      </c>
      <c r="C123" t="s">
        <v>164</v>
      </c>
      <c r="D123">
        <v>0.22246099999999999</v>
      </c>
      <c r="E123">
        <v>0.10333299999999999</v>
      </c>
      <c r="F123">
        <v>8.1695000000000004E-2</v>
      </c>
      <c r="G123">
        <f t="shared" si="34"/>
        <v>2.1637999999999991E-2</v>
      </c>
      <c r="H123">
        <f t="shared" si="32"/>
        <v>8.1695000000000004E-2</v>
      </c>
      <c r="I123">
        <f t="shared" si="35"/>
        <v>0.20940067548604988</v>
      </c>
      <c r="J123">
        <f t="shared" si="44"/>
        <v>0.36723290824009602</v>
      </c>
      <c r="K123">
        <f t="shared" si="46"/>
        <v>0.31717281472341419</v>
      </c>
      <c r="L123">
        <f t="shared" si="47"/>
        <v>0.32579399999999997</v>
      </c>
      <c r="M123" t="str">
        <f t="shared" si="45"/>
        <v>UPM</v>
      </c>
      <c r="N123">
        <f t="shared" ref="N123:N152" si="48">LOG(L123)</f>
        <v>-0.48705691815791424</v>
      </c>
      <c r="O123">
        <f t="shared" ref="O123:O152" si="49">LOG(E123)</f>
        <v>-0.98576096183759099</v>
      </c>
      <c r="P123">
        <f t="shared" ref="P123:P152" si="50">LOG10(L123)</f>
        <v>-0.48705691815791424</v>
      </c>
      <c r="Q123">
        <f t="shared" ref="Q123:Q152" si="51">LOG10(E123)</f>
        <v>-0.98576096183759099</v>
      </c>
      <c r="R123">
        <f t="shared" si="33"/>
        <v>-53.550060460035695</v>
      </c>
    </row>
    <row r="124" spans="1:19" x14ac:dyDescent="0.2">
      <c r="A124" t="s">
        <v>136</v>
      </c>
      <c r="B124" t="s">
        <v>162</v>
      </c>
      <c r="C124" t="s">
        <v>164</v>
      </c>
      <c r="D124">
        <v>0.15964100000000001</v>
      </c>
      <c r="E124">
        <v>7.6033000000000003E-2</v>
      </c>
      <c r="F124">
        <v>5.4264E-2</v>
      </c>
      <c r="G124">
        <f t="shared" si="34"/>
        <v>2.1769000000000004E-2</v>
      </c>
      <c r="H124">
        <f t="shared" si="32"/>
        <v>5.4264E-2</v>
      </c>
      <c r="I124">
        <f t="shared" si="35"/>
        <v>0.28630989175752636</v>
      </c>
      <c r="J124">
        <f t="shared" si="44"/>
        <v>0.33991267907367156</v>
      </c>
      <c r="K124">
        <f t="shared" si="46"/>
        <v>0.32261938100936038</v>
      </c>
      <c r="L124">
        <f t="shared" si="47"/>
        <v>0.23567399999999999</v>
      </c>
      <c r="M124" t="str">
        <f t="shared" si="45"/>
        <v>UPM</v>
      </c>
      <c r="N124">
        <f t="shared" si="48"/>
        <v>-0.62768832701901522</v>
      </c>
      <c r="O124">
        <f t="shared" si="49"/>
        <v>-1.1189978734124741</v>
      </c>
      <c r="P124">
        <f t="shared" si="50"/>
        <v>-0.62768832701901522</v>
      </c>
      <c r="Q124">
        <f t="shared" si="51"/>
        <v>-1.1189978734124741</v>
      </c>
      <c r="R124">
        <f t="shared" si="33"/>
        <v>-52.372510821154961</v>
      </c>
    </row>
    <row r="125" spans="1:19" x14ac:dyDescent="0.2">
      <c r="A125" t="s">
        <v>137</v>
      </c>
      <c r="B125" t="s">
        <v>162</v>
      </c>
      <c r="C125" t="s">
        <v>164</v>
      </c>
      <c r="D125">
        <v>0.20360400000000001</v>
      </c>
      <c r="E125">
        <v>0.12440900000000001</v>
      </c>
      <c r="F125">
        <v>9.5645999999999995E-2</v>
      </c>
      <c r="G125">
        <f t="shared" si="34"/>
        <v>2.8763000000000011E-2</v>
      </c>
      <c r="H125">
        <f t="shared" si="32"/>
        <v>9.5645999999999995E-2</v>
      </c>
      <c r="I125">
        <f t="shared" si="35"/>
        <v>0.23119709988827183</v>
      </c>
      <c r="J125">
        <f t="shared" si="44"/>
        <v>0.46976483762597981</v>
      </c>
      <c r="K125">
        <f t="shared" si="46"/>
        <v>0.37928069924057889</v>
      </c>
      <c r="L125">
        <f t="shared" si="47"/>
        <v>0.328013</v>
      </c>
      <c r="M125" t="str">
        <f t="shared" si="45"/>
        <v>UPM</v>
      </c>
      <c r="N125">
        <f t="shared" si="48"/>
        <v>-0.48410894373836999</v>
      </c>
      <c r="O125">
        <f t="shared" si="49"/>
        <v>-0.90514820076293434</v>
      </c>
      <c r="P125">
        <f t="shared" si="50"/>
        <v>-0.48410894373836999</v>
      </c>
      <c r="Q125">
        <f t="shared" si="51"/>
        <v>-0.90514820076293434</v>
      </c>
      <c r="R125">
        <f t="shared" si="33"/>
        <v>-38.896583564173589</v>
      </c>
    </row>
    <row r="126" spans="1:19" x14ac:dyDescent="0.2">
      <c r="A126" t="s">
        <v>138</v>
      </c>
      <c r="B126" t="s">
        <v>162</v>
      </c>
      <c r="C126" t="s">
        <v>164</v>
      </c>
      <c r="D126">
        <v>0.14224800000000001</v>
      </c>
      <c r="E126">
        <v>7.1951000000000001E-2</v>
      </c>
      <c r="F126">
        <v>5.7506000000000002E-2</v>
      </c>
      <c r="G126">
        <f t="shared" si="34"/>
        <v>1.4445E-2</v>
      </c>
      <c r="H126">
        <f t="shared" si="32"/>
        <v>5.7506000000000002E-2</v>
      </c>
      <c r="I126">
        <f t="shared" ref="I126:I151" si="52">G126/E126</f>
        <v>0.20076162944225931</v>
      </c>
      <c r="J126">
        <f t="shared" si="44"/>
        <v>0.40426578932568469</v>
      </c>
      <c r="K126">
        <f t="shared" si="46"/>
        <v>0.33590726380608682</v>
      </c>
      <c r="L126">
        <f t="shared" si="47"/>
        <v>0.21419900000000003</v>
      </c>
      <c r="M126" t="str">
        <f t="shared" si="45"/>
        <v>UPM</v>
      </c>
      <c r="N126">
        <f t="shared" si="48"/>
        <v>-0.66918256102748552</v>
      </c>
      <c r="O126">
        <f t="shared" si="49"/>
        <v>-1.1429631657098096</v>
      </c>
      <c r="P126">
        <f t="shared" si="50"/>
        <v>-0.66918256102748552</v>
      </c>
      <c r="Q126">
        <f t="shared" si="51"/>
        <v>-1.1429631657098096</v>
      </c>
      <c r="R126">
        <f t="shared" si="33"/>
        <v>-49.418620999943762</v>
      </c>
    </row>
    <row r="127" spans="1:19" x14ac:dyDescent="0.2">
      <c r="A127" t="s">
        <v>139</v>
      </c>
      <c r="B127" t="s">
        <v>162</v>
      </c>
      <c r="C127" t="s">
        <v>164</v>
      </c>
      <c r="D127">
        <v>0.19236900000000001</v>
      </c>
      <c r="E127">
        <v>9.8794000000000007E-2</v>
      </c>
      <c r="F127">
        <v>8.2515000000000005E-2</v>
      </c>
      <c r="G127">
        <f t="shared" ref="G127:G152" si="53">E127-F127</f>
        <v>1.6279000000000002E-2</v>
      </c>
      <c r="H127">
        <f t="shared" si="32"/>
        <v>8.2515000000000005E-2</v>
      </c>
      <c r="I127">
        <f t="shared" si="52"/>
        <v>0.16477721319108449</v>
      </c>
      <c r="J127">
        <f t="shared" si="44"/>
        <v>0.42894125352837514</v>
      </c>
      <c r="K127">
        <f t="shared" si="46"/>
        <v>0.33930822254201259</v>
      </c>
      <c r="L127">
        <f t="shared" si="47"/>
        <v>0.29116300000000001</v>
      </c>
      <c r="M127" t="str">
        <f t="shared" si="45"/>
        <v>UPM</v>
      </c>
      <c r="N127">
        <f t="shared" si="48"/>
        <v>-0.53586381451276888</v>
      </c>
      <c r="O127">
        <f t="shared" si="49"/>
        <v>-1.0052694303720591</v>
      </c>
      <c r="P127">
        <f t="shared" si="50"/>
        <v>-0.53586381451276888</v>
      </c>
      <c r="Q127">
        <f t="shared" si="51"/>
        <v>-1.0052694303720591</v>
      </c>
      <c r="R127">
        <f t="shared" si="33"/>
        <v>-48.643492454605472</v>
      </c>
    </row>
    <row r="128" spans="1:19" x14ac:dyDescent="0.2">
      <c r="A128" t="s">
        <v>140</v>
      </c>
      <c r="B128" t="s">
        <v>162</v>
      </c>
      <c r="C128" t="s">
        <v>164</v>
      </c>
      <c r="D128">
        <v>0.38178800000000002</v>
      </c>
      <c r="E128">
        <v>0.22928499999999999</v>
      </c>
      <c r="F128">
        <v>0.18032999999999999</v>
      </c>
      <c r="G128">
        <f t="shared" si="53"/>
        <v>4.8954999999999999E-2</v>
      </c>
      <c r="H128">
        <f t="shared" si="32"/>
        <v>0.18032999999999999</v>
      </c>
      <c r="I128">
        <f t="shared" si="52"/>
        <v>0.21351156857186471</v>
      </c>
      <c r="J128">
        <f t="shared" si="44"/>
        <v>0.47233019372007495</v>
      </c>
      <c r="K128">
        <f t="shared" si="46"/>
        <v>0.37521703626244329</v>
      </c>
      <c r="L128">
        <f t="shared" si="47"/>
        <v>0.61107299999999998</v>
      </c>
      <c r="M128" t="str">
        <f t="shared" si="45"/>
        <v>UPM</v>
      </c>
      <c r="N128">
        <f t="shared" si="48"/>
        <v>-0.21390690497279438</v>
      </c>
      <c r="O128">
        <f t="shared" si="49"/>
        <v>-0.63962435621778457</v>
      </c>
      <c r="P128">
        <f t="shared" si="50"/>
        <v>-0.21390690497279438</v>
      </c>
      <c r="Q128">
        <f t="shared" si="51"/>
        <v>-0.63962435621778457</v>
      </c>
      <c r="R128">
        <f t="shared" si="33"/>
        <v>-39.944419416010987</v>
      </c>
    </row>
    <row r="129" spans="1:18" x14ac:dyDescent="0.2">
      <c r="A129" t="s">
        <v>141</v>
      </c>
      <c r="B129" t="s">
        <v>162</v>
      </c>
      <c r="C129" t="s">
        <v>164</v>
      </c>
      <c r="D129">
        <v>0.39307999999999998</v>
      </c>
      <c r="E129">
        <v>0.30154500000000001</v>
      </c>
      <c r="F129">
        <v>0.251417</v>
      </c>
      <c r="G129">
        <f t="shared" si="53"/>
        <v>5.0128000000000006E-2</v>
      </c>
      <c r="H129">
        <f t="shared" si="32"/>
        <v>0.251417</v>
      </c>
      <c r="I129">
        <f t="shared" si="52"/>
        <v>0.16623721169311381</v>
      </c>
      <c r="J129">
        <f t="shared" si="44"/>
        <v>0.63960771344255629</v>
      </c>
      <c r="K129">
        <f t="shared" si="46"/>
        <v>0.43411193089796651</v>
      </c>
      <c r="L129">
        <f t="shared" si="47"/>
        <v>0.69462500000000005</v>
      </c>
      <c r="M129" t="str">
        <f t="shared" si="45"/>
        <v>UPM</v>
      </c>
      <c r="N129">
        <f t="shared" si="48"/>
        <v>-0.15824959020656437</v>
      </c>
      <c r="O129">
        <f t="shared" si="49"/>
        <v>-0.52064786828874154</v>
      </c>
      <c r="P129">
        <f t="shared" si="50"/>
        <v>-0.15824959020656437</v>
      </c>
      <c r="Q129">
        <f t="shared" si="51"/>
        <v>-0.52064786828874154</v>
      </c>
      <c r="R129">
        <f t="shared" si="33"/>
        <v>-23.286608324005286</v>
      </c>
    </row>
    <row r="130" spans="1:18" x14ac:dyDescent="0.2">
      <c r="A130" t="s">
        <v>142</v>
      </c>
      <c r="B130" t="s">
        <v>162</v>
      </c>
      <c r="C130" t="s">
        <v>164</v>
      </c>
      <c r="D130">
        <v>0.43744699999999997</v>
      </c>
      <c r="E130">
        <v>0.35295500000000002</v>
      </c>
      <c r="F130">
        <v>0.3009</v>
      </c>
      <c r="G130">
        <f t="shared" si="53"/>
        <v>5.2055000000000018E-2</v>
      </c>
      <c r="H130">
        <f t="shared" si="32"/>
        <v>0.3009</v>
      </c>
      <c r="I130">
        <f t="shared" si="52"/>
        <v>0.14748339023388254</v>
      </c>
      <c r="J130">
        <f t="shared" si="44"/>
        <v>0.68785475726202261</v>
      </c>
      <c r="K130">
        <f t="shared" si="46"/>
        <v>0.44655124860514017</v>
      </c>
      <c r="L130">
        <f t="shared" si="47"/>
        <v>0.79040200000000005</v>
      </c>
      <c r="M130" t="str">
        <f t="shared" si="45"/>
        <v>UPM</v>
      </c>
      <c r="N130">
        <f t="shared" si="48"/>
        <v>-0.10215196949853443</v>
      </c>
      <c r="O130">
        <f t="shared" si="49"/>
        <v>-0.45228066146052359</v>
      </c>
      <c r="P130">
        <f t="shared" si="50"/>
        <v>-0.10215196949853443</v>
      </c>
      <c r="Q130">
        <f t="shared" si="51"/>
        <v>-0.45228066146052359</v>
      </c>
      <c r="R130">
        <f t="shared" si="33"/>
        <v>-19.314796992549947</v>
      </c>
    </row>
    <row r="131" spans="1:18" x14ac:dyDescent="0.2">
      <c r="A131" t="s">
        <v>143</v>
      </c>
      <c r="B131" t="s">
        <v>162</v>
      </c>
      <c r="C131" t="s">
        <v>164</v>
      </c>
      <c r="D131">
        <v>0.177204</v>
      </c>
      <c r="E131">
        <v>0.11303100000000001</v>
      </c>
      <c r="F131">
        <v>8.1490999999999994E-2</v>
      </c>
      <c r="G131">
        <f t="shared" si="53"/>
        <v>3.1540000000000012E-2</v>
      </c>
      <c r="H131">
        <f t="shared" ref="H131:H152" si="54">F131</f>
        <v>8.1490999999999994E-2</v>
      </c>
      <c r="I131">
        <f t="shared" si="52"/>
        <v>0.27903849386451512</v>
      </c>
      <c r="J131">
        <f t="shared" si="44"/>
        <v>0.45987110900431138</v>
      </c>
      <c r="K131">
        <f t="shared" si="46"/>
        <v>0.38944648302237839</v>
      </c>
      <c r="L131">
        <f t="shared" si="47"/>
        <v>0.29023500000000002</v>
      </c>
      <c r="M131" t="str">
        <f t="shared" si="45"/>
        <v>UPM</v>
      </c>
      <c r="N131">
        <f t="shared" si="48"/>
        <v>-0.53725021632863246</v>
      </c>
      <c r="O131">
        <f t="shared" si="49"/>
        <v>-0.94680243012220588</v>
      </c>
      <c r="P131">
        <f t="shared" si="50"/>
        <v>-0.53725021632863246</v>
      </c>
      <c r="Q131">
        <f t="shared" si="51"/>
        <v>-0.94680243012220588</v>
      </c>
      <c r="R131">
        <f t="shared" ref="R131:R151" si="55">((E131-D131)/D131)*100</f>
        <v>-36.214193810523462</v>
      </c>
    </row>
    <row r="132" spans="1:18" x14ac:dyDescent="0.2">
      <c r="A132" t="s">
        <v>144</v>
      </c>
      <c r="B132" t="s">
        <v>162</v>
      </c>
      <c r="C132" t="s">
        <v>164</v>
      </c>
      <c r="D132">
        <v>0.24538599999999999</v>
      </c>
      <c r="E132">
        <v>0.150454</v>
      </c>
      <c r="F132">
        <v>0.123233</v>
      </c>
      <c r="G132">
        <f t="shared" si="53"/>
        <v>2.7221000000000009E-2</v>
      </c>
      <c r="H132">
        <f t="shared" si="54"/>
        <v>0.123233</v>
      </c>
      <c r="I132">
        <f t="shared" si="52"/>
        <v>0.18092573145280291</v>
      </c>
      <c r="J132">
        <f t="shared" si="44"/>
        <v>0.50220061454198694</v>
      </c>
      <c r="K132">
        <f t="shared" si="46"/>
        <v>0.38008791430881167</v>
      </c>
      <c r="L132">
        <f t="shared" si="47"/>
        <v>0.39583999999999997</v>
      </c>
      <c r="M132" t="str">
        <f t="shared" si="45"/>
        <v>UPM</v>
      </c>
      <c r="N132">
        <f t="shared" si="48"/>
        <v>-0.40248032205097339</v>
      </c>
      <c r="O132">
        <f t="shared" si="49"/>
        <v>-0.82259626153084697</v>
      </c>
      <c r="P132">
        <f t="shared" si="50"/>
        <v>-0.40248032205097339</v>
      </c>
      <c r="Q132">
        <f t="shared" si="51"/>
        <v>-0.82259626153084697</v>
      </c>
      <c r="R132">
        <f t="shared" si="55"/>
        <v>-38.686803648129882</v>
      </c>
    </row>
    <row r="133" spans="1:18" x14ac:dyDescent="0.2">
      <c r="A133" t="s">
        <v>145</v>
      </c>
      <c r="B133" t="s">
        <v>162</v>
      </c>
      <c r="C133" t="s">
        <v>164</v>
      </c>
      <c r="D133">
        <v>0.14729700000000001</v>
      </c>
      <c r="E133">
        <v>6.3513E-2</v>
      </c>
      <c r="F133">
        <v>4.5853999999999999E-2</v>
      </c>
      <c r="G133">
        <f t="shared" si="53"/>
        <v>1.7659000000000001E-2</v>
      </c>
      <c r="H133">
        <f t="shared" si="54"/>
        <v>4.5853999999999999E-2</v>
      </c>
      <c r="I133">
        <f t="shared" si="52"/>
        <v>0.27803756711224475</v>
      </c>
      <c r="J133">
        <f t="shared" si="44"/>
        <v>0.31130301363911006</v>
      </c>
      <c r="K133">
        <f t="shared" si="46"/>
        <v>0.30128077415682369</v>
      </c>
      <c r="L133">
        <f t="shared" si="47"/>
        <v>0.21081</v>
      </c>
      <c r="M133" t="str">
        <f t="shared" si="45"/>
        <v>UPM</v>
      </c>
      <c r="N133">
        <f t="shared" si="48"/>
        <v>-0.67610879174311878</v>
      </c>
      <c r="O133">
        <f t="shared" si="49"/>
        <v>-1.1971373731265411</v>
      </c>
      <c r="P133">
        <f t="shared" si="50"/>
        <v>-0.67610879174311878</v>
      </c>
      <c r="Q133">
        <f t="shared" si="51"/>
        <v>-1.1971373731265411</v>
      </c>
      <c r="R133">
        <f t="shared" si="55"/>
        <v>-56.880995539624024</v>
      </c>
    </row>
    <row r="134" spans="1:18" x14ac:dyDescent="0.2">
      <c r="A134" t="s">
        <v>146</v>
      </c>
      <c r="B134" t="s">
        <v>162</v>
      </c>
      <c r="C134" t="s">
        <v>164</v>
      </c>
      <c r="D134">
        <v>0.169908</v>
      </c>
      <c r="E134">
        <v>0.104139</v>
      </c>
      <c r="F134">
        <v>7.5738E-2</v>
      </c>
      <c r="G134">
        <f t="shared" si="53"/>
        <v>2.8400999999999996E-2</v>
      </c>
      <c r="H134">
        <f t="shared" si="54"/>
        <v>7.5738E-2</v>
      </c>
      <c r="I134">
        <f t="shared" si="52"/>
        <v>0.27272203497248865</v>
      </c>
      <c r="J134">
        <f t="shared" si="44"/>
        <v>0.44575888127692631</v>
      </c>
      <c r="K134">
        <f t="shared" si="46"/>
        <v>0.38000415987038721</v>
      </c>
      <c r="L134">
        <f t="shared" si="47"/>
        <v>0.27404699999999999</v>
      </c>
      <c r="M134" t="str">
        <f t="shared" si="45"/>
        <v>UPM</v>
      </c>
      <c r="N134">
        <f t="shared" si="48"/>
        <v>-0.56217494779932353</v>
      </c>
      <c r="O134">
        <f t="shared" si="49"/>
        <v>-0.98238659697497088</v>
      </c>
      <c r="P134">
        <f t="shared" si="50"/>
        <v>-0.56217494779932353</v>
      </c>
      <c r="Q134">
        <f t="shared" si="51"/>
        <v>-0.98238659697497088</v>
      </c>
      <c r="R134">
        <f t="shared" si="55"/>
        <v>-38.70859523977682</v>
      </c>
    </row>
    <row r="135" spans="1:18" x14ac:dyDescent="0.2">
      <c r="A135" t="s">
        <v>147</v>
      </c>
      <c r="B135" t="s">
        <v>162</v>
      </c>
      <c r="C135" t="s">
        <v>164</v>
      </c>
      <c r="D135">
        <v>0.118841</v>
      </c>
      <c r="E135">
        <v>4.0906999999999999E-2</v>
      </c>
      <c r="F135">
        <v>2.8295000000000001E-2</v>
      </c>
      <c r="G135">
        <f t="shared" si="53"/>
        <v>1.2611999999999998E-2</v>
      </c>
      <c r="H135">
        <f t="shared" si="54"/>
        <v>2.8295000000000001E-2</v>
      </c>
      <c r="I135">
        <f t="shared" si="52"/>
        <v>0.30830909135355805</v>
      </c>
      <c r="J135">
        <f t="shared" si="44"/>
        <v>0.23809123114076791</v>
      </c>
      <c r="K135">
        <f t="shared" si="46"/>
        <v>0.25607206350001249</v>
      </c>
      <c r="L135">
        <f t="shared" si="47"/>
        <v>0.159748</v>
      </c>
      <c r="M135" t="str">
        <f t="shared" si="45"/>
        <v>UPM</v>
      </c>
      <c r="N135">
        <f t="shared" si="48"/>
        <v>-0.79656457038021034</v>
      </c>
      <c r="O135">
        <f t="shared" si="49"/>
        <v>-1.3882023692236838</v>
      </c>
      <c r="P135">
        <f t="shared" si="50"/>
        <v>-0.79656457038021034</v>
      </c>
      <c r="Q135">
        <f t="shared" si="51"/>
        <v>-1.3882023692236838</v>
      </c>
      <c r="R135">
        <f t="shared" si="55"/>
        <v>-65.578377832566204</v>
      </c>
    </row>
    <row r="136" spans="1:18" x14ac:dyDescent="0.2">
      <c r="A136" t="s">
        <v>148</v>
      </c>
      <c r="B136" t="s">
        <v>162</v>
      </c>
      <c r="C136" t="s">
        <v>164</v>
      </c>
      <c r="D136">
        <v>0.52733799999999997</v>
      </c>
      <c r="E136">
        <v>0.323272</v>
      </c>
      <c r="F136">
        <v>0.27418700000000001</v>
      </c>
      <c r="G136">
        <f t="shared" si="53"/>
        <v>4.908499999999999E-2</v>
      </c>
      <c r="H136">
        <f t="shared" si="54"/>
        <v>0.27418700000000001</v>
      </c>
      <c r="I136">
        <f t="shared" si="52"/>
        <v>0.15183808062560317</v>
      </c>
      <c r="J136">
        <f t="shared" si="44"/>
        <v>0.51994546192385149</v>
      </c>
      <c r="K136">
        <f t="shared" si="46"/>
        <v>0.38004726020150248</v>
      </c>
      <c r="L136">
        <f t="shared" si="47"/>
        <v>0.85060999999999998</v>
      </c>
      <c r="M136" t="str">
        <f t="shared" si="45"/>
        <v>UPM</v>
      </c>
      <c r="N136">
        <f t="shared" si="48"/>
        <v>-7.0269515909215693E-2</v>
      </c>
      <c r="O136">
        <f t="shared" si="49"/>
        <v>-0.49043190990160224</v>
      </c>
      <c r="P136">
        <f t="shared" si="50"/>
        <v>-7.0269515909215693E-2</v>
      </c>
      <c r="Q136">
        <f t="shared" si="51"/>
        <v>-0.49043190990160224</v>
      </c>
      <c r="R136">
        <f t="shared" si="55"/>
        <v>-38.697381944786827</v>
      </c>
    </row>
    <row r="137" spans="1:18" x14ac:dyDescent="0.2">
      <c r="A137" t="s">
        <v>149</v>
      </c>
      <c r="B137" t="s">
        <v>162</v>
      </c>
      <c r="C137" t="s">
        <v>164</v>
      </c>
      <c r="D137">
        <v>0.118675</v>
      </c>
      <c r="E137">
        <v>6.8890000000000007E-2</v>
      </c>
      <c r="F137">
        <v>5.3214999999999998E-2</v>
      </c>
      <c r="G137">
        <f t="shared" si="53"/>
        <v>1.5675000000000008E-2</v>
      </c>
      <c r="H137">
        <f t="shared" si="54"/>
        <v>5.3214999999999998E-2</v>
      </c>
      <c r="I137">
        <f t="shared" si="52"/>
        <v>0.22753665263463502</v>
      </c>
      <c r="J137">
        <f t="shared" si="44"/>
        <v>0.44840952180324412</v>
      </c>
      <c r="K137">
        <f t="shared" si="46"/>
        <v>0.36728600751739399</v>
      </c>
      <c r="L137">
        <f t="shared" si="47"/>
        <v>0.18756500000000001</v>
      </c>
      <c r="M137" t="str">
        <f t="shared" si="45"/>
        <v>UPM</v>
      </c>
      <c r="N137">
        <f t="shared" si="48"/>
        <v>-0.72684819860611249</v>
      </c>
      <c r="O137">
        <f t="shared" si="49"/>
        <v>-1.1618438152478521</v>
      </c>
      <c r="P137">
        <f t="shared" si="50"/>
        <v>-0.72684819860611249</v>
      </c>
      <c r="Q137">
        <f t="shared" si="51"/>
        <v>-1.1618438152478521</v>
      </c>
      <c r="R137">
        <f t="shared" si="55"/>
        <v>-41.95070570886876</v>
      </c>
    </row>
    <row r="138" spans="1:18" x14ac:dyDescent="0.2">
      <c r="A138" t="s">
        <v>150</v>
      </c>
      <c r="B138" t="s">
        <v>162</v>
      </c>
      <c r="C138" t="s">
        <v>164</v>
      </c>
      <c r="D138">
        <v>0.21048900000000001</v>
      </c>
      <c r="E138">
        <v>0.11880599999999999</v>
      </c>
      <c r="F138">
        <v>9.2451000000000005E-2</v>
      </c>
      <c r="G138">
        <f t="shared" si="53"/>
        <v>2.635499999999999E-2</v>
      </c>
      <c r="H138">
        <f t="shared" si="54"/>
        <v>9.2451000000000005E-2</v>
      </c>
      <c r="I138">
        <f t="shared" si="52"/>
        <v>0.22183223069541935</v>
      </c>
      <c r="J138">
        <f t="shared" si="44"/>
        <v>0.4392201017630375</v>
      </c>
      <c r="K138">
        <f t="shared" si="46"/>
        <v>0.36078895822894363</v>
      </c>
      <c r="L138">
        <f t="shared" si="47"/>
        <v>0.329295</v>
      </c>
      <c r="M138" t="str">
        <f t="shared" si="45"/>
        <v>UPM</v>
      </c>
      <c r="N138">
        <f t="shared" si="48"/>
        <v>-0.4824148635452899</v>
      </c>
      <c r="O138">
        <f t="shared" si="49"/>
        <v>-0.92516162584395456</v>
      </c>
      <c r="P138">
        <f t="shared" si="50"/>
        <v>-0.4824148635452899</v>
      </c>
      <c r="Q138">
        <f t="shared" si="51"/>
        <v>-0.92516162584395456</v>
      </c>
      <c r="R138">
        <f t="shared" si="55"/>
        <v>-43.557145504040598</v>
      </c>
    </row>
    <row r="139" spans="1:18" x14ac:dyDescent="0.2">
      <c r="A139" t="s">
        <v>151</v>
      </c>
      <c r="B139" t="s">
        <v>162</v>
      </c>
      <c r="C139" t="s">
        <v>164</v>
      </c>
      <c r="D139">
        <v>0.14529800000000001</v>
      </c>
      <c r="E139">
        <v>5.7652000000000002E-2</v>
      </c>
      <c r="F139">
        <v>4.3239E-2</v>
      </c>
      <c r="G139">
        <f t="shared" si="53"/>
        <v>1.4413000000000002E-2</v>
      </c>
      <c r="H139">
        <f t="shared" si="54"/>
        <v>4.3239E-2</v>
      </c>
      <c r="I139">
        <f t="shared" si="52"/>
        <v>0.25000000000000006</v>
      </c>
      <c r="J139">
        <f t="shared" si="44"/>
        <v>0.297588404520365</v>
      </c>
      <c r="K139">
        <f t="shared" si="46"/>
        <v>0.28406996797240697</v>
      </c>
      <c r="L139">
        <f t="shared" si="47"/>
        <v>0.20295000000000002</v>
      </c>
      <c r="M139" t="str">
        <f t="shared" si="45"/>
        <v>UPM</v>
      </c>
      <c r="N139">
        <f t="shared" si="48"/>
        <v>-0.69261094434669579</v>
      </c>
      <c r="O139">
        <f t="shared" si="49"/>
        <v>-1.2391856220397495</v>
      </c>
      <c r="P139">
        <f t="shared" si="50"/>
        <v>-0.69261094434669579</v>
      </c>
      <c r="Q139">
        <f t="shared" si="51"/>
        <v>-1.2391856220397495</v>
      </c>
      <c r="R139">
        <f t="shared" si="55"/>
        <v>-60.321546063951324</v>
      </c>
    </row>
    <row r="140" spans="1:18" x14ac:dyDescent="0.2">
      <c r="A140" t="s">
        <v>152</v>
      </c>
      <c r="B140" t="s">
        <v>162</v>
      </c>
      <c r="C140" t="s">
        <v>164</v>
      </c>
      <c r="D140">
        <v>0.32270799999999999</v>
      </c>
      <c r="E140">
        <v>0.13952100000000001</v>
      </c>
      <c r="F140">
        <v>0.111317</v>
      </c>
      <c r="G140">
        <f t="shared" si="53"/>
        <v>2.8204000000000007E-2</v>
      </c>
      <c r="H140">
        <f t="shared" si="54"/>
        <v>0.111317</v>
      </c>
      <c r="I140">
        <f t="shared" si="52"/>
        <v>0.2021487804703235</v>
      </c>
      <c r="J140">
        <f t="shared" si="44"/>
        <v>0.3449465151158323</v>
      </c>
      <c r="K140">
        <f t="shared" si="46"/>
        <v>0.30184389123140265</v>
      </c>
      <c r="L140">
        <f t="shared" si="47"/>
        <v>0.462229</v>
      </c>
      <c r="M140" t="str">
        <f t="shared" si="45"/>
        <v>UPM</v>
      </c>
      <c r="N140">
        <f t="shared" si="48"/>
        <v>-0.33514281059884027</v>
      </c>
      <c r="O140">
        <f t="shared" si="49"/>
        <v>-0.85536041964684684</v>
      </c>
      <c r="P140">
        <f t="shared" si="50"/>
        <v>-0.33514281059884027</v>
      </c>
      <c r="Q140">
        <f t="shared" si="51"/>
        <v>-0.85536041964684684</v>
      </c>
      <c r="R140">
        <f t="shared" si="55"/>
        <v>-56.765558957323648</v>
      </c>
    </row>
    <row r="141" spans="1:18" x14ac:dyDescent="0.2">
      <c r="A141" t="s">
        <v>153</v>
      </c>
      <c r="B141" t="s">
        <v>162</v>
      </c>
      <c r="C141" t="s">
        <v>164</v>
      </c>
      <c r="D141">
        <v>0.165743</v>
      </c>
      <c r="E141">
        <v>9.7660999999999998E-2</v>
      </c>
      <c r="F141">
        <v>7.5521000000000005E-2</v>
      </c>
      <c r="G141">
        <f t="shared" si="53"/>
        <v>2.2139999999999993E-2</v>
      </c>
      <c r="H141">
        <f t="shared" si="54"/>
        <v>7.5521000000000005E-2</v>
      </c>
      <c r="I141">
        <f t="shared" si="52"/>
        <v>0.22670257318684012</v>
      </c>
      <c r="J141">
        <f t="shared" si="44"/>
        <v>0.45565121905600842</v>
      </c>
      <c r="K141">
        <f t="shared" si="46"/>
        <v>0.37076506051540603</v>
      </c>
      <c r="L141">
        <f t="shared" si="47"/>
        <v>0.26340399999999997</v>
      </c>
      <c r="M141" t="str">
        <f t="shared" si="45"/>
        <v>UPM</v>
      </c>
      <c r="N141">
        <f t="shared" si="48"/>
        <v>-0.57937763421577892</v>
      </c>
      <c r="O141">
        <f t="shared" si="49"/>
        <v>-1.0102788330699333</v>
      </c>
      <c r="P141">
        <f t="shared" si="50"/>
        <v>-0.57937763421577892</v>
      </c>
      <c r="Q141">
        <f t="shared" si="51"/>
        <v>-1.0102788330699333</v>
      </c>
      <c r="R141">
        <f t="shared" si="55"/>
        <v>-41.076847891011994</v>
      </c>
    </row>
    <row r="142" spans="1:18" x14ac:dyDescent="0.2">
      <c r="A142" t="s">
        <v>154</v>
      </c>
      <c r="B142" t="s">
        <v>162</v>
      </c>
      <c r="C142" t="s">
        <v>164</v>
      </c>
      <c r="D142">
        <v>0.19872300000000001</v>
      </c>
      <c r="E142">
        <v>8.8619000000000003E-2</v>
      </c>
      <c r="F142">
        <v>6.8807999999999994E-2</v>
      </c>
      <c r="G142">
        <f t="shared" si="53"/>
        <v>1.9811000000000009E-2</v>
      </c>
      <c r="H142">
        <f t="shared" si="54"/>
        <v>6.8807999999999994E-2</v>
      </c>
      <c r="I142">
        <f t="shared" si="52"/>
        <v>0.22355251131247258</v>
      </c>
      <c r="J142">
        <f t="shared" si="44"/>
        <v>0.34625081143098679</v>
      </c>
      <c r="K142">
        <f t="shared" si="46"/>
        <v>0.30840949112903787</v>
      </c>
      <c r="L142">
        <f t="shared" si="47"/>
        <v>0.28734199999999999</v>
      </c>
      <c r="M142" t="str">
        <f t="shared" si="45"/>
        <v>UPM</v>
      </c>
      <c r="N142">
        <f t="shared" si="48"/>
        <v>-0.54160088972297626</v>
      </c>
      <c r="O142">
        <f t="shared" si="49"/>
        <v>-1.0524731549694062</v>
      </c>
      <c r="P142">
        <f t="shared" si="50"/>
        <v>-0.54160088972297626</v>
      </c>
      <c r="Q142">
        <f t="shared" si="51"/>
        <v>-1.0524731549694062</v>
      </c>
      <c r="R142">
        <f t="shared" si="55"/>
        <v>-55.40576581472704</v>
      </c>
    </row>
    <row r="143" spans="1:18" x14ac:dyDescent="0.2">
      <c r="A143" t="s">
        <v>155</v>
      </c>
      <c r="B143" t="s">
        <v>162</v>
      </c>
      <c r="C143" t="s">
        <v>164</v>
      </c>
      <c r="D143">
        <v>0.15481800000000001</v>
      </c>
      <c r="E143">
        <v>7.5045000000000001E-2</v>
      </c>
      <c r="F143">
        <v>5.7106999999999998E-2</v>
      </c>
      <c r="G143">
        <f t="shared" si="53"/>
        <v>1.7938000000000003E-2</v>
      </c>
      <c r="H143">
        <f t="shared" si="54"/>
        <v>5.7106999999999998E-2</v>
      </c>
      <c r="I143">
        <f t="shared" si="52"/>
        <v>0.2390299153841029</v>
      </c>
      <c r="J143">
        <f t="shared" si="44"/>
        <v>0.36886537741089531</v>
      </c>
      <c r="K143">
        <f t="shared" si="46"/>
        <v>0.32647707547539184</v>
      </c>
      <c r="L143">
        <f t="shared" si="47"/>
        <v>0.22986300000000001</v>
      </c>
      <c r="M143" t="str">
        <f t="shared" si="45"/>
        <v>UPM</v>
      </c>
      <c r="N143">
        <f t="shared" si="48"/>
        <v>-0.63853092950944867</v>
      </c>
      <c r="O143">
        <f t="shared" si="49"/>
        <v>-1.1246782380609095</v>
      </c>
      <c r="P143">
        <f t="shared" si="50"/>
        <v>-0.63853092950944867</v>
      </c>
      <c r="Q143">
        <f t="shared" si="51"/>
        <v>-1.1246782380609095</v>
      </c>
      <c r="R143">
        <f t="shared" si="55"/>
        <v>-51.526954230128283</v>
      </c>
    </row>
    <row r="144" spans="1:18" x14ac:dyDescent="0.2">
      <c r="A144" t="s">
        <v>156</v>
      </c>
      <c r="B144" t="s">
        <v>162</v>
      </c>
      <c r="C144" t="s">
        <v>164</v>
      </c>
      <c r="D144">
        <v>0.24587700000000001</v>
      </c>
      <c r="E144">
        <v>0.16777700000000001</v>
      </c>
      <c r="F144">
        <v>0.133715</v>
      </c>
      <c r="G144">
        <f t="shared" si="53"/>
        <v>3.4062000000000009E-2</v>
      </c>
      <c r="H144">
        <f t="shared" si="54"/>
        <v>0.133715</v>
      </c>
      <c r="I144">
        <f t="shared" si="52"/>
        <v>0.20301948419628441</v>
      </c>
      <c r="J144">
        <f t="shared" si="44"/>
        <v>0.54382882498159646</v>
      </c>
      <c r="K144">
        <f t="shared" si="46"/>
        <v>0.40559743166994638</v>
      </c>
      <c r="L144">
        <f t="shared" si="47"/>
        <v>0.41365400000000002</v>
      </c>
      <c r="M144" t="str">
        <f t="shared" si="45"/>
        <v>UPM</v>
      </c>
      <c r="N144">
        <f t="shared" si="48"/>
        <v>-0.38336277172454675</v>
      </c>
      <c r="O144">
        <f t="shared" si="49"/>
        <v>-0.77526757543649971</v>
      </c>
      <c r="P144">
        <f t="shared" si="50"/>
        <v>-0.38336277172454675</v>
      </c>
      <c r="Q144">
        <f t="shared" si="51"/>
        <v>-0.77526757543649971</v>
      </c>
      <c r="R144">
        <f t="shared" si="55"/>
        <v>-31.763849404376987</v>
      </c>
    </row>
    <row r="145" spans="1:18" x14ac:dyDescent="0.2">
      <c r="A145" t="s">
        <v>157</v>
      </c>
      <c r="B145" t="s">
        <v>162</v>
      </c>
      <c r="C145" t="s">
        <v>164</v>
      </c>
      <c r="D145">
        <v>0.30861100000000002</v>
      </c>
      <c r="E145">
        <v>0.18400900000000001</v>
      </c>
      <c r="F145">
        <v>0.15361900000000001</v>
      </c>
      <c r="G145">
        <f t="shared" si="53"/>
        <v>3.039E-2</v>
      </c>
      <c r="H145">
        <f t="shared" si="54"/>
        <v>0.15361900000000001</v>
      </c>
      <c r="I145">
        <f t="shared" si="52"/>
        <v>0.16515496524626513</v>
      </c>
      <c r="J145">
        <f t="shared" si="44"/>
        <v>0.49777551675086107</v>
      </c>
      <c r="K145">
        <f t="shared" si="46"/>
        <v>0.37353132231740488</v>
      </c>
      <c r="L145">
        <f t="shared" si="47"/>
        <v>0.49262000000000006</v>
      </c>
      <c r="M145" t="str">
        <f t="shared" si="45"/>
        <v>UPM</v>
      </c>
      <c r="N145">
        <f t="shared" si="48"/>
        <v>-0.30748796011097279</v>
      </c>
      <c r="O145">
        <f t="shared" si="49"/>
        <v>-0.7351609348450926</v>
      </c>
      <c r="P145">
        <f t="shared" si="50"/>
        <v>-0.30748796011097279</v>
      </c>
      <c r="Q145">
        <f t="shared" si="51"/>
        <v>-0.7351609348450926</v>
      </c>
      <c r="R145">
        <f t="shared" si="55"/>
        <v>-40.375100045040526</v>
      </c>
    </row>
    <row r="146" spans="1:18" x14ac:dyDescent="0.2">
      <c r="A146" t="s">
        <v>170</v>
      </c>
      <c r="B146" t="s">
        <v>162</v>
      </c>
      <c r="C146" t="s">
        <v>164</v>
      </c>
      <c r="D146">
        <v>0.144785</v>
      </c>
      <c r="E146">
        <v>7.2050000000000003E-2</v>
      </c>
      <c r="F146">
        <v>5.4099000000000001E-2</v>
      </c>
      <c r="G146">
        <f t="shared" si="53"/>
        <v>1.7951000000000002E-2</v>
      </c>
      <c r="H146">
        <f t="shared" si="54"/>
        <v>5.4099000000000001E-2</v>
      </c>
      <c r="I146">
        <f t="shared" si="52"/>
        <v>0.24914642609299098</v>
      </c>
      <c r="J146">
        <f t="shared" ref="J146:J152" si="56">H146/D146</f>
        <v>0.3736505853506924</v>
      </c>
      <c r="K146">
        <f t="shared" si="46"/>
        <v>0.33228030530126595</v>
      </c>
      <c r="L146">
        <f t="shared" si="47"/>
        <v>0.216835</v>
      </c>
      <c r="M146" t="str">
        <f t="shared" ref="M146:M152" si="57">LEFT(A146, 3)</f>
        <v>UPM</v>
      </c>
      <c r="N146">
        <f t="shared" si="48"/>
        <v>-0.66387061567591721</v>
      </c>
      <c r="O146">
        <f t="shared" si="49"/>
        <v>-1.1423660148499919</v>
      </c>
      <c r="P146">
        <f t="shared" si="50"/>
        <v>-0.66387061567591721</v>
      </c>
      <c r="Q146">
        <f t="shared" si="51"/>
        <v>-1.1423660148499919</v>
      </c>
      <c r="R146">
        <f t="shared" si="55"/>
        <v>-50.236557654453151</v>
      </c>
    </row>
    <row r="147" spans="1:18" x14ac:dyDescent="0.2">
      <c r="A147" t="s">
        <v>171</v>
      </c>
      <c r="B147" t="s">
        <v>162</v>
      </c>
      <c r="C147" t="s">
        <v>164</v>
      </c>
      <c r="D147">
        <v>0.29815399999999997</v>
      </c>
      <c r="E147">
        <v>0.20444999999999999</v>
      </c>
      <c r="F147">
        <v>0.17108100000000001</v>
      </c>
      <c r="G147">
        <f t="shared" si="53"/>
        <v>3.3368999999999982E-2</v>
      </c>
      <c r="H147">
        <f t="shared" si="54"/>
        <v>0.17108100000000001</v>
      </c>
      <c r="I147">
        <f t="shared" si="52"/>
        <v>0.16321349963316206</v>
      </c>
      <c r="J147">
        <f t="shared" si="56"/>
        <v>0.57380078751249364</v>
      </c>
      <c r="K147">
        <f t="shared" si="46"/>
        <v>0.40678148204152775</v>
      </c>
      <c r="L147">
        <f t="shared" si="47"/>
        <v>0.50260399999999994</v>
      </c>
      <c r="M147" t="str">
        <f t="shared" si="57"/>
        <v>UPM</v>
      </c>
      <c r="N147">
        <f t="shared" si="48"/>
        <v>-0.29877405937453144</v>
      </c>
      <c r="O147">
        <f t="shared" si="49"/>
        <v>-0.68941288510964527</v>
      </c>
      <c r="P147">
        <f t="shared" si="50"/>
        <v>-0.29877405937453144</v>
      </c>
      <c r="Q147">
        <f t="shared" si="51"/>
        <v>-0.68941288510964527</v>
      </c>
      <c r="R147">
        <f t="shared" si="55"/>
        <v>-31.428053958692487</v>
      </c>
    </row>
    <row r="148" spans="1:18" x14ac:dyDescent="0.2">
      <c r="A148" t="s">
        <v>172</v>
      </c>
      <c r="B148" t="s">
        <v>162</v>
      </c>
      <c r="C148" t="s">
        <v>164</v>
      </c>
      <c r="D148">
        <v>0.28797499999999998</v>
      </c>
      <c r="E148">
        <v>0.20119999999999999</v>
      </c>
      <c r="F148">
        <v>0.159551</v>
      </c>
      <c r="G148">
        <f t="shared" si="53"/>
        <v>4.1648999999999992E-2</v>
      </c>
      <c r="H148">
        <f t="shared" si="54"/>
        <v>0.159551</v>
      </c>
      <c r="I148">
        <f t="shared" si="52"/>
        <v>0.20700298210735582</v>
      </c>
      <c r="J148">
        <f t="shared" si="56"/>
        <v>0.55404462192898696</v>
      </c>
      <c r="K148">
        <f t="shared" si="46"/>
        <v>0.41130474778964582</v>
      </c>
      <c r="L148">
        <f t="shared" si="47"/>
        <v>0.48917499999999997</v>
      </c>
      <c r="M148" t="str">
        <f t="shared" si="57"/>
        <v>UPM</v>
      </c>
      <c r="N148">
        <f t="shared" si="48"/>
        <v>-0.31053574631989667</v>
      </c>
      <c r="O148">
        <f t="shared" si="49"/>
        <v>-0.69637202361611028</v>
      </c>
      <c r="P148">
        <f t="shared" si="50"/>
        <v>-0.31053574631989667</v>
      </c>
      <c r="Q148">
        <f t="shared" si="51"/>
        <v>-0.69637202361611028</v>
      </c>
      <c r="R148">
        <f t="shared" si="55"/>
        <v>-30.132824029863702</v>
      </c>
    </row>
    <row r="149" spans="1:18" x14ac:dyDescent="0.2">
      <c r="A149" t="s">
        <v>173</v>
      </c>
      <c r="B149" t="s">
        <v>162</v>
      </c>
      <c r="C149" t="s">
        <v>164</v>
      </c>
      <c r="D149">
        <v>0.23162099999999999</v>
      </c>
      <c r="E149">
        <v>0.13886399999999999</v>
      </c>
      <c r="F149">
        <v>0.112914</v>
      </c>
      <c r="G149">
        <f t="shared" si="53"/>
        <v>2.5949999999999987E-2</v>
      </c>
      <c r="H149">
        <f t="shared" si="54"/>
        <v>0.112914</v>
      </c>
      <c r="I149">
        <f t="shared" si="52"/>
        <v>0.18687348772900095</v>
      </c>
      <c r="J149">
        <f t="shared" si="56"/>
        <v>0.48749465722020024</v>
      </c>
      <c r="K149">
        <f t="shared" si="46"/>
        <v>0.37481679420219444</v>
      </c>
      <c r="L149">
        <f t="shared" si="47"/>
        <v>0.37048499999999995</v>
      </c>
      <c r="M149" t="str">
        <f t="shared" si="57"/>
        <v>UPM</v>
      </c>
      <c r="N149">
        <f t="shared" si="48"/>
        <v>-0.43122937081313595</v>
      </c>
      <c r="O149">
        <f t="shared" si="49"/>
        <v>-0.85741032897642988</v>
      </c>
      <c r="P149">
        <f t="shared" si="50"/>
        <v>-0.43122937081313595</v>
      </c>
      <c r="Q149">
        <f t="shared" si="51"/>
        <v>-0.85741032897642988</v>
      </c>
      <c r="R149">
        <f t="shared" si="55"/>
        <v>-40.046886940303345</v>
      </c>
    </row>
    <row r="150" spans="1:18" x14ac:dyDescent="0.2">
      <c r="A150" t="s">
        <v>174</v>
      </c>
      <c r="B150" t="s">
        <v>162</v>
      </c>
      <c r="C150" t="s">
        <v>164</v>
      </c>
      <c r="D150">
        <v>0.1933</v>
      </c>
      <c r="E150">
        <v>7.3178999999999994E-2</v>
      </c>
      <c r="F150">
        <v>4.5443999999999998E-2</v>
      </c>
      <c r="G150">
        <f t="shared" si="53"/>
        <v>2.7734999999999996E-2</v>
      </c>
      <c r="H150">
        <f t="shared" si="54"/>
        <v>4.5443999999999998E-2</v>
      </c>
      <c r="I150">
        <f t="shared" si="52"/>
        <v>0.37900217275447873</v>
      </c>
      <c r="J150">
        <f t="shared" si="56"/>
        <v>0.23509570615623382</v>
      </c>
      <c r="K150">
        <f t="shared" si="46"/>
        <v>0.27461450996138526</v>
      </c>
      <c r="L150">
        <f t="shared" si="47"/>
        <v>0.26647900000000002</v>
      </c>
      <c r="M150" t="str">
        <f t="shared" si="57"/>
        <v>UPM</v>
      </c>
      <c r="N150">
        <f t="shared" si="48"/>
        <v>-0.57433701006506621</v>
      </c>
      <c r="O150">
        <f t="shared" si="49"/>
        <v>-1.1356135294961622</v>
      </c>
      <c r="P150">
        <f t="shared" si="50"/>
        <v>-0.57433701006506621</v>
      </c>
      <c r="Q150">
        <f t="shared" si="51"/>
        <v>-1.1356135294961622</v>
      </c>
      <c r="R150">
        <f t="shared" si="55"/>
        <v>-62.14226590791516</v>
      </c>
    </row>
    <row r="151" spans="1:18" x14ac:dyDescent="0.2">
      <c r="A151" t="s">
        <v>168</v>
      </c>
      <c r="B151" t="s">
        <v>162</v>
      </c>
      <c r="C151" t="s">
        <v>164</v>
      </c>
      <c r="D151">
        <v>0.15579299999999999</v>
      </c>
      <c r="E151">
        <v>8.2573999999999995E-2</v>
      </c>
      <c r="F151">
        <v>6.5471000000000001E-2</v>
      </c>
      <c r="G151">
        <f t="shared" si="53"/>
        <v>1.7102999999999993E-2</v>
      </c>
      <c r="H151">
        <f t="shared" si="54"/>
        <v>6.5471000000000001E-2</v>
      </c>
      <c r="I151">
        <f t="shared" si="52"/>
        <v>0.20712330757865666</v>
      </c>
      <c r="J151">
        <f t="shared" si="56"/>
        <v>0.42024352827148848</v>
      </c>
      <c r="K151">
        <f t="shared" si="46"/>
        <v>0.34641540146077265</v>
      </c>
      <c r="L151">
        <f t="shared" si="47"/>
        <v>0.238367</v>
      </c>
      <c r="M151" t="str">
        <f t="shared" si="57"/>
        <v>UPM</v>
      </c>
      <c r="N151">
        <f t="shared" si="48"/>
        <v>-0.62275386935928756</v>
      </c>
      <c r="O151">
        <f t="shared" si="49"/>
        <v>-1.0831566770626653</v>
      </c>
      <c r="P151">
        <f t="shared" si="50"/>
        <v>-0.62275386935928756</v>
      </c>
      <c r="Q151">
        <f t="shared" si="51"/>
        <v>-1.0831566770626653</v>
      </c>
      <c r="R151">
        <f t="shared" si="55"/>
        <v>-46.997618634983603</v>
      </c>
    </row>
    <row r="152" spans="1:18" x14ac:dyDescent="0.2">
      <c r="A152" t="s">
        <v>169</v>
      </c>
      <c r="B152" t="s">
        <v>162</v>
      </c>
      <c r="C152" t="s">
        <v>164</v>
      </c>
      <c r="D152">
        <v>0.14735899999999999</v>
      </c>
      <c r="E152">
        <v>7.0582000000000006E-2</v>
      </c>
      <c r="F152">
        <v>5.2555999999999999E-2</v>
      </c>
      <c r="G152">
        <f t="shared" si="53"/>
        <v>1.8026000000000007E-2</v>
      </c>
      <c r="H152">
        <f t="shared" si="54"/>
        <v>5.2555999999999999E-2</v>
      </c>
      <c r="I152">
        <f>G152/E152</f>
        <v>0.2553908928622029</v>
      </c>
      <c r="J152">
        <f t="shared" si="56"/>
        <v>0.35665280030401947</v>
      </c>
      <c r="K152">
        <f t="shared" si="46"/>
        <v>0.32385829192304344</v>
      </c>
      <c r="L152">
        <f t="shared" si="47"/>
        <v>0.217941</v>
      </c>
      <c r="M152" t="str">
        <f t="shared" si="57"/>
        <v>UPM</v>
      </c>
      <c r="N152">
        <f t="shared" si="48"/>
        <v>-0.66166106071852027</v>
      </c>
      <c r="O152">
        <f t="shared" si="49"/>
        <v>-1.1513060397043353</v>
      </c>
      <c r="P152">
        <f t="shared" si="50"/>
        <v>-0.66166106071852027</v>
      </c>
      <c r="Q152">
        <f t="shared" si="51"/>
        <v>-1.1513060397043353</v>
      </c>
      <c r="R152">
        <f>((E152-D152)/D152)*100</f>
        <v>-52.102009378456685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9AD181-5735-9648-864D-A2C9F3ABF79E}">
  <dimension ref="A1:P6"/>
  <sheetViews>
    <sheetView tabSelected="1" topLeftCell="D1" zoomScale="150" workbookViewId="0">
      <selection activeCell="F2" sqref="F2"/>
    </sheetView>
  </sheetViews>
  <sheetFormatPr baseColWidth="10" defaultRowHeight="16" x14ac:dyDescent="0.2"/>
  <cols>
    <col min="2" max="2" width="19.33203125" bestFit="1" customWidth="1"/>
    <col min="3" max="3" width="23.5" bestFit="1" customWidth="1"/>
    <col min="4" max="4" width="22.1640625" bestFit="1" customWidth="1"/>
    <col min="5" max="5" width="22.1640625" customWidth="1"/>
    <col min="6" max="6" width="12.33203125" bestFit="1" customWidth="1"/>
  </cols>
  <sheetData>
    <row r="1" spans="1:16" x14ac:dyDescent="0.2">
      <c r="A1" t="s">
        <v>0</v>
      </c>
      <c r="B1" t="s">
        <v>158</v>
      </c>
      <c r="C1" t="s">
        <v>181</v>
      </c>
      <c r="D1" t="s">
        <v>182</v>
      </c>
      <c r="E1" t="s">
        <v>193</v>
      </c>
      <c r="F1" t="s">
        <v>2</v>
      </c>
      <c r="G1" t="s">
        <v>3</v>
      </c>
      <c r="H1" t="s">
        <v>4</v>
      </c>
      <c r="I1" t="s">
        <v>5</v>
      </c>
      <c r="J1" t="s">
        <v>165</v>
      </c>
      <c r="K1" t="s">
        <v>166</v>
      </c>
      <c r="L1" t="s">
        <v>167</v>
      </c>
      <c r="M1" t="s">
        <v>176</v>
      </c>
      <c r="N1" t="s">
        <v>177</v>
      </c>
      <c r="O1" t="s">
        <v>178</v>
      </c>
      <c r="P1" t="s">
        <v>179</v>
      </c>
    </row>
    <row r="2" spans="1:16" x14ac:dyDescent="0.2">
      <c r="A2" t="s">
        <v>183</v>
      </c>
      <c r="B2" s="3" t="s">
        <v>160</v>
      </c>
      <c r="C2">
        <v>2.3532999999999998E-2</v>
      </c>
      <c r="D2">
        <v>2.3491000000000001E-2</v>
      </c>
      <c r="E2">
        <f>((D2-C2)/C2)*100</f>
        <v>-0.17847278290059451</v>
      </c>
    </row>
    <row r="3" spans="1:16" x14ac:dyDescent="0.2">
      <c r="A3" t="s">
        <v>184</v>
      </c>
      <c r="B3" s="3" t="s">
        <v>160</v>
      </c>
      <c r="C3">
        <v>1.0919E-2</v>
      </c>
      <c r="D3">
        <v>1.0936E-2</v>
      </c>
      <c r="E3">
        <f t="shared" ref="E3:E6" si="0">((D3-C3)/C3)*100</f>
        <v>0.15569191317885936</v>
      </c>
    </row>
    <row r="4" spans="1:16" x14ac:dyDescent="0.2">
      <c r="A4" t="s">
        <v>185</v>
      </c>
      <c r="B4" s="3" t="s">
        <v>160</v>
      </c>
      <c r="C4">
        <v>2.6353999999999999E-2</v>
      </c>
      <c r="D4">
        <v>2.6275E-2</v>
      </c>
      <c r="E4">
        <f t="shared" si="0"/>
        <v>-0.29976474159520078</v>
      </c>
    </row>
    <row r="5" spans="1:16" x14ac:dyDescent="0.2">
      <c r="A5" t="s">
        <v>186</v>
      </c>
      <c r="B5" s="3" t="s">
        <v>160</v>
      </c>
      <c r="C5">
        <v>2.5211999999999998E-2</v>
      </c>
      <c r="D5">
        <v>2.5066999999999999E-2</v>
      </c>
      <c r="E5">
        <f t="shared" si="0"/>
        <v>-0.57512295732190744</v>
      </c>
    </row>
    <row r="6" spans="1:16" x14ac:dyDescent="0.2">
      <c r="A6" t="s">
        <v>187</v>
      </c>
      <c r="B6" s="3" t="s">
        <v>160</v>
      </c>
      <c r="C6">
        <v>2.2787999999999999E-2</v>
      </c>
      <c r="D6">
        <v>2.2891000000000002E-2</v>
      </c>
      <c r="E6">
        <f t="shared" si="0"/>
        <v>0.45199227663683689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BE54D5-53D8-A346-A2C3-693990924FFF}">
  <dimension ref="A1:P6"/>
  <sheetViews>
    <sheetView workbookViewId="0">
      <selection activeCell="C2" sqref="C2:C6"/>
    </sheetView>
  </sheetViews>
  <sheetFormatPr baseColWidth="10" defaultRowHeight="16" x14ac:dyDescent="0.2"/>
  <cols>
    <col min="2" max="2" width="19.33203125" bestFit="1" customWidth="1"/>
    <col min="3" max="3" width="23.5" bestFit="1" customWidth="1"/>
    <col min="4" max="4" width="22.1640625" bestFit="1" customWidth="1"/>
    <col min="5" max="5" width="22.1640625" customWidth="1"/>
  </cols>
  <sheetData>
    <row r="1" spans="1:16" x14ac:dyDescent="0.2">
      <c r="A1" t="s">
        <v>0</v>
      </c>
      <c r="B1" t="s">
        <v>158</v>
      </c>
      <c r="C1" t="s">
        <v>181</v>
      </c>
      <c r="D1" t="s">
        <v>182</v>
      </c>
      <c r="E1" t="s">
        <v>193</v>
      </c>
      <c r="F1" t="s">
        <v>2</v>
      </c>
      <c r="G1" t="s">
        <v>3</v>
      </c>
      <c r="H1" t="s">
        <v>4</v>
      </c>
      <c r="I1" t="s">
        <v>5</v>
      </c>
      <c r="J1" t="s">
        <v>165</v>
      </c>
      <c r="K1" t="s">
        <v>166</v>
      </c>
      <c r="L1" t="s">
        <v>167</v>
      </c>
      <c r="M1" t="s">
        <v>176</v>
      </c>
      <c r="N1" t="s">
        <v>177</v>
      </c>
      <c r="O1" t="s">
        <v>178</v>
      </c>
      <c r="P1" t="s">
        <v>179</v>
      </c>
    </row>
    <row r="2" spans="1:16" x14ac:dyDescent="0.2">
      <c r="A2" t="s">
        <v>192</v>
      </c>
      <c r="B2" s="3" t="s">
        <v>160</v>
      </c>
      <c r="C2">
        <v>1.2022E-2</v>
      </c>
      <c r="D2">
        <v>1.1516999999999999E-2</v>
      </c>
      <c r="E2">
        <f>((D2-C2)/C2)*100</f>
        <v>-4.2006321743470325</v>
      </c>
    </row>
    <row r="3" spans="1:16" x14ac:dyDescent="0.2">
      <c r="A3" t="s">
        <v>188</v>
      </c>
      <c r="B3" s="3" t="s">
        <v>160</v>
      </c>
      <c r="C3">
        <v>7.5209999999999999E-3</v>
      </c>
      <c r="D3">
        <v>7.2550000000000002E-3</v>
      </c>
      <c r="E3">
        <f t="shared" ref="E3:E6" si="0">((D3-C3)/C3)*100</f>
        <v>-3.5367637282276259</v>
      </c>
      <c r="F3">
        <f>TTEST(C2:C6, D2:D6, 2, 1)</f>
        <v>2.4107158692018155E-2</v>
      </c>
    </row>
    <row r="4" spans="1:16" x14ac:dyDescent="0.2">
      <c r="A4" t="s">
        <v>189</v>
      </c>
      <c r="B4" s="3" t="s">
        <v>160</v>
      </c>
      <c r="C4">
        <v>8.9549999999999994E-3</v>
      </c>
      <c r="D4">
        <v>8.7019999999999997E-3</v>
      </c>
      <c r="E4">
        <f t="shared" si="0"/>
        <v>-2.825237297599104</v>
      </c>
    </row>
    <row r="5" spans="1:16" x14ac:dyDescent="0.2">
      <c r="A5" t="s">
        <v>190</v>
      </c>
      <c r="B5" s="3" t="s">
        <v>160</v>
      </c>
      <c r="C5">
        <v>3.9150000000000001E-3</v>
      </c>
      <c r="D5">
        <v>3.8630000000000001E-3</v>
      </c>
      <c r="E5">
        <f t="shared" si="0"/>
        <v>-1.3282247765006376</v>
      </c>
    </row>
    <row r="6" spans="1:16" x14ac:dyDescent="0.2">
      <c r="A6" t="s">
        <v>191</v>
      </c>
      <c r="B6" s="3" t="s">
        <v>160</v>
      </c>
      <c r="C6">
        <v>1.0482999999999999E-2</v>
      </c>
      <c r="D6">
        <v>1.0272999999999999E-2</v>
      </c>
      <c r="E6">
        <f t="shared" si="0"/>
        <v>-2.003243346370315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EA56E-975A-854D-8484-C7F345CAD23E}">
  <dimension ref="A2:R5"/>
  <sheetViews>
    <sheetView workbookViewId="0">
      <selection activeCell="A5" sqref="A5:XFD5"/>
    </sheetView>
  </sheetViews>
  <sheetFormatPr baseColWidth="10" defaultRowHeight="16" x14ac:dyDescent="0.2"/>
  <sheetData>
    <row r="2" spans="1:18" x14ac:dyDescent="0.2">
      <c r="A2" t="s">
        <v>18</v>
      </c>
      <c r="B2" t="s">
        <v>160</v>
      </c>
      <c r="C2" t="s">
        <v>163</v>
      </c>
      <c r="D2">
        <v>1.2632000000000001E-2</v>
      </c>
      <c r="E2">
        <v>2.7599999999999999E-3</v>
      </c>
      <c r="F2">
        <v>9.2800000000000001E-4</v>
      </c>
      <c r="G2">
        <f>(E2-F2)/E2</f>
        <v>0.663768115942029</v>
      </c>
      <c r="H2">
        <f>D2-G2</f>
        <v>-0.65113611594202903</v>
      </c>
      <c r="I2">
        <f>G2/D2</f>
        <v>52.546557626823066</v>
      </c>
      <c r="J2">
        <f>H2/D2</f>
        <v>-51.546557626823066</v>
      </c>
      <c r="K2">
        <f>E2/L2</f>
        <v>0.17931392931392928</v>
      </c>
      <c r="L2">
        <f>D2+E2</f>
        <v>1.5392000000000001E-2</v>
      </c>
      <c r="M2" t="str">
        <f>LEFT(A2, 3)</f>
        <v>AHF</v>
      </c>
      <c r="N2">
        <f>LOG(L2)</f>
        <v>-1.8127049453062622</v>
      </c>
      <c r="O2">
        <f>LOG(E2)</f>
        <v>-2.5590909179347823</v>
      </c>
      <c r="P2">
        <f>LOG10(L2)</f>
        <v>-1.8127049453062622</v>
      </c>
      <c r="Q2">
        <f>LOG10(E2)</f>
        <v>-2.5590909179347823</v>
      </c>
    </row>
    <row r="3" spans="1:18" x14ac:dyDescent="0.2">
      <c r="A3" t="s">
        <v>23</v>
      </c>
      <c r="B3" t="s">
        <v>160</v>
      </c>
      <c r="C3" t="s">
        <v>163</v>
      </c>
      <c r="D3">
        <v>6.1659999999999996E-3</v>
      </c>
      <c r="E3">
        <v>1.0070000000000001E-3</v>
      </c>
      <c r="F3">
        <v>2.2499999999999999E-4</v>
      </c>
      <c r="G3">
        <f t="shared" ref="G3:G4" si="0">(E3-F3)/E3</f>
        <v>0.77656405163853037</v>
      </c>
      <c r="H3">
        <f>D3-G3</f>
        <v>-0.77039805163853037</v>
      </c>
      <c r="I3">
        <f>G3/D3</f>
        <v>125.94292112204515</v>
      </c>
      <c r="J3">
        <f>H3/D3</f>
        <v>-124.94292112204515</v>
      </c>
      <c r="K3">
        <f>E3/L3</f>
        <v>0.14038756447790326</v>
      </c>
      <c r="L3">
        <f>D3+E3</f>
        <v>7.1729999999999997E-3</v>
      </c>
      <c r="M3" t="str">
        <f>LEFT(A3, 3)</f>
        <v>AHF</v>
      </c>
      <c r="N3">
        <f>LOG(L3)</f>
        <v>-2.144299169164563</v>
      </c>
      <c r="O3">
        <f>LOG(E3)</f>
        <v>-2.996970529446382</v>
      </c>
      <c r="P3">
        <f>LOG10(L3)</f>
        <v>-2.144299169164563</v>
      </c>
      <c r="Q3">
        <f>LOG10(E3)</f>
        <v>-2.996970529446382</v>
      </c>
    </row>
    <row r="4" spans="1:18" x14ac:dyDescent="0.2">
      <c r="A4" t="s">
        <v>21</v>
      </c>
      <c r="B4" t="s">
        <v>160</v>
      </c>
      <c r="C4" t="s">
        <v>163</v>
      </c>
      <c r="D4">
        <v>2.6762999999999999E-2</v>
      </c>
      <c r="E4">
        <v>4.3070000000000001E-3</v>
      </c>
      <c r="F4">
        <v>1.3209999999999999E-3</v>
      </c>
      <c r="G4">
        <f t="shared" si="0"/>
        <v>0.69328999303459482</v>
      </c>
      <c r="H4">
        <f>D4-G4</f>
        <v>-0.66652699303459484</v>
      </c>
      <c r="I4">
        <f>G4/D4</f>
        <v>25.904793671658442</v>
      </c>
      <c r="J4">
        <f>H4/D4</f>
        <v>-24.904793671658442</v>
      </c>
      <c r="K4">
        <f>E4/L4</f>
        <v>0.13862246540070808</v>
      </c>
      <c r="L4">
        <f>D4+E4</f>
        <v>3.107E-2</v>
      </c>
      <c r="M4" t="str">
        <f>LEFT(A4, 3)</f>
        <v>AHF</v>
      </c>
      <c r="N4">
        <f>LOG(L4)</f>
        <v>-1.5076587467450255</v>
      </c>
      <c r="O4">
        <f>LOG(E4)</f>
        <v>-2.3658251282373999</v>
      </c>
      <c r="P4">
        <f>LOG10(L4)</f>
        <v>-1.5076587467450255</v>
      </c>
      <c r="Q4">
        <f>LOG10(E4)</f>
        <v>-2.3658251282373999</v>
      </c>
    </row>
    <row r="5" spans="1:18" x14ac:dyDescent="0.2">
      <c r="A5" t="s">
        <v>83</v>
      </c>
      <c r="B5" t="s">
        <v>161</v>
      </c>
      <c r="C5" t="s">
        <v>163</v>
      </c>
      <c r="D5">
        <v>4.4219999999999997E-3</v>
      </c>
      <c r="E5">
        <v>5.7399999999999997E-4</v>
      </c>
      <c r="F5">
        <v>4.1E-5</v>
      </c>
      <c r="G5">
        <f>E5-F5</f>
        <v>5.3299999999999995E-4</v>
      </c>
      <c r="H5">
        <f>D5-G5</f>
        <v>3.8889999999999997E-3</v>
      </c>
      <c r="I5">
        <f>G5/E5</f>
        <v>0.92857142857142849</v>
      </c>
      <c r="J5">
        <f>H5/D5</f>
        <v>0.87946630483943911</v>
      </c>
      <c r="K5">
        <f>E5/L5</f>
        <v>0.11489191353082466</v>
      </c>
      <c r="L5">
        <f>D5+E5</f>
        <v>4.9959999999999996E-3</v>
      </c>
      <c r="M5" t="str">
        <f>LEFT(A5, 3)</f>
        <v>AEF</v>
      </c>
      <c r="N5">
        <f>LOG(L5)</f>
        <v>-2.3013775702979022</v>
      </c>
      <c r="O5">
        <f>LOG(E5)</f>
        <v>-3.2410881076020264</v>
      </c>
      <c r="P5">
        <f>LOG10(L5)</f>
        <v>-2.3013775702979022</v>
      </c>
      <c r="Q5">
        <f>LOG10(E5)</f>
        <v>-3.2410881076020264</v>
      </c>
      <c r="R5">
        <f>I5</f>
        <v>0.92857142857142849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200D2-2E23-F642-B739-8E9D00A04074}">
  <dimension ref="A1:R6"/>
  <sheetViews>
    <sheetView workbookViewId="0">
      <selection activeCell="A6" sqref="A6:XFD6"/>
    </sheetView>
  </sheetViews>
  <sheetFormatPr baseColWidth="10" defaultRowHeight="16" x14ac:dyDescent="0.2"/>
  <sheetData>
    <row r="1" spans="1:18" x14ac:dyDescent="0.2">
      <c r="A1" t="s">
        <v>65</v>
      </c>
      <c r="B1" t="s">
        <v>160</v>
      </c>
      <c r="C1" t="s">
        <v>164</v>
      </c>
      <c r="G1">
        <f>D1-F1</f>
        <v>0</v>
      </c>
      <c r="H1" t="e">
        <f>F1/D1</f>
        <v>#DIV/0!</v>
      </c>
      <c r="I1" t="e">
        <f>G1/D1</f>
        <v>#DIV/0!</v>
      </c>
      <c r="J1" t="e">
        <f>E1/K1</f>
        <v>#DIV/0!</v>
      </c>
      <c r="K1">
        <f>D1+D1</f>
        <v>0</v>
      </c>
    </row>
    <row r="2" spans="1:18" x14ac:dyDescent="0.2">
      <c r="A2" t="s">
        <v>12</v>
      </c>
      <c r="B2" t="s">
        <v>160</v>
      </c>
      <c r="C2" t="s">
        <v>163</v>
      </c>
      <c r="G2">
        <f>D2-F2</f>
        <v>0</v>
      </c>
      <c r="H2" t="e">
        <f>F2/D2</f>
        <v>#DIV/0!</v>
      </c>
      <c r="I2" t="e">
        <f>G2/D2</f>
        <v>#DIV/0!</v>
      </c>
      <c r="J2" t="e">
        <f>E2/K2</f>
        <v>#DIV/0!</v>
      </c>
      <c r="K2">
        <f>D2+E2</f>
        <v>0</v>
      </c>
      <c r="L2" t="str">
        <f>LEFT(A2, 3)</f>
        <v>AHF</v>
      </c>
    </row>
    <row r="3" spans="1:18" x14ac:dyDescent="0.2">
      <c r="A3" t="s">
        <v>74</v>
      </c>
      <c r="B3" t="s">
        <v>161</v>
      </c>
      <c r="C3" t="s">
        <v>163</v>
      </c>
      <c r="G3">
        <f>D3-F3</f>
        <v>0</v>
      </c>
      <c r="H3" t="e">
        <f>F3/D3</f>
        <v>#DIV/0!</v>
      </c>
      <c r="I3" t="e">
        <f>G3/D3</f>
        <v>#DIV/0!</v>
      </c>
      <c r="J3" t="e">
        <f>E3/K3</f>
        <v>#DIV/0!</v>
      </c>
      <c r="K3">
        <f>D3+E3</f>
        <v>0</v>
      </c>
      <c r="L3" t="str">
        <f>LEFT(A3, 3)</f>
        <v>AEF</v>
      </c>
    </row>
    <row r="4" spans="1:18" x14ac:dyDescent="0.2">
      <c r="A4" t="s">
        <v>72</v>
      </c>
      <c r="B4" t="s">
        <v>161</v>
      </c>
      <c r="C4" t="s">
        <v>163</v>
      </c>
      <c r="D4">
        <v>8.0137E-2</v>
      </c>
      <c r="E4">
        <v>3.0283000000000001E-2</v>
      </c>
      <c r="G4">
        <f>E4-F4</f>
        <v>3.0283000000000001E-2</v>
      </c>
      <c r="H4">
        <f>D4-G4</f>
        <v>4.9853999999999996E-2</v>
      </c>
      <c r="I4">
        <f>G4/E4</f>
        <v>1</v>
      </c>
      <c r="J4">
        <f>H4/D4</f>
        <v>0.62210963724621582</v>
      </c>
      <c r="K4">
        <f>E4/L4</f>
        <v>0.27425285274406808</v>
      </c>
      <c r="L4">
        <f>D4+E4</f>
        <v>0.11042</v>
      </c>
      <c r="M4" t="str">
        <f>LEFT(A4, 3)</f>
        <v>AEF</v>
      </c>
      <c r="N4">
        <f>LOG(L4)</f>
        <v>-0.95695225719588051</v>
      </c>
      <c r="O4">
        <f>LOG(E4)</f>
        <v>-1.5188011034484448</v>
      </c>
      <c r="P4">
        <f>LOG10(L4)</f>
        <v>-0.95695225719588051</v>
      </c>
      <c r="Q4">
        <f>LOG10(E4)</f>
        <v>-1.5188011034484448</v>
      </c>
      <c r="R4">
        <f>I4</f>
        <v>1</v>
      </c>
    </row>
    <row r="5" spans="1:18" x14ac:dyDescent="0.2">
      <c r="A5" t="s">
        <v>88</v>
      </c>
      <c r="B5" t="s">
        <v>161</v>
      </c>
      <c r="C5" t="s">
        <v>163</v>
      </c>
      <c r="D5">
        <v>2.8294E-2</v>
      </c>
      <c r="E5">
        <v>1.0305999999999999E-2</v>
      </c>
      <c r="F5">
        <v>9.5049999999999996E-3</v>
      </c>
      <c r="G5">
        <f>E5-F5</f>
        <v>8.0099999999999963E-4</v>
      </c>
      <c r="H5">
        <f>D5-G5</f>
        <v>2.7493E-2</v>
      </c>
      <c r="I5">
        <f>G5/E5</f>
        <v>7.7721715505530725E-2</v>
      </c>
      <c r="J5">
        <f>H5/D5</f>
        <v>0.97169011097759239</v>
      </c>
      <c r="K5">
        <f>E5/L5</f>
        <v>0.26699481865284974</v>
      </c>
      <c r="L5">
        <f>D5+E5</f>
        <v>3.8599999999999995E-2</v>
      </c>
      <c r="M5" t="str">
        <f>LEFT(A5, 3)</f>
        <v>AEF</v>
      </c>
      <c r="N5">
        <f>LOG(L5)</f>
        <v>-1.4134126953282451</v>
      </c>
      <c r="O5">
        <f>LOG(E5)</f>
        <v>-1.9869098618749441</v>
      </c>
      <c r="P5">
        <f>LOG10(L5)</f>
        <v>-1.4134126953282451</v>
      </c>
      <c r="Q5">
        <f>LOG10(E5)</f>
        <v>-1.9869098618749441</v>
      </c>
      <c r="R5">
        <f>I5</f>
        <v>7.7721715505530725E-2</v>
      </c>
    </row>
    <row r="6" spans="1:18" x14ac:dyDescent="0.2">
      <c r="A6" t="s">
        <v>106</v>
      </c>
      <c r="B6" t="s">
        <v>161</v>
      </c>
      <c r="C6" t="s">
        <v>164</v>
      </c>
      <c r="D6">
        <v>3.5608000000000001E-2</v>
      </c>
      <c r="E6">
        <v>1.7510999999999999E-2</v>
      </c>
      <c r="F6">
        <v>2.913E-2</v>
      </c>
      <c r="G6">
        <f>E6-F6</f>
        <v>-1.1619000000000001E-2</v>
      </c>
      <c r="H6">
        <f>D6-G6</f>
        <v>4.7227000000000005E-2</v>
      </c>
      <c r="I6">
        <f>G6/E6</f>
        <v>-0.6635257837930445</v>
      </c>
      <c r="J6">
        <f>H6/D6</f>
        <v>1.3263030779600091</v>
      </c>
      <c r="K6">
        <f>E6/L6</f>
        <v>0.32965605527212483</v>
      </c>
      <c r="L6">
        <f>D6+E6</f>
        <v>5.3119E-2</v>
      </c>
      <c r="M6" t="str">
        <f>LEFT(A6, 3)</f>
        <v>AEM</v>
      </c>
      <c r="N6">
        <f>LOG(L6)</f>
        <v>-1.2747501094414286</v>
      </c>
      <c r="O6">
        <f>LOG(E6)</f>
        <v>-1.7566890519701777</v>
      </c>
      <c r="P6">
        <f>LOG10(L6)</f>
        <v>-1.2747501094414286</v>
      </c>
      <c r="Q6">
        <f>LOG10(E6)</f>
        <v>-1.7566890519701777</v>
      </c>
      <c r="R6">
        <f>I6</f>
        <v>-0.6635257837930445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Control_EtOH</vt:lpstr>
      <vt:lpstr>Control_Dissect</vt:lpstr>
      <vt:lpstr>JUVENILES</vt:lpstr>
      <vt:lpstr>NEW_MOLTS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Dinh</dc:creator>
  <cp:lastModifiedBy>Jason Dinh</cp:lastModifiedBy>
  <dcterms:created xsi:type="dcterms:W3CDTF">2021-08-26T14:53:16Z</dcterms:created>
  <dcterms:modified xsi:type="dcterms:W3CDTF">2021-10-07T16:45:53Z</dcterms:modified>
</cp:coreProperties>
</file>