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kid-my.sharepoint.com/personal/jason_wong_trainocate_com/Documents/"/>
    </mc:Choice>
  </mc:AlternateContent>
  <xr:revisionPtr revIDLastSave="193" documentId="8_{E89C9302-CFE4-48B0-8AA8-7C63E344C592}" xr6:coauthVersionLast="47" xr6:coauthVersionMax="47" xr10:uidLastSave="{86ABE6AF-44B0-4736-B573-9183A6F1A9EA}"/>
  <bookViews>
    <workbookView xWindow="28695" yWindow="510" windowWidth="21600" windowHeight="11295" activeTab="2" xr2:uid="{6E90E61C-C82A-4FB0-BC36-87525493E1A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0" i="3" l="1"/>
  <c r="L79" i="3"/>
  <c r="K79" i="3"/>
  <c r="M79" i="3" s="1"/>
  <c r="L78" i="3"/>
  <c r="K78" i="3"/>
  <c r="M78" i="3" s="1"/>
  <c r="L77" i="3"/>
  <c r="M77" i="3" s="1"/>
  <c r="A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<sst xmlns="http://schemas.openxmlformats.org/spreadsheetml/2006/main" count="242" uniqueCount="165">
  <si>
    <t>2^7</t>
  </si>
  <si>
    <t>2^6</t>
  </si>
  <si>
    <t>2^5</t>
  </si>
  <si>
    <t>2^4</t>
  </si>
  <si>
    <t>2^3</t>
  </si>
  <si>
    <t>2^2</t>
  </si>
  <si>
    <t>2^1</t>
  </si>
  <si>
    <t>2^0</t>
  </si>
  <si>
    <t>IPv4</t>
  </si>
  <si>
    <t>a.b.c.d</t>
  </si>
  <si>
    <t>8bit.8bit.8bit.8bit</t>
  </si>
  <si>
    <t>0.0.0.0 - 255.255.255.255</t>
  </si>
  <si>
    <t>Netmask</t>
  </si>
  <si>
    <t>255.255.0.0</t>
  </si>
  <si>
    <t>255.255.255.0</t>
  </si>
  <si>
    <t>255.0.0.0</t>
  </si>
  <si>
    <t>255.255.240.0</t>
  </si>
  <si>
    <t>contigouos</t>
  </si>
  <si>
    <t>0000 0000</t>
  </si>
  <si>
    <t>1000 0000</t>
  </si>
  <si>
    <t>1100 0000</t>
  </si>
  <si>
    <t>1110 0000</t>
  </si>
  <si>
    <t>1111 0000</t>
  </si>
  <si>
    <t>1111 1000</t>
  </si>
  <si>
    <t>1111 1100</t>
  </si>
  <si>
    <t>1111 1110</t>
  </si>
  <si>
    <t>1111 1111</t>
  </si>
  <si>
    <t>Broadcast</t>
  </si>
  <si>
    <t>Each subnet</t>
  </si>
  <si>
    <t>NetworkID</t>
  </si>
  <si>
    <t>Broadcast IP</t>
  </si>
  <si>
    <t>First usable IP</t>
  </si>
  <si>
    <t>Last usable IP</t>
  </si>
  <si>
    <t>client bits all turn 0's</t>
  </si>
  <si>
    <t>client bits all turn 1's</t>
  </si>
  <si>
    <t>0000 0001</t>
  </si>
  <si>
    <t>0000 0011</t>
  </si>
  <si>
    <t>0000 0111</t>
  </si>
  <si>
    <t>0000 1111</t>
  </si>
  <si>
    <t>0001 1111</t>
  </si>
  <si>
    <t>1101 1111</t>
  </si>
  <si>
    <t>0011 1111</t>
  </si>
  <si>
    <t>0111 1111</t>
  </si>
  <si>
    <t>decimal --&gt; hexadecimal</t>
  </si>
  <si>
    <t>234--&gt;</t>
  </si>
  <si>
    <t>d</t>
  </si>
  <si>
    <t>a</t>
  </si>
  <si>
    <t>b</t>
  </si>
  <si>
    <t>c</t>
  </si>
  <si>
    <t>e</t>
  </si>
  <si>
    <t>f</t>
  </si>
  <si>
    <t>f5--&gt;</t>
  </si>
  <si>
    <t>f|5</t>
  </si>
  <si>
    <t>most significant bit</t>
  </si>
  <si>
    <t>least significant bit</t>
  </si>
  <si>
    <t>8n.8n.8n.3n 5c</t>
  </si>
  <si>
    <t>255.255.255.224</t>
  </si>
  <si>
    <t xml:space="preserve">? Netmask </t>
  </si>
  <si>
    <t>? NetworkID</t>
  </si>
  <si>
    <t>? Last usable IP</t>
  </si>
  <si>
    <t>? Broadcast IP</t>
  </si>
  <si>
    <t>? New subnet</t>
  </si>
  <si>
    <t>? First usable IP</t>
  </si>
  <si>
    <t>Q. Given network cidr block of 192.168.100.50/27, find out what following?</t>
  </si>
  <si>
    <t>1. N.C</t>
  </si>
  <si>
    <t>bin</t>
  </si>
  <si>
    <t>dec</t>
  </si>
  <si>
    <t>netmask</t>
  </si>
  <si>
    <t>1010 1000</t>
  </si>
  <si>
    <t>0110 0100</t>
  </si>
  <si>
    <t>0011 0010</t>
  </si>
  <si>
    <t>ANDing</t>
  </si>
  <si>
    <t>0010 0000</t>
  </si>
  <si>
    <t>nnnc cccc</t>
  </si>
  <si>
    <t>VLSM</t>
  </si>
  <si>
    <t>Q. Given 192.168.100.0/24</t>
  </si>
  <si>
    <t>Sales</t>
  </si>
  <si>
    <t>HR</t>
  </si>
  <si>
    <t>Operations</t>
  </si>
  <si>
    <t>1. Minimize IP wastage</t>
  </si>
  <si>
    <t>2. Must not overlap</t>
  </si>
  <si>
    <t>3. Start from direction</t>
  </si>
  <si>
    <t>small</t>
  </si>
  <si>
    <t>big</t>
  </si>
  <si>
    <t>1. Formula</t>
  </si>
  <si>
    <t>2. N.C</t>
  </si>
  <si>
    <t>2^c-2</t>
  </si>
  <si>
    <t>=3</t>
  </si>
  <si>
    <t>=5</t>
  </si>
  <si>
    <t>2^c</t>
  </si>
  <si>
    <t>n</t>
  </si>
  <si>
    <t>255.255.255.248</t>
  </si>
  <si>
    <t>192.168.100.0</t>
  </si>
  <si>
    <t>192.168.100.</t>
  </si>
  <si>
    <t>8n.8n.8n.5n 3c</t>
  </si>
  <si>
    <t>nnnn nccc</t>
  </si>
  <si>
    <t>192.168.100.1</t>
  </si>
  <si>
    <t>192.168.100.7</t>
  </si>
  <si>
    <t>192.168.100.6</t>
  </si>
  <si>
    <t>ClassFull</t>
  </si>
  <si>
    <t>Classless</t>
  </si>
  <si>
    <t>A</t>
  </si>
  <si>
    <t>B</t>
  </si>
  <si>
    <t>C</t>
  </si>
  <si>
    <t>D</t>
  </si>
  <si>
    <t>E</t>
  </si>
  <si>
    <t>Multicast</t>
  </si>
  <si>
    <t>224.x.x.x - 239.x.x.x</t>
  </si>
  <si>
    <t>Reserved for future</t>
  </si>
  <si>
    <t>240.x.x.x - 255.x.x.x</t>
  </si>
  <si>
    <t>1.0.0.1 - 126.255.255.254</t>
  </si>
  <si>
    <t>128.0.0.1 - 191.255.255.254</t>
  </si>
  <si>
    <t>192.0.0.1 - 223.255.255.254</t>
  </si>
  <si>
    <t>/8 255.0.0.0</t>
  </si>
  <si>
    <t>/16 255.255.0.0</t>
  </si>
  <si>
    <t>/24 255.255.255.0</t>
  </si>
  <si>
    <t>0 nnn nnnn.8c.8c.8c</t>
  </si>
  <si>
    <t>10 nn nnnn.8n.8c.8c</t>
  </si>
  <si>
    <t>1011 1111</t>
  </si>
  <si>
    <t>Class</t>
  </si>
  <si>
    <t>Private IP range</t>
  </si>
  <si>
    <t>10.x.x.x</t>
  </si>
  <si>
    <t>172.16.x.x - 172.31.x.x</t>
  </si>
  <si>
    <t xml:space="preserve">192.168.x.x </t>
  </si>
  <si>
    <t>RFC 1918</t>
  </si>
  <si>
    <t>NAT</t>
  </si>
  <si>
    <t>110n nnnn.8n.8n.8c</t>
  </si>
  <si>
    <t>2^5 = 32 subnets</t>
  </si>
  <si>
    <t>Network</t>
  </si>
  <si>
    <t>Clients</t>
  </si>
  <si>
    <t>2^c-2=50</t>
  </si>
  <si>
    <t>2^c=52</t>
  </si>
  <si>
    <t>255.255.255.192</t>
  </si>
  <si>
    <t>nncc cccc</t>
  </si>
  <si>
    <t>0100 0000</t>
  </si>
  <si>
    <t>192.168.100.64</t>
  </si>
  <si>
    <t>192.168.100.65</t>
  </si>
  <si>
    <t>192.168.100.127</t>
  </si>
  <si>
    <t>192.168.100.126</t>
  </si>
  <si>
    <t>effect: gap, for future expansion</t>
  </si>
  <si>
    <t>effect: nice, cannot growth</t>
  </si>
  <si>
    <t>255.255.255.128</t>
  </si>
  <si>
    <t>192.168.100.128</t>
  </si>
  <si>
    <t>192.168.100.255</t>
  </si>
  <si>
    <t>2^c-2=100</t>
  </si>
  <si>
    <t>2^c=102</t>
  </si>
  <si>
    <t>c=7</t>
  </si>
  <si>
    <t>n=25</t>
  </si>
  <si>
    <t>nccc cccc</t>
  </si>
  <si>
    <t>24n</t>
  </si>
  <si>
    <t>c=2</t>
  </si>
  <si>
    <t>n=30</t>
  </si>
  <si>
    <t>172.16.33.0</t>
  </si>
  <si>
    <t>nnnn nncc</t>
  </si>
  <si>
    <t>? Netmask</t>
  </si>
  <si>
    <t>? Number of client</t>
  </si>
  <si>
    <t>172.16.100.1</t>
  </si>
  <si>
    <t>172.16.100.0</t>
  </si>
  <si>
    <t>172.16.100.7</t>
  </si>
  <si>
    <t>172.16.100.6</t>
  </si>
  <si>
    <t>nnnnn ccc</t>
  </si>
  <si>
    <t>Q. Given 172.16.100.161/29</t>
  </si>
  <si>
    <t>10100 001</t>
  </si>
  <si>
    <t>10100 000</t>
  </si>
  <si>
    <t>10100 111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</si>
</sst>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167" fontId="0" fillId="0" borderId="0" xfId="1" applyNumberFormat="1" applyFon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D2C0-352A-4572-9E9F-33AA3260873C}">
  <dimension ref="A1:J18"/>
  <sheetViews>
    <sheetView workbookViewId="0">
      <selection activeCell="B2" sqref="B2:C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>
        <f>2^7</f>
        <v>128</v>
      </c>
      <c r="B2">
        <f>2^6</f>
        <v>64</v>
      </c>
      <c r="C2">
        <f>2^5</f>
        <v>32</v>
      </c>
      <c r="D2">
        <f>2^4</f>
        <v>16</v>
      </c>
      <c r="E2">
        <f>2^3</f>
        <v>8</v>
      </c>
      <c r="F2">
        <f>2^2</f>
        <v>4</v>
      </c>
      <c r="G2">
        <f>2^1</f>
        <v>2</v>
      </c>
      <c r="H2">
        <f>2^0</f>
        <v>1</v>
      </c>
    </row>
    <row r="3" spans="1:10" x14ac:dyDescent="0.25">
      <c r="A3">
        <v>0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100</v>
      </c>
      <c r="J3">
        <v>1100100</v>
      </c>
    </row>
    <row r="4" spans="1:10" x14ac:dyDescent="0.25">
      <c r="A4">
        <v>1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200</v>
      </c>
    </row>
    <row r="5" spans="1:10" x14ac:dyDescent="0.25">
      <c r="A5">
        <v>1</v>
      </c>
      <c r="B5">
        <v>1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234</v>
      </c>
    </row>
    <row r="6" spans="1:10" x14ac:dyDescent="0.25">
      <c r="A6">
        <v>1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177</v>
      </c>
    </row>
    <row r="7" spans="1:10" x14ac:dyDescent="0.25">
      <c r="A7">
        <v>1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1</v>
      </c>
      <c r="J7" t="s">
        <v>52</v>
      </c>
    </row>
    <row r="8" spans="1:10" x14ac:dyDescent="0.25">
      <c r="A8" t="s">
        <v>53</v>
      </c>
      <c r="H8" t="s">
        <v>54</v>
      </c>
    </row>
    <row r="10" spans="1:10" x14ac:dyDescent="0.25">
      <c r="A10" t="s">
        <v>43</v>
      </c>
    </row>
    <row r="11" spans="1:10" x14ac:dyDescent="0.25">
      <c r="A11" t="s">
        <v>44</v>
      </c>
    </row>
    <row r="12" spans="1:10" x14ac:dyDescent="0.25">
      <c r="A12" t="s">
        <v>51</v>
      </c>
      <c r="D12" t="s">
        <v>46</v>
      </c>
      <c r="E12">
        <v>10</v>
      </c>
    </row>
    <row r="13" spans="1:10" x14ac:dyDescent="0.25">
      <c r="D13" t="s">
        <v>47</v>
      </c>
      <c r="E13">
        <v>11</v>
      </c>
    </row>
    <row r="14" spans="1:10" x14ac:dyDescent="0.25">
      <c r="A14" t="s">
        <v>8</v>
      </c>
      <c r="D14" t="s">
        <v>48</v>
      </c>
      <c r="E14">
        <v>12</v>
      </c>
    </row>
    <row r="15" spans="1:10" x14ac:dyDescent="0.25">
      <c r="A15" t="s">
        <v>9</v>
      </c>
      <c r="D15" t="s">
        <v>45</v>
      </c>
      <c r="E15">
        <v>13</v>
      </c>
    </row>
    <row r="16" spans="1:10" x14ac:dyDescent="0.25">
      <c r="A16" t="s">
        <v>10</v>
      </c>
      <c r="D16" t="s">
        <v>49</v>
      </c>
      <c r="E16">
        <v>14</v>
      </c>
    </row>
    <row r="17" spans="1:5" x14ac:dyDescent="0.25">
      <c r="D17" t="s">
        <v>50</v>
      </c>
      <c r="E17">
        <v>15</v>
      </c>
    </row>
    <row r="18" spans="1:5" x14ac:dyDescent="0.25">
      <c r="A1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56486-BC9C-44FE-B0BD-570BF0262F68}">
  <dimension ref="A1:J10"/>
  <sheetViews>
    <sheetView topLeftCell="B1" zoomScale="145" zoomScaleNormal="145" workbookViewId="0">
      <selection activeCell="E11" sqref="E11"/>
    </sheetView>
  </sheetViews>
  <sheetFormatPr defaultRowHeight="15" x14ac:dyDescent="0.25"/>
  <cols>
    <col min="3" max="3" width="10.85546875" customWidth="1"/>
    <col min="4" max="4" width="5" customWidth="1"/>
    <col min="6" max="6" width="9.7109375" customWidth="1"/>
    <col min="9" max="9" width="12.28515625" customWidth="1"/>
  </cols>
  <sheetData>
    <row r="1" spans="1:10" x14ac:dyDescent="0.25">
      <c r="A1" t="s">
        <v>12</v>
      </c>
      <c r="C1" t="s">
        <v>17</v>
      </c>
      <c r="F1" t="s">
        <v>27</v>
      </c>
      <c r="I1" t="s">
        <v>28</v>
      </c>
    </row>
    <row r="2" spans="1:10" x14ac:dyDescent="0.25">
      <c r="A2" t="s">
        <v>13</v>
      </c>
      <c r="C2" t="s">
        <v>18</v>
      </c>
      <c r="D2">
        <v>0</v>
      </c>
      <c r="F2" t="s">
        <v>18</v>
      </c>
      <c r="G2">
        <v>0</v>
      </c>
      <c r="I2" t="s">
        <v>29</v>
      </c>
      <c r="J2" t="s">
        <v>33</v>
      </c>
    </row>
    <row r="3" spans="1:10" x14ac:dyDescent="0.25">
      <c r="A3" t="s">
        <v>14</v>
      </c>
      <c r="C3" t="s">
        <v>19</v>
      </c>
      <c r="D3">
        <v>128</v>
      </c>
      <c r="F3" t="s">
        <v>35</v>
      </c>
      <c r="G3">
        <v>1</v>
      </c>
      <c r="I3" t="s">
        <v>31</v>
      </c>
    </row>
    <row r="4" spans="1:10" x14ac:dyDescent="0.25">
      <c r="A4" t="s">
        <v>15</v>
      </c>
      <c r="C4" t="s">
        <v>20</v>
      </c>
      <c r="D4">
        <v>192</v>
      </c>
      <c r="F4" t="s">
        <v>36</v>
      </c>
      <c r="G4">
        <v>3</v>
      </c>
      <c r="I4" t="s">
        <v>32</v>
      </c>
    </row>
    <row r="5" spans="1:10" x14ac:dyDescent="0.25">
      <c r="A5" t="s">
        <v>16</v>
      </c>
      <c r="C5" t="s">
        <v>21</v>
      </c>
      <c r="D5">
        <v>224</v>
      </c>
      <c r="F5" t="s">
        <v>37</v>
      </c>
      <c r="G5">
        <v>7</v>
      </c>
      <c r="I5" t="s">
        <v>30</v>
      </c>
      <c r="J5" t="s">
        <v>34</v>
      </c>
    </row>
    <row r="6" spans="1:10" x14ac:dyDescent="0.25">
      <c r="C6" t="s">
        <v>22</v>
      </c>
      <c r="D6">
        <v>240</v>
      </c>
      <c r="F6" t="s">
        <v>38</v>
      </c>
      <c r="G6">
        <v>15</v>
      </c>
    </row>
    <row r="7" spans="1:10" x14ac:dyDescent="0.25">
      <c r="C7" t="s">
        <v>23</v>
      </c>
      <c r="D7">
        <v>248</v>
      </c>
      <c r="F7" t="s">
        <v>39</v>
      </c>
      <c r="G7">
        <v>31</v>
      </c>
    </row>
    <row r="8" spans="1:10" x14ac:dyDescent="0.25">
      <c r="C8" t="s">
        <v>24</v>
      </c>
      <c r="D8">
        <v>252</v>
      </c>
      <c r="F8" t="s">
        <v>41</v>
      </c>
      <c r="G8">
        <v>63</v>
      </c>
    </row>
    <row r="9" spans="1:10" x14ac:dyDescent="0.25">
      <c r="C9" t="s">
        <v>25</v>
      </c>
      <c r="D9">
        <v>254</v>
      </c>
      <c r="F9" t="s">
        <v>42</v>
      </c>
      <c r="G9">
        <v>127</v>
      </c>
    </row>
    <row r="10" spans="1:10" x14ac:dyDescent="0.25">
      <c r="C10" t="s">
        <v>26</v>
      </c>
      <c r="D10">
        <v>255</v>
      </c>
      <c r="F10" t="s">
        <v>26</v>
      </c>
      <c r="G10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FC3EB-86FF-40D5-AC92-C8A9450A7129}">
  <dimension ref="A3:M117"/>
  <sheetViews>
    <sheetView tabSelected="1" topLeftCell="A100" zoomScale="96" zoomScaleNormal="96" workbookViewId="0">
      <selection activeCell="B107" sqref="B107"/>
    </sheetView>
  </sheetViews>
  <sheetFormatPr defaultRowHeight="15" x14ac:dyDescent="0.25"/>
  <cols>
    <col min="3" max="3" width="22" customWidth="1"/>
    <col min="5" max="5" width="15.42578125" customWidth="1"/>
    <col min="6" max="6" width="16" customWidth="1"/>
    <col min="12" max="12" width="16.7109375" bestFit="1" customWidth="1"/>
    <col min="13" max="13" width="14.5703125" bestFit="1" customWidth="1"/>
  </cols>
  <sheetData>
    <row r="3" spans="1:9" x14ac:dyDescent="0.25">
      <c r="A3" t="s">
        <v>63</v>
      </c>
    </row>
    <row r="5" spans="1:9" x14ac:dyDescent="0.25">
      <c r="A5" t="s">
        <v>57</v>
      </c>
      <c r="C5" t="s">
        <v>56</v>
      </c>
      <c r="F5" t="s">
        <v>64</v>
      </c>
    </row>
    <row r="6" spans="1:9" x14ac:dyDescent="0.25">
      <c r="A6" t="s">
        <v>58</v>
      </c>
      <c r="F6" t="s">
        <v>55</v>
      </c>
    </row>
    <row r="7" spans="1:9" x14ac:dyDescent="0.25">
      <c r="A7" t="s">
        <v>62</v>
      </c>
    </row>
    <row r="8" spans="1:9" x14ac:dyDescent="0.25">
      <c r="A8" t="s">
        <v>59</v>
      </c>
      <c r="E8" t="s">
        <v>66</v>
      </c>
      <c r="F8">
        <v>192</v>
      </c>
      <c r="G8">
        <v>168</v>
      </c>
      <c r="H8">
        <v>100</v>
      </c>
      <c r="I8">
        <v>50</v>
      </c>
    </row>
    <row r="9" spans="1:9" x14ac:dyDescent="0.25">
      <c r="A9" t="s">
        <v>60</v>
      </c>
      <c r="E9" t="s">
        <v>65</v>
      </c>
      <c r="F9" t="s">
        <v>20</v>
      </c>
      <c r="G9" t="s">
        <v>68</v>
      </c>
      <c r="H9" t="s">
        <v>69</v>
      </c>
      <c r="I9" t="s">
        <v>70</v>
      </c>
    </row>
    <row r="10" spans="1:9" x14ac:dyDescent="0.25">
      <c r="A10" t="s">
        <v>61</v>
      </c>
      <c r="D10" t="s">
        <v>71</v>
      </c>
      <c r="E10" t="s">
        <v>67</v>
      </c>
      <c r="F10" t="s">
        <v>26</v>
      </c>
      <c r="G10" t="s">
        <v>26</v>
      </c>
      <c r="H10" t="s">
        <v>26</v>
      </c>
      <c r="I10" t="s">
        <v>21</v>
      </c>
    </row>
    <row r="11" spans="1:9" x14ac:dyDescent="0.25">
      <c r="F11" t="s">
        <v>20</v>
      </c>
      <c r="G11" t="s">
        <v>68</v>
      </c>
      <c r="H11" t="s">
        <v>69</v>
      </c>
      <c r="I11" t="s">
        <v>72</v>
      </c>
    </row>
    <row r="12" spans="1:9" x14ac:dyDescent="0.25">
      <c r="I12" t="s">
        <v>73</v>
      </c>
    </row>
    <row r="13" spans="1:9" x14ac:dyDescent="0.25">
      <c r="A13">
        <v>1</v>
      </c>
      <c r="B13">
        <v>0</v>
      </c>
      <c r="C13">
        <v>1</v>
      </c>
      <c r="D13">
        <v>0</v>
      </c>
      <c r="E13" t="s">
        <v>58</v>
      </c>
      <c r="F13">
        <v>192</v>
      </c>
      <c r="G13">
        <v>168</v>
      </c>
      <c r="H13">
        <v>100</v>
      </c>
      <c r="I13">
        <v>32</v>
      </c>
    </row>
    <row r="14" spans="1:9" x14ac:dyDescent="0.25">
      <c r="A14">
        <v>1</v>
      </c>
      <c r="B14">
        <v>1</v>
      </c>
      <c r="C14">
        <v>0</v>
      </c>
      <c r="D14">
        <v>0</v>
      </c>
      <c r="E14" t="s">
        <v>62</v>
      </c>
      <c r="F14">
        <v>192</v>
      </c>
      <c r="G14">
        <v>168</v>
      </c>
      <c r="H14">
        <v>100</v>
      </c>
      <c r="I14">
        <v>33</v>
      </c>
    </row>
    <row r="15" spans="1:9" x14ac:dyDescent="0.25">
      <c r="A15">
        <v>1</v>
      </c>
      <c r="B15">
        <v>0</v>
      </c>
      <c r="C15">
        <v>0</v>
      </c>
      <c r="D15">
        <v>0</v>
      </c>
      <c r="E15" t="s">
        <v>59</v>
      </c>
      <c r="F15">
        <v>192</v>
      </c>
      <c r="G15">
        <v>168</v>
      </c>
      <c r="H15">
        <v>100</v>
      </c>
      <c r="I15">
        <v>62</v>
      </c>
    </row>
    <row r="16" spans="1:9" x14ac:dyDescent="0.25">
      <c r="I16" t="s">
        <v>41</v>
      </c>
    </row>
    <row r="17" spans="1:9" x14ac:dyDescent="0.25">
      <c r="E17" t="s">
        <v>60</v>
      </c>
      <c r="F17">
        <v>192</v>
      </c>
      <c r="G17">
        <v>168</v>
      </c>
      <c r="H17">
        <v>100</v>
      </c>
      <c r="I17">
        <v>63</v>
      </c>
    </row>
    <row r="19" spans="1:9" x14ac:dyDescent="0.25">
      <c r="A19" t="s">
        <v>74</v>
      </c>
    </row>
    <row r="20" spans="1:9" x14ac:dyDescent="0.25">
      <c r="A20" t="s">
        <v>79</v>
      </c>
    </row>
    <row r="21" spans="1:9" x14ac:dyDescent="0.25">
      <c r="A21" t="s">
        <v>80</v>
      </c>
    </row>
    <row r="22" spans="1:9" x14ac:dyDescent="0.25">
      <c r="A22" t="s">
        <v>81</v>
      </c>
    </row>
    <row r="23" spans="1:9" x14ac:dyDescent="0.25">
      <c r="B23" t="s">
        <v>82</v>
      </c>
      <c r="C23" t="s">
        <v>139</v>
      </c>
    </row>
    <row r="24" spans="1:9" x14ac:dyDescent="0.25">
      <c r="B24" t="s">
        <v>83</v>
      </c>
      <c r="C24" t="s">
        <v>140</v>
      </c>
    </row>
    <row r="29" spans="1:9" x14ac:dyDescent="0.25">
      <c r="A29" t="s">
        <v>75</v>
      </c>
    </row>
    <row r="30" spans="1:9" x14ac:dyDescent="0.25">
      <c r="A30" t="s">
        <v>76</v>
      </c>
      <c r="B30">
        <v>100</v>
      </c>
    </row>
    <row r="31" spans="1:9" x14ac:dyDescent="0.25">
      <c r="A31" t="s">
        <v>77</v>
      </c>
      <c r="B31">
        <v>3</v>
      </c>
    </row>
    <row r="32" spans="1:9" x14ac:dyDescent="0.25">
      <c r="A32" t="s">
        <v>78</v>
      </c>
      <c r="B32">
        <v>50</v>
      </c>
    </row>
    <row r="34" spans="1:10" x14ac:dyDescent="0.25">
      <c r="A34" t="s">
        <v>77</v>
      </c>
      <c r="B34">
        <v>3</v>
      </c>
    </row>
    <row r="35" spans="1:10" x14ac:dyDescent="0.25">
      <c r="A35" t="s">
        <v>84</v>
      </c>
      <c r="E35" t="s">
        <v>85</v>
      </c>
    </row>
    <row r="36" spans="1:10" x14ac:dyDescent="0.25">
      <c r="A36" t="s">
        <v>86</v>
      </c>
      <c r="B36" s="1" t="s">
        <v>87</v>
      </c>
      <c r="E36" t="s">
        <v>92</v>
      </c>
    </row>
    <row r="37" spans="1:10" x14ac:dyDescent="0.25">
      <c r="A37" t="s">
        <v>89</v>
      </c>
      <c r="B37" s="1" t="s">
        <v>88</v>
      </c>
      <c r="E37" t="s">
        <v>94</v>
      </c>
    </row>
    <row r="38" spans="1:10" x14ac:dyDescent="0.25">
      <c r="A38" t="s">
        <v>48</v>
      </c>
      <c r="B38" s="1">
        <v>3</v>
      </c>
      <c r="E38" t="s">
        <v>93</v>
      </c>
    </row>
    <row r="39" spans="1:10" x14ac:dyDescent="0.25">
      <c r="A39" t="s">
        <v>90</v>
      </c>
      <c r="B39">
        <v>29</v>
      </c>
      <c r="F39" t="s">
        <v>95</v>
      </c>
    </row>
    <row r="40" spans="1:10" x14ac:dyDescent="0.25">
      <c r="F40" t="s">
        <v>18</v>
      </c>
      <c r="I40" t="s">
        <v>124</v>
      </c>
    </row>
    <row r="41" spans="1:10" x14ac:dyDescent="0.25">
      <c r="A41" t="s">
        <v>57</v>
      </c>
      <c r="C41" t="s">
        <v>91</v>
      </c>
      <c r="F41" t="s">
        <v>37</v>
      </c>
      <c r="I41" t="s">
        <v>119</v>
      </c>
      <c r="J41" t="s">
        <v>120</v>
      </c>
    </row>
    <row r="42" spans="1:10" x14ac:dyDescent="0.25">
      <c r="A42" t="s">
        <v>58</v>
      </c>
      <c r="C42" t="s">
        <v>92</v>
      </c>
      <c r="I42" t="s">
        <v>101</v>
      </c>
      <c r="J42" t="s">
        <v>121</v>
      </c>
    </row>
    <row r="43" spans="1:10" x14ac:dyDescent="0.25">
      <c r="A43" t="s">
        <v>62</v>
      </c>
      <c r="C43" t="s">
        <v>96</v>
      </c>
      <c r="I43" t="s">
        <v>102</v>
      </c>
      <c r="J43" t="s">
        <v>122</v>
      </c>
    </row>
    <row r="44" spans="1:10" x14ac:dyDescent="0.25">
      <c r="A44" t="s">
        <v>59</v>
      </c>
      <c r="C44" t="s">
        <v>98</v>
      </c>
      <c r="I44" t="s">
        <v>103</v>
      </c>
      <c r="J44" t="s">
        <v>123</v>
      </c>
    </row>
    <row r="45" spans="1:10" x14ac:dyDescent="0.25">
      <c r="A45" t="s">
        <v>60</v>
      </c>
      <c r="C45" t="s">
        <v>97</v>
      </c>
    </row>
    <row r="46" spans="1:10" x14ac:dyDescent="0.25">
      <c r="A46" t="s">
        <v>61</v>
      </c>
      <c r="C46" t="s">
        <v>127</v>
      </c>
      <c r="J46" t="s">
        <v>125</v>
      </c>
    </row>
    <row r="48" spans="1:10" x14ac:dyDescent="0.25">
      <c r="A48" t="s">
        <v>78</v>
      </c>
      <c r="B48">
        <v>50</v>
      </c>
    </row>
    <row r="49" spans="1:5" x14ac:dyDescent="0.25">
      <c r="A49" t="s">
        <v>84</v>
      </c>
      <c r="E49" t="s">
        <v>85</v>
      </c>
    </row>
    <row r="50" spans="1:5" x14ac:dyDescent="0.25">
      <c r="A50" t="s">
        <v>130</v>
      </c>
      <c r="E50" t="s">
        <v>133</v>
      </c>
    </row>
    <row r="51" spans="1:5" x14ac:dyDescent="0.25">
      <c r="A51" t="s">
        <v>131</v>
      </c>
      <c r="E51" s="1" t="s">
        <v>134</v>
      </c>
    </row>
    <row r="52" spans="1:5" x14ac:dyDescent="0.25">
      <c r="A52" t="s">
        <v>48</v>
      </c>
      <c r="B52">
        <v>6</v>
      </c>
      <c r="E52" s="1"/>
    </row>
    <row r="53" spans="1:5" x14ac:dyDescent="0.25">
      <c r="A53" t="s">
        <v>90</v>
      </c>
      <c r="B53">
        <v>26</v>
      </c>
      <c r="E53" s="1"/>
    </row>
    <row r="54" spans="1:5" x14ac:dyDescent="0.25">
      <c r="E54" s="1"/>
    </row>
    <row r="55" spans="1:5" x14ac:dyDescent="0.25">
      <c r="A55" t="s">
        <v>57</v>
      </c>
      <c r="C55" t="s">
        <v>132</v>
      </c>
    </row>
    <row r="56" spans="1:5" x14ac:dyDescent="0.25">
      <c r="A56" t="s">
        <v>58</v>
      </c>
      <c r="C56" t="s">
        <v>135</v>
      </c>
    </row>
    <row r="57" spans="1:5" x14ac:dyDescent="0.25">
      <c r="A57" t="s">
        <v>62</v>
      </c>
      <c r="C57" t="s">
        <v>136</v>
      </c>
    </row>
    <row r="58" spans="1:5" x14ac:dyDescent="0.25">
      <c r="A58" t="s">
        <v>59</v>
      </c>
      <c r="C58" t="s">
        <v>138</v>
      </c>
    </row>
    <row r="59" spans="1:5" x14ac:dyDescent="0.25">
      <c r="A59" t="s">
        <v>60</v>
      </c>
      <c r="C59" t="s">
        <v>137</v>
      </c>
    </row>
    <row r="61" spans="1:5" x14ac:dyDescent="0.25">
      <c r="A61" t="s">
        <v>76</v>
      </c>
      <c r="B61">
        <v>100</v>
      </c>
    </row>
    <row r="62" spans="1:5" x14ac:dyDescent="0.25">
      <c r="A62" t="s">
        <v>84</v>
      </c>
      <c r="E62" t="s">
        <v>85</v>
      </c>
    </row>
    <row r="63" spans="1:5" x14ac:dyDescent="0.25">
      <c r="A63" t="s">
        <v>144</v>
      </c>
      <c r="D63" t="s">
        <v>149</v>
      </c>
      <c r="E63" t="s">
        <v>148</v>
      </c>
    </row>
    <row r="64" spans="1:5" x14ac:dyDescent="0.25">
      <c r="A64" t="s">
        <v>145</v>
      </c>
      <c r="E64" t="s">
        <v>18</v>
      </c>
    </row>
    <row r="65" spans="1:13" x14ac:dyDescent="0.25">
      <c r="A65" t="s">
        <v>146</v>
      </c>
    </row>
    <row r="66" spans="1:13" x14ac:dyDescent="0.25">
      <c r="A66" t="s">
        <v>147</v>
      </c>
      <c r="E66" t="s">
        <v>19</v>
      </c>
    </row>
    <row r="67" spans="1:13" x14ac:dyDescent="0.25">
      <c r="E67" t="s">
        <v>26</v>
      </c>
    </row>
    <row r="69" spans="1:13" x14ac:dyDescent="0.25">
      <c r="A69" t="s">
        <v>57</v>
      </c>
      <c r="C69" t="s">
        <v>141</v>
      </c>
    </row>
    <row r="70" spans="1:13" x14ac:dyDescent="0.25">
      <c r="A70" t="s">
        <v>58</v>
      </c>
      <c r="C70" t="s">
        <v>142</v>
      </c>
    </row>
    <row r="71" spans="1:13" x14ac:dyDescent="0.25">
      <c r="A71" t="s">
        <v>62</v>
      </c>
      <c r="C71">
        <v>129</v>
      </c>
    </row>
    <row r="72" spans="1:13" x14ac:dyDescent="0.25">
      <c r="A72" t="s">
        <v>59</v>
      </c>
      <c r="C72">
        <v>254</v>
      </c>
    </row>
    <row r="73" spans="1:13" x14ac:dyDescent="0.25">
      <c r="A73" t="s">
        <v>60</v>
      </c>
      <c r="C73" t="s">
        <v>143</v>
      </c>
    </row>
    <row r="76" spans="1:13" x14ac:dyDescent="0.25">
      <c r="A76" t="s">
        <v>99</v>
      </c>
      <c r="K76" t="s">
        <v>128</v>
      </c>
      <c r="L76" t="s">
        <v>129</v>
      </c>
    </row>
    <row r="77" spans="1:13" x14ac:dyDescent="0.25">
      <c r="A77" t="s">
        <v>101</v>
      </c>
      <c r="C77" t="s">
        <v>110</v>
      </c>
      <c r="F77" s="1" t="s">
        <v>113</v>
      </c>
      <c r="G77" t="s">
        <v>116</v>
      </c>
      <c r="I77" t="s">
        <v>18</v>
      </c>
      <c r="J77" t="s">
        <v>42</v>
      </c>
      <c r="K77">
        <v>126</v>
      </c>
      <c r="L77" s="2">
        <f>2^24-2</f>
        <v>16777214</v>
      </c>
      <c r="M77" s="3">
        <f>K77*L77</f>
        <v>2113928964</v>
      </c>
    </row>
    <row r="78" spans="1:13" x14ac:dyDescent="0.25">
      <c r="A78" t="s">
        <v>102</v>
      </c>
      <c r="C78" t="s">
        <v>111</v>
      </c>
      <c r="F78" s="1" t="s">
        <v>114</v>
      </c>
      <c r="G78" t="s">
        <v>117</v>
      </c>
      <c r="I78" t="s">
        <v>19</v>
      </c>
      <c r="J78" t="s">
        <v>118</v>
      </c>
      <c r="K78">
        <f>2^14</f>
        <v>16384</v>
      </c>
      <c r="L78">
        <f>2^16-2</f>
        <v>65534</v>
      </c>
      <c r="M78" s="3">
        <f>K78*L78</f>
        <v>1073709056</v>
      </c>
    </row>
    <row r="79" spans="1:13" x14ac:dyDescent="0.25">
      <c r="A79" t="s">
        <v>103</v>
      </c>
      <c r="C79" t="s">
        <v>112</v>
      </c>
      <c r="F79" s="1" t="s">
        <v>115</v>
      </c>
      <c r="G79" t="s">
        <v>126</v>
      </c>
      <c r="I79" t="s">
        <v>20</v>
      </c>
      <c r="J79" t="s">
        <v>40</v>
      </c>
      <c r="K79">
        <f>2^21</f>
        <v>2097152</v>
      </c>
      <c r="L79">
        <f>2^8-2</f>
        <v>254</v>
      </c>
      <c r="M79" s="3">
        <f>K79*L79</f>
        <v>532676608</v>
      </c>
    </row>
    <row r="80" spans="1:13" x14ac:dyDescent="0.25">
      <c r="A80" t="s">
        <v>104</v>
      </c>
      <c r="B80" t="s">
        <v>106</v>
      </c>
      <c r="C80" t="s">
        <v>107</v>
      </c>
      <c r="M80">
        <f>2^32</f>
        <v>4294967296</v>
      </c>
    </row>
    <row r="81" spans="1:4" x14ac:dyDescent="0.25">
      <c r="A81" t="s">
        <v>105</v>
      </c>
      <c r="B81" t="s">
        <v>108</v>
      </c>
      <c r="D81" t="s">
        <v>109</v>
      </c>
    </row>
    <row r="82" spans="1:4" x14ac:dyDescent="0.25">
      <c r="A82" t="s">
        <v>100</v>
      </c>
    </row>
    <row r="89" spans="1:4" x14ac:dyDescent="0.25">
      <c r="D89" t="s">
        <v>152</v>
      </c>
    </row>
    <row r="90" spans="1:4" x14ac:dyDescent="0.25">
      <c r="A90" s="1" t="s">
        <v>150</v>
      </c>
      <c r="D90" t="s">
        <v>153</v>
      </c>
    </row>
    <row r="91" spans="1:4" x14ac:dyDescent="0.25">
      <c r="A91" t="s">
        <v>151</v>
      </c>
      <c r="C91" t="s">
        <v>58</v>
      </c>
      <c r="D91" t="s">
        <v>18</v>
      </c>
    </row>
    <row r="92" spans="1:4" x14ac:dyDescent="0.25">
      <c r="C92" t="s">
        <v>62</v>
      </c>
      <c r="D92">
        <v>1</v>
      </c>
    </row>
    <row r="93" spans="1:4" x14ac:dyDescent="0.25">
      <c r="C93" t="s">
        <v>59</v>
      </c>
      <c r="D93">
        <v>2</v>
      </c>
    </row>
    <row r="94" spans="1:4" x14ac:dyDescent="0.25">
      <c r="C94" t="s">
        <v>60</v>
      </c>
      <c r="D94" t="s">
        <v>36</v>
      </c>
    </row>
    <row r="95" spans="1:4" x14ac:dyDescent="0.25">
      <c r="C95" t="s">
        <v>58</v>
      </c>
      <c r="D95">
        <v>4</v>
      </c>
    </row>
    <row r="96" spans="1:4" x14ac:dyDescent="0.25">
      <c r="C96" t="s">
        <v>62</v>
      </c>
      <c r="D96">
        <v>5</v>
      </c>
    </row>
    <row r="97" spans="1:6" x14ac:dyDescent="0.25">
      <c r="C97" t="s">
        <v>59</v>
      </c>
      <c r="D97">
        <v>6</v>
      </c>
    </row>
    <row r="98" spans="1:6" x14ac:dyDescent="0.25">
      <c r="C98" t="s">
        <v>60</v>
      </c>
      <c r="D98">
        <v>7</v>
      </c>
    </row>
    <row r="99" spans="1:6" x14ac:dyDescent="0.25">
      <c r="C99" t="s">
        <v>58</v>
      </c>
      <c r="D99">
        <v>8</v>
      </c>
    </row>
    <row r="100" spans="1:6" x14ac:dyDescent="0.25">
      <c r="C100" t="s">
        <v>62</v>
      </c>
      <c r="D100">
        <v>9</v>
      </c>
    </row>
    <row r="101" spans="1:6" x14ac:dyDescent="0.25">
      <c r="C101" t="s">
        <v>59</v>
      </c>
      <c r="D101">
        <v>10</v>
      </c>
    </row>
    <row r="102" spans="1:6" x14ac:dyDescent="0.25">
      <c r="C102" t="s">
        <v>60</v>
      </c>
      <c r="D102">
        <v>11</v>
      </c>
    </row>
    <row r="103" spans="1:6" x14ac:dyDescent="0.25">
      <c r="C103" t="s">
        <v>58</v>
      </c>
      <c r="D103">
        <v>12</v>
      </c>
    </row>
    <row r="104" spans="1:6" x14ac:dyDescent="0.25">
      <c r="C104" t="s">
        <v>62</v>
      </c>
      <c r="D104">
        <v>13</v>
      </c>
    </row>
    <row r="105" spans="1:6" x14ac:dyDescent="0.25">
      <c r="C105" t="s">
        <v>59</v>
      </c>
      <c r="D105">
        <v>14</v>
      </c>
    </row>
    <row r="106" spans="1:6" x14ac:dyDescent="0.25">
      <c r="C106" t="s">
        <v>60</v>
      </c>
      <c r="D106">
        <v>15</v>
      </c>
    </row>
    <row r="108" spans="1:6" x14ac:dyDescent="0.25">
      <c r="E108" t="s">
        <v>162</v>
      </c>
    </row>
    <row r="109" spans="1:6" x14ac:dyDescent="0.25">
      <c r="E109" t="s">
        <v>160</v>
      </c>
    </row>
    <row r="110" spans="1:6" x14ac:dyDescent="0.25">
      <c r="A110" t="s">
        <v>161</v>
      </c>
      <c r="E110" t="s">
        <v>163</v>
      </c>
      <c r="F110">
        <v>160</v>
      </c>
    </row>
    <row r="111" spans="1:6" x14ac:dyDescent="0.25">
      <c r="E111" t="s">
        <v>164</v>
      </c>
      <c r="F111">
        <v>167</v>
      </c>
    </row>
    <row r="112" spans="1:6" x14ac:dyDescent="0.25">
      <c r="A112" t="s">
        <v>154</v>
      </c>
      <c r="C112" t="s">
        <v>91</v>
      </c>
    </row>
    <row r="113" spans="1:3" x14ac:dyDescent="0.25">
      <c r="A113" t="s">
        <v>62</v>
      </c>
      <c r="C113" t="s">
        <v>156</v>
      </c>
    </row>
    <row r="114" spans="1:3" x14ac:dyDescent="0.25">
      <c r="A114" t="s">
        <v>59</v>
      </c>
      <c r="C114" t="s">
        <v>159</v>
      </c>
    </row>
    <row r="115" spans="1:3" x14ac:dyDescent="0.25">
      <c r="A115" t="s">
        <v>60</v>
      </c>
      <c r="C115" t="s">
        <v>158</v>
      </c>
    </row>
    <row r="116" spans="1:3" x14ac:dyDescent="0.25">
      <c r="A116" t="s">
        <v>58</v>
      </c>
      <c r="C116" t="s">
        <v>157</v>
      </c>
    </row>
    <row r="117" spans="1:3" x14ac:dyDescent="0.25">
      <c r="A117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Wong</dc:creator>
  <cp:lastModifiedBy>Jason Wong</cp:lastModifiedBy>
  <dcterms:created xsi:type="dcterms:W3CDTF">2022-09-20T01:17:30Z</dcterms:created>
  <dcterms:modified xsi:type="dcterms:W3CDTF">2022-09-20T05:43:32Z</dcterms:modified>
</cp:coreProperties>
</file>