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101165DF-0EC2-4213-936E-C4C033E9D7D7}"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78" i="39" l="1"/>
  <c r="AB177" i="39"/>
  <c r="V98" i="31" l="1"/>
  <c r="V73" i="31"/>
  <c r="V72" i="31"/>
  <c r="U73" i="31"/>
  <c r="T73" i="31"/>
  <c r="U72" i="31"/>
  <c r="T72" i="31"/>
  <c r="R73" i="31"/>
  <c r="Q73" i="31"/>
  <c r="P73" i="31"/>
  <c r="O73" i="31"/>
  <c r="N73" i="31"/>
  <c r="M73" i="31"/>
  <c r="L73" i="31"/>
  <c r="L104" i="31" s="1"/>
  <c r="K73" i="31"/>
  <c r="J73" i="31"/>
  <c r="I73" i="31"/>
  <c r="H73" i="31"/>
  <c r="G73" i="31"/>
  <c r="G104" i="31" s="1"/>
  <c r="F73" i="31"/>
  <c r="E73" i="31"/>
  <c r="R72" i="31"/>
  <c r="Q72" i="31"/>
  <c r="P72" i="31"/>
  <c r="O72" i="31"/>
  <c r="N72" i="31"/>
  <c r="M72" i="31"/>
  <c r="L72" i="31"/>
  <c r="K72" i="31"/>
  <c r="J72" i="31"/>
  <c r="I72" i="31"/>
  <c r="H72" i="31"/>
  <c r="G72" i="31"/>
  <c r="F72" i="31"/>
  <c r="E72" i="31"/>
  <c r="S73" i="31"/>
  <c r="S72"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8" i="31"/>
  <c r="G300" i="39"/>
  <c r="G299" i="39"/>
  <c r="G296" i="39"/>
  <c r="G295" i="39"/>
  <c r="G294" i="39"/>
  <c r="G293" i="39"/>
  <c r="G292" i="39"/>
  <c r="U98" i="31"/>
  <c r="U104" i="31"/>
  <c r="T98" i="31"/>
  <c r="T104" i="31" s="1"/>
  <c r="H98" i="31"/>
  <c r="H104" i="31"/>
  <c r="F98" i="31"/>
  <c r="F104" i="31" s="1"/>
  <c r="G98" i="31"/>
  <c r="I98" i="31"/>
  <c r="J98" i="31"/>
  <c r="J104" i="31" s="1"/>
  <c r="K98" i="31"/>
  <c r="L98" i="31"/>
  <c r="M98" i="31"/>
  <c r="N98" i="31"/>
  <c r="O98" i="31"/>
  <c r="P98" i="31"/>
  <c r="P104" i="31" s="1"/>
  <c r="Q98" i="31"/>
  <c r="R98" i="31"/>
  <c r="R104" i="31" s="1"/>
  <c r="E98" i="31"/>
  <c r="E104" i="31" s="1"/>
  <c r="N104" i="31"/>
  <c r="Q104" i="31"/>
  <c r="M104" i="31"/>
  <c r="I104"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V104" i="31" l="1"/>
  <c r="I15" i="28"/>
  <c r="I16" i="28" s="1"/>
  <c r="O104" i="31"/>
  <c r="K104" i="31"/>
  <c r="I16" i="29"/>
  <c r="H15" i="29"/>
  <c r="H16" i="29" s="1"/>
  <c r="H17" i="29" s="1"/>
  <c r="I16" i="27"/>
  <c r="H15" i="24"/>
  <c r="H16" i="24" s="1"/>
  <c r="H17" i="24" s="1"/>
  <c r="I16" i="24"/>
  <c r="H16" i="28"/>
  <c r="H17" i="28" s="1"/>
  <c r="H15" i="27"/>
  <c r="H16" i="27" s="1"/>
  <c r="H17" i="27" s="1"/>
  <c r="L21" i="27" l="1"/>
  <c r="P83" i="30"/>
  <c r="Q38" i="7"/>
  <c r="F11" i="21"/>
  <c r="G34" i="28"/>
  <c r="L5" i="28"/>
  <c r="G36" i="28"/>
  <c r="R121" i="30"/>
  <c r="Q21" i="30"/>
  <c r="O74" i="7"/>
  <c r="P112" i="30"/>
  <c r="P56" i="30"/>
  <c r="G28" i="28"/>
  <c r="Q97" i="7"/>
  <c r="Q48" i="7"/>
  <c r="R22" i="30"/>
  <c r="L21" i="28"/>
  <c r="G9" i="27"/>
  <c r="L64" i="8"/>
  <c r="G10" i="15"/>
  <c r="Q13" i="7"/>
  <c r="Q32" i="7"/>
  <c r="L8" i="24"/>
  <c r="K11" i="21"/>
  <c r="Q90" i="7"/>
  <c r="G8" i="27"/>
  <c r="G18" i="27"/>
  <c r="G8" i="15"/>
  <c r="F15" i="21"/>
  <c r="G34" i="27"/>
  <c r="L50" i="8"/>
  <c r="R108" i="30"/>
  <c r="G32" i="28"/>
  <c r="G8" i="24"/>
  <c r="R55" i="30"/>
  <c r="L34" i="24"/>
  <c r="O91" i="7"/>
  <c r="L58" i="8"/>
  <c r="L9" i="27"/>
  <c r="Q38" i="30"/>
  <c r="G42" i="24"/>
  <c r="F8" i="21"/>
  <c r="Q7" i="7"/>
  <c r="O40" i="7"/>
  <c r="R46" i="30"/>
  <c r="F16" i="21"/>
  <c r="P32" i="30"/>
  <c r="L5" i="24"/>
  <c r="Q120" i="30"/>
  <c r="P117" i="7"/>
  <c r="Q43" i="30"/>
  <c r="L7" i="24"/>
  <c r="G29" i="24"/>
  <c r="G37" i="29"/>
  <c r="O109" i="7"/>
  <c r="P94" i="30"/>
  <c r="Q111" i="7"/>
  <c r="Q59" i="7"/>
  <c r="R7" i="30"/>
  <c r="P23" i="30"/>
  <c r="M11" i="8"/>
  <c r="L57" i="8"/>
  <c r="L36" i="28"/>
  <c r="L62" i="8"/>
  <c r="L11" i="24"/>
  <c r="G31" i="24"/>
  <c r="L17" i="27"/>
  <c r="P98" i="7"/>
  <c r="L37" i="27"/>
  <c r="P29" i="7"/>
  <c r="Q59" i="30"/>
  <c r="R103" i="30"/>
  <c r="R80" i="30"/>
  <c r="P83" i="7"/>
  <c r="P93" i="7"/>
  <c r="L30" i="27"/>
  <c r="O53" i="7"/>
  <c r="Q51" i="7"/>
  <c r="P36" i="30"/>
  <c r="G13" i="24"/>
  <c r="F3" i="21"/>
  <c r="O26" i="7"/>
  <c r="K15" i="21"/>
  <c r="L29" i="28"/>
  <c r="Q43" i="7"/>
  <c r="Q101" i="7"/>
  <c r="P115" i="30"/>
  <c r="Q26" i="30"/>
  <c r="Q61" i="7"/>
  <c r="R36" i="30"/>
  <c r="G33" i="28"/>
  <c r="G10" i="27"/>
  <c r="L22" i="27"/>
  <c r="G9" i="29"/>
  <c r="G8" i="29"/>
  <c r="L18" i="8"/>
  <c r="Q56" i="7"/>
  <c r="O13" i="7"/>
  <c r="M9" i="8"/>
  <c r="L13" i="28"/>
  <c r="G33" i="24"/>
  <c r="Q122" i="7"/>
  <c r="Q75" i="30"/>
  <c r="Q24" i="30"/>
  <c r="Q80" i="30"/>
  <c r="L24" i="28"/>
  <c r="R29" i="30"/>
  <c r="L16" i="27"/>
  <c r="P102" i="7"/>
  <c r="P22" i="7"/>
  <c r="Q82" i="30"/>
  <c r="M3" i="8"/>
  <c r="G21" i="28"/>
  <c r="R123" i="30"/>
  <c r="P99" i="30"/>
  <c r="R40" i="30"/>
  <c r="N53" i="8"/>
  <c r="L39" i="28"/>
  <c r="R32" i="30"/>
  <c r="G42" i="28"/>
  <c r="P29" i="30"/>
  <c r="G5" i="29"/>
  <c r="L30" i="28"/>
  <c r="G11" i="27"/>
  <c r="AD3" i="39" a="1"/>
  <c r="P44" i="30"/>
  <c r="P75" i="7"/>
  <c r="Q116" i="7"/>
  <c r="P14" i="7"/>
  <c r="G6" i="15"/>
  <c r="R24" i="30"/>
  <c r="N62" i="8"/>
  <c r="P110" i="7"/>
  <c r="O124" i="7"/>
  <c r="Q24" i="7"/>
  <c r="P119" i="30"/>
  <c r="G22" i="28"/>
  <c r="R38" i="30"/>
  <c r="O81" i="7"/>
  <c r="O117" i="7"/>
  <c r="G33" i="29"/>
  <c r="G40" i="27"/>
  <c r="P75" i="30"/>
  <c r="Q60" i="7"/>
  <c r="Q96" i="7"/>
  <c r="G28" i="29"/>
  <c r="Q11" i="30"/>
  <c r="Q44" i="30"/>
  <c r="O121" i="7"/>
  <c r="K17" i="21"/>
  <c r="N23" i="8"/>
  <c r="G21" i="29"/>
  <c r="O52" i="7"/>
  <c r="Q40" i="7"/>
  <c r="Q30" i="30"/>
  <c r="L41" i="28"/>
  <c r="G6" i="29"/>
  <c r="R21" i="30"/>
  <c r="G3" i="27"/>
  <c r="G38" i="29"/>
  <c r="Q34" i="30"/>
  <c r="Q36" i="7"/>
  <c r="N11" i="8"/>
  <c r="F14" i="21"/>
  <c r="L9" i="28"/>
  <c r="P22" i="30"/>
  <c r="P99" i="7"/>
  <c r="Q124" i="7"/>
  <c r="F9" i="21"/>
  <c r="N19" i="8"/>
  <c r="L36" i="24"/>
  <c r="G7" i="24"/>
  <c r="G13" i="27"/>
  <c r="P80" i="30"/>
  <c r="G31" i="28"/>
  <c r="Q91" i="30"/>
  <c r="L20" i="27"/>
  <c r="G12" i="28"/>
  <c r="R17" i="30"/>
  <c r="G11" i="24"/>
  <c r="N34" i="8"/>
  <c r="G3" i="28"/>
  <c r="Q92" i="30"/>
  <c r="P56" i="7"/>
  <c r="O125" i="7"/>
  <c r="O99" i="7"/>
  <c r="K4" i="21"/>
  <c r="L7" i="27"/>
  <c r="N35" i="8"/>
  <c r="O25" i="7"/>
  <c r="R102" i="30"/>
  <c r="L41" i="8"/>
  <c r="P118" i="30"/>
  <c r="R13" i="30"/>
  <c r="P27" i="7"/>
  <c r="L15" i="29"/>
  <c r="L39" i="24"/>
  <c r="G40" i="24"/>
  <c r="P90" i="30"/>
  <c r="R6" i="30"/>
  <c r="K16" i="21"/>
  <c r="Q111" i="30"/>
  <c r="R48" i="30"/>
  <c r="P44" i="7"/>
  <c r="Q102" i="7"/>
  <c r="R88" i="30"/>
  <c r="G23" i="29"/>
  <c r="Q117" i="7"/>
  <c r="L31" i="27"/>
  <c r="L6" i="8"/>
  <c r="Q53" i="7"/>
  <c r="G34" i="24"/>
  <c r="Q17" i="30"/>
  <c r="M12" i="8"/>
  <c r="O4" i="7"/>
  <c r="O48" i="7"/>
  <c r="Q60" i="30"/>
  <c r="F12" i="21"/>
  <c r="G12" i="29"/>
  <c r="P91" i="30"/>
  <c r="Q11" i="7"/>
  <c r="M2" i="8"/>
  <c r="Q58" i="30"/>
  <c r="O92" i="7"/>
  <c r="L4" i="28"/>
  <c r="P123" i="7"/>
  <c r="M4" i="8"/>
  <c r="K10" i="21"/>
  <c r="Q114" i="7"/>
  <c r="O29" i="7"/>
  <c r="R53" i="30"/>
  <c r="G10" i="28"/>
  <c r="R23" i="30"/>
  <c r="P113" i="30"/>
  <c r="Q51" i="30"/>
  <c r="O100" i="7"/>
  <c r="L39" i="27"/>
  <c r="N8" i="8"/>
  <c r="P28" i="7"/>
  <c r="G8" i="28"/>
  <c r="P82" i="30"/>
  <c r="R43" i="30"/>
  <c r="P101" i="30"/>
  <c r="P100" i="30"/>
  <c r="Q56" i="30"/>
  <c r="G11" i="29"/>
  <c r="Q47" i="30"/>
  <c r="Q109" i="30"/>
  <c r="R94" i="30"/>
  <c r="O98" i="7"/>
  <c r="R60" i="30"/>
  <c r="P33" i="7"/>
  <c r="P21" i="30"/>
  <c r="Q125" i="30"/>
  <c r="P60" i="7"/>
  <c r="R120" i="30"/>
  <c r="G21" i="24"/>
  <c r="Q112" i="7"/>
  <c r="L18" i="28"/>
  <c r="Q100" i="7"/>
  <c r="G28" i="27"/>
  <c r="L12" i="8"/>
  <c r="L61" i="8"/>
  <c r="N57" i="8"/>
  <c r="L65" i="8"/>
  <c r="K6" i="21"/>
  <c r="R96" i="30"/>
  <c r="G19" i="24"/>
  <c r="G25" i="27"/>
  <c r="P91" i="7"/>
  <c r="O82" i="7"/>
  <c r="L11" i="8"/>
  <c r="L42" i="27"/>
  <c r="Q108" i="7"/>
  <c r="P24" i="30"/>
  <c r="G4" i="29"/>
  <c r="P77" i="7"/>
  <c r="R83" i="30"/>
  <c r="G37" i="28"/>
  <c r="L19" i="24"/>
  <c r="L14" i="24"/>
  <c r="O46" i="7"/>
  <c r="G3" i="29"/>
  <c r="R41" i="30"/>
  <c r="L37" i="24"/>
  <c r="P92" i="7"/>
  <c r="G20" i="27"/>
  <c r="P77" i="30"/>
  <c r="R113" i="30"/>
  <c r="G5" i="27"/>
  <c r="K14" i="21"/>
  <c r="Q115" i="7"/>
  <c r="M7" i="8"/>
  <c r="L16" i="24"/>
  <c r="G25" i="24"/>
  <c r="O54" i="7"/>
  <c r="L40" i="28"/>
  <c r="O80" i="7"/>
  <c r="Q12" i="7"/>
  <c r="M65" i="8"/>
  <c r="G30" i="28"/>
  <c r="P96" i="7"/>
  <c r="K9" i="21"/>
  <c r="L22" i="28"/>
  <c r="P96" i="30"/>
  <c r="P61" i="7"/>
  <c r="R109" i="30"/>
  <c r="L24" i="27"/>
  <c r="N6" i="8"/>
  <c r="G12" i="15"/>
  <c r="R20" i="30"/>
  <c r="M13" i="8"/>
  <c r="P113" i="7"/>
  <c r="Q125" i="7"/>
  <c r="L31" i="24"/>
  <c r="P7" i="7"/>
  <c r="P120" i="7"/>
  <c r="P34" i="7"/>
  <c r="Q15" i="7"/>
  <c r="Q99" i="7"/>
  <c r="G40" i="29"/>
  <c r="P30" i="30"/>
  <c r="N9" i="8"/>
  <c r="Q94" i="30"/>
  <c r="G40" i="28"/>
  <c r="Q28" i="30"/>
  <c r="L14" i="28"/>
  <c r="O102" i="7"/>
  <c r="G38" i="27"/>
  <c r="O59" i="7"/>
  <c r="Q17" i="7"/>
  <c r="Q49" i="30"/>
  <c r="N7" i="8"/>
  <c r="G3" i="24"/>
  <c r="M43" i="8"/>
  <c r="P37" i="7"/>
  <c r="P47" i="30"/>
  <c r="Q49" i="7"/>
  <c r="M42" i="8"/>
  <c r="P93" i="30"/>
  <c r="L41" i="24"/>
  <c r="M41" i="8"/>
  <c r="P26" i="30"/>
  <c r="P58" i="30"/>
  <c r="G26" i="28"/>
  <c r="Q46" i="30"/>
  <c r="Q95" i="7"/>
  <c r="P54" i="7"/>
  <c r="Q44" i="7"/>
  <c r="P122" i="7"/>
  <c r="O6" i="7"/>
  <c r="O24" i="7"/>
  <c r="R117" i="30"/>
  <c r="L11" i="28"/>
  <c r="P109" i="7"/>
  <c r="R33" i="30"/>
  <c r="G30" i="29"/>
  <c r="L22" i="8"/>
  <c r="G38" i="28"/>
  <c r="L12" i="29"/>
  <c r="L40" i="27"/>
  <c r="O94" i="7"/>
  <c r="P4" i="30"/>
  <c r="P23" i="7"/>
  <c r="P102" i="30"/>
  <c r="N40" i="8"/>
  <c r="L59" i="8"/>
  <c r="L19" i="28"/>
  <c r="P41" i="30"/>
  <c r="L21" i="24"/>
  <c r="P97" i="30"/>
  <c r="L2" i="8"/>
  <c r="G26" i="29"/>
  <c r="Q103" i="30"/>
  <c r="Q13" i="30"/>
  <c r="L8" i="29"/>
  <c r="L30" i="24"/>
  <c r="L3" i="29"/>
  <c r="P115" i="7"/>
  <c r="Q54" i="30"/>
  <c r="Q41" i="30"/>
  <c r="R122" i="30"/>
  <c r="O38" i="7"/>
  <c r="L17" i="24"/>
  <c r="P88" i="7"/>
  <c r="G36" i="24"/>
  <c r="G5" i="24"/>
  <c r="N50" i="8"/>
  <c r="P24" i="7"/>
  <c r="Q92" i="7"/>
  <c r="P20" i="7"/>
  <c r="G4" i="24"/>
  <c r="Q121" i="30"/>
  <c r="R37" i="30"/>
  <c r="O55" i="7"/>
  <c r="F10" i="21"/>
  <c r="P101" i="7"/>
  <c r="R116" i="30"/>
  <c r="P103" i="30"/>
  <c r="M36" i="8"/>
  <c r="M40" i="8"/>
  <c r="P43" i="7"/>
  <c r="O30" i="7"/>
  <c r="G26" i="27"/>
  <c r="G6" i="24"/>
  <c r="L42" i="28"/>
  <c r="L60" i="8"/>
  <c r="Q83" i="7"/>
  <c r="L32" i="28"/>
  <c r="Q27" i="7"/>
  <c r="P103" i="7"/>
  <c r="Q26" i="7"/>
  <c r="M57" i="8"/>
  <c r="R4" i="30"/>
  <c r="L9" i="8"/>
  <c r="L39" i="8"/>
  <c r="O114" i="7"/>
  <c r="K5" i="21"/>
  <c r="Q40" i="30"/>
  <c r="AB3" i="39" a="1"/>
  <c r="Q33" i="7"/>
  <c r="O118" i="7"/>
  <c r="G10" i="24"/>
  <c r="G22" i="29"/>
  <c r="K7" i="21"/>
  <c r="R114" i="30"/>
  <c r="L15" i="28"/>
  <c r="O97" i="7"/>
  <c r="Q95" i="30"/>
  <c r="F17" i="21"/>
  <c r="P100" i="7"/>
  <c r="Q122" i="30"/>
  <c r="P111" i="30"/>
  <c r="Q55" i="30"/>
  <c r="P13" i="30"/>
  <c r="R26" i="30"/>
  <c r="L34" i="27"/>
  <c r="O34" i="7"/>
  <c r="M64" i="8"/>
  <c r="O61" i="7"/>
  <c r="F13" i="21"/>
  <c r="P25" i="7"/>
  <c r="P61" i="30"/>
  <c r="Q74" i="30"/>
  <c r="R124" i="30"/>
  <c r="G22" i="24"/>
  <c r="Q90" i="30"/>
  <c r="Q22" i="30"/>
  <c r="R82" i="30"/>
  <c r="O51" i="7"/>
  <c r="R115" i="30"/>
  <c r="P109" i="30"/>
  <c r="G29" i="29"/>
  <c r="L29" i="29" s="1"/>
  <c r="R50" i="30"/>
  <c r="R49" i="30"/>
  <c r="O88" i="7"/>
  <c r="G19" i="27"/>
  <c r="P114" i="7"/>
  <c r="M39" i="8"/>
  <c r="Q52" i="7"/>
  <c r="R12" i="30"/>
  <c r="M60" i="8"/>
  <c r="O21" i="7"/>
  <c r="G23" i="24"/>
  <c r="L6" i="29"/>
  <c r="G23" i="27"/>
  <c r="R99" i="30"/>
  <c r="G13" i="15"/>
  <c r="N64" i="8"/>
  <c r="N4" i="8"/>
  <c r="P53" i="30"/>
  <c r="L32" i="27"/>
  <c r="P37" i="30"/>
  <c r="G33" i="27"/>
  <c r="P12" i="7"/>
  <c r="Q118" i="30"/>
  <c r="N39" i="8"/>
  <c r="M31" i="8"/>
  <c r="L42" i="24"/>
  <c r="Q115" i="30"/>
  <c r="L12" i="24"/>
  <c r="O113" i="7"/>
  <c r="L63" i="8"/>
  <c r="M61" i="8"/>
  <c r="O96" i="7"/>
  <c r="G38" i="24"/>
  <c r="Q28" i="7"/>
  <c r="O44" i="7"/>
  <c r="L13" i="24"/>
  <c r="Q25" i="30"/>
  <c r="O12" i="7"/>
  <c r="G39" i="28"/>
  <c r="N59" i="8"/>
  <c r="Q74" i="7"/>
  <c r="P50" i="30"/>
  <c r="L9" i="29"/>
  <c r="Q61" i="30"/>
  <c r="L34" i="28"/>
  <c r="L36" i="8"/>
  <c r="G20" i="28"/>
  <c r="Q30" i="7"/>
  <c r="O27" i="7"/>
  <c r="P124" i="7"/>
  <c r="R92" i="30"/>
  <c r="L12" i="27"/>
  <c r="L13" i="27"/>
  <c r="R97" i="30"/>
  <c r="O75" i="7"/>
  <c r="O123" i="7"/>
  <c r="O20" i="7"/>
  <c r="O15" i="7"/>
  <c r="Q54" i="7"/>
  <c r="Q113" i="30"/>
  <c r="P33" i="30"/>
  <c r="L10" i="24"/>
  <c r="M22" i="8"/>
  <c r="R90" i="30"/>
  <c r="O95" i="7"/>
  <c r="N22" i="8"/>
  <c r="P49" i="30"/>
  <c r="N13" i="8"/>
  <c r="O23" i="7"/>
  <c r="G21" i="27"/>
  <c r="L20" i="28"/>
  <c r="L15" i="27"/>
  <c r="M34" i="8"/>
  <c r="P49" i="7"/>
  <c r="G42" i="29"/>
  <c r="L42" i="29" s="1"/>
  <c r="Q4" i="30"/>
  <c r="G42" i="27"/>
  <c r="L10" i="27"/>
  <c r="G4" i="15"/>
  <c r="Q121" i="7"/>
  <c r="L35" i="28"/>
  <c r="P38" i="30"/>
  <c r="L17" i="29"/>
  <c r="L16" i="29"/>
  <c r="P30" i="7"/>
  <c r="L18" i="24"/>
  <c r="P11" i="30"/>
  <c r="G9" i="15"/>
  <c r="L31" i="28"/>
  <c r="G29" i="27"/>
  <c r="O56" i="7"/>
  <c r="R74" i="30"/>
  <c r="Q50" i="30"/>
  <c r="Q96" i="30"/>
  <c r="L22" i="29"/>
  <c r="L42" i="8"/>
  <c r="R118" i="30"/>
  <c r="Q29" i="30"/>
  <c r="Q80" i="7"/>
  <c r="N3" i="8"/>
  <c r="Q6" i="30"/>
  <c r="O33" i="7"/>
  <c r="P118" i="7"/>
  <c r="Q113" i="7"/>
  <c r="P95" i="30"/>
  <c r="Q50" i="7"/>
  <c r="L43" i="8"/>
  <c r="R51" i="30"/>
  <c r="P90" i="7"/>
  <c r="G19" i="29"/>
  <c r="Q94" i="7"/>
  <c r="Q14" i="30"/>
  <c r="P92" i="30"/>
  <c r="P46" i="30"/>
  <c r="G13" i="28"/>
  <c r="P121" i="30"/>
  <c r="L32" i="8"/>
  <c r="Q78" i="30"/>
  <c r="L9" i="24"/>
  <c r="R52" i="30"/>
  <c r="G29" i="28"/>
  <c r="L15" i="24"/>
  <c r="G32" i="24"/>
  <c r="P40" i="7"/>
  <c r="L35" i="24"/>
  <c r="L24" i="24"/>
  <c r="P28" i="30"/>
  <c r="P80" i="7"/>
  <c r="L3" i="27"/>
  <c r="N60" i="8"/>
  <c r="M37" i="8"/>
  <c r="R15" i="30"/>
  <c r="G36" i="29"/>
  <c r="N33" i="8"/>
  <c r="P43" i="30"/>
  <c r="Q53" i="30"/>
  <c r="M23" i="8"/>
  <c r="G39" i="27"/>
  <c r="P60" i="30"/>
  <c r="Q77" i="7"/>
  <c r="R93" i="30"/>
  <c r="P40" i="30"/>
  <c r="Q101" i="30"/>
  <c r="P117" i="30"/>
  <c r="Q34" i="7"/>
  <c r="P94" i="7"/>
  <c r="R54" i="30"/>
  <c r="L53" i="8"/>
  <c r="O17" i="7"/>
  <c r="P59" i="7"/>
  <c r="Q109" i="7"/>
  <c r="P74" i="7"/>
  <c r="R28" i="30"/>
  <c r="N42" i="8"/>
  <c r="L38" i="8"/>
  <c r="P11" i="7"/>
  <c r="P32" i="7"/>
  <c r="R25" i="30"/>
  <c r="Q108" i="30"/>
  <c r="G7" i="27"/>
  <c r="N18" i="8"/>
  <c r="L20" i="24"/>
  <c r="F6" i="21"/>
  <c r="G41" i="27"/>
  <c r="N38" i="8"/>
  <c r="N32" i="8"/>
  <c r="G41" i="24"/>
  <c r="P55" i="30"/>
  <c r="Q41" i="7"/>
  <c r="L29" i="27"/>
  <c r="R110" i="30"/>
  <c r="P6" i="30"/>
  <c r="M38" i="8"/>
  <c r="L4" i="24"/>
  <c r="F7" i="21"/>
  <c r="Q124" i="30"/>
  <c r="L40" i="24"/>
  <c r="O36" i="7"/>
  <c r="P116" i="7"/>
  <c r="P110" i="30"/>
  <c r="G35" i="28"/>
  <c r="G13" i="29"/>
  <c r="P36" i="7"/>
  <c r="G23" i="28"/>
  <c r="Q83" i="30"/>
  <c r="O32" i="7"/>
  <c r="O7" i="7"/>
  <c r="G18" i="24"/>
  <c r="F5" i="21"/>
  <c r="O110" i="7"/>
  <c r="P119" i="7"/>
  <c r="Q7" i="30"/>
  <c r="P47" i="7"/>
  <c r="O60" i="7"/>
  <c r="L17" i="28"/>
  <c r="N36" i="8"/>
  <c r="G3" i="15"/>
  <c r="P14" i="30"/>
  <c r="Q102" i="30"/>
  <c r="L31" i="8"/>
  <c r="L6" i="28"/>
  <c r="P125" i="7"/>
  <c r="P4" i="7"/>
  <c r="O108" i="7"/>
  <c r="M35" i="8"/>
  <c r="L12" i="28"/>
  <c r="R30" i="30"/>
  <c r="M58" i="8"/>
  <c r="O101" i="7"/>
  <c r="M19" i="8"/>
  <c r="Q88" i="30"/>
  <c r="G4" i="27"/>
  <c r="R119" i="30"/>
  <c r="G39" i="24"/>
  <c r="G18" i="29"/>
  <c r="Q81" i="30"/>
  <c r="P53" i="7"/>
  <c r="P52" i="30"/>
  <c r="Q91" i="7"/>
  <c r="G20" i="29"/>
  <c r="O43" i="7"/>
  <c r="L6" i="27"/>
  <c r="R61" i="30"/>
  <c r="L7" i="28"/>
  <c r="P111" i="7"/>
  <c r="G19" i="28"/>
  <c r="Q100" i="30"/>
  <c r="Q99" i="30"/>
  <c r="P59" i="30"/>
  <c r="O11" i="7"/>
  <c r="N31" i="8"/>
  <c r="P82" i="7"/>
  <c r="Q48" i="30"/>
  <c r="L10" i="28"/>
  <c r="L5" i="27"/>
  <c r="L23" i="24"/>
  <c r="R59" i="30"/>
  <c r="L4" i="27"/>
  <c r="G7" i="29"/>
  <c r="L40" i="8"/>
  <c r="G35" i="27"/>
  <c r="P51" i="7"/>
  <c r="P95" i="7"/>
  <c r="N43" i="8"/>
  <c r="Q46" i="7"/>
  <c r="P112" i="7"/>
  <c r="Q14" i="7"/>
  <c r="N61" i="8"/>
  <c r="O93" i="7"/>
  <c r="R11" i="30"/>
  <c r="L3" i="8"/>
  <c r="L8" i="27"/>
  <c r="P20" i="30"/>
  <c r="R75" i="30"/>
  <c r="G9" i="24"/>
  <c r="P25" i="30"/>
  <c r="R56" i="30"/>
  <c r="G18" i="28"/>
  <c r="Q123" i="30"/>
  <c r="Q114" i="30"/>
  <c r="L22" i="24"/>
  <c r="O103" i="7"/>
  <c r="P123" i="30"/>
  <c r="L23" i="8"/>
  <c r="Q55" i="7"/>
  <c r="P121" i="7"/>
  <c r="P52" i="7"/>
  <c r="M62" i="8"/>
  <c r="Q123" i="7"/>
  <c r="Q93" i="7"/>
  <c r="L14" i="27"/>
  <c r="P74" i="30"/>
  <c r="L34" i="8"/>
  <c r="L23" i="27"/>
  <c r="P6" i="7"/>
  <c r="P125" i="30"/>
  <c r="P7" i="30"/>
  <c r="P97" i="7"/>
  <c r="Q110" i="7"/>
  <c r="M50" i="8"/>
  <c r="Q118" i="7"/>
  <c r="O78" i="7"/>
  <c r="G22" i="27"/>
  <c r="G36" i="27"/>
  <c r="O122" i="7"/>
  <c r="G9" i="28"/>
  <c r="R101" i="30"/>
  <c r="P81" i="7"/>
  <c r="P41" i="7"/>
  <c r="R47" i="30"/>
  <c r="M18" i="8"/>
  <c r="Q119" i="7"/>
  <c r="L11" i="29"/>
  <c r="P108" i="30"/>
  <c r="O37" i="7"/>
  <c r="F4" i="21"/>
  <c r="L35" i="27"/>
  <c r="G25" i="28"/>
  <c r="L37" i="8"/>
  <c r="N63" i="8"/>
  <c r="O90" i="7"/>
  <c r="Q47" i="7"/>
  <c r="M6" i="8"/>
  <c r="P15" i="30"/>
  <c r="R14" i="30"/>
  <c r="Q52" i="30"/>
  <c r="G35" i="24"/>
  <c r="Q25" i="7"/>
  <c r="L41" i="27"/>
  <c r="G30" i="27"/>
  <c r="Q119" i="30"/>
  <c r="P54" i="30"/>
  <c r="M53" i="8"/>
  <c r="M59" i="8"/>
  <c r="Q110" i="30"/>
  <c r="G39" i="29"/>
  <c r="L39" i="29" s="1"/>
  <c r="P120" i="30"/>
  <c r="G35" i="29"/>
  <c r="L35" i="29" s="1"/>
  <c r="N37" i="8"/>
  <c r="R44" i="30"/>
  <c r="L7" i="8"/>
  <c r="Q93" i="30"/>
  <c r="N2" i="8"/>
  <c r="G26" i="24"/>
  <c r="Q88" i="7"/>
  <c r="Q77" i="30"/>
  <c r="P108" i="7"/>
  <c r="R111" i="30"/>
  <c r="O50" i="7"/>
  <c r="P38" i="7"/>
  <c r="P124" i="30"/>
  <c r="Q36" i="30"/>
  <c r="G5" i="15"/>
  <c r="G11" i="28"/>
  <c r="P15" i="7"/>
  <c r="O58" i="7"/>
  <c r="P34" i="30"/>
  <c r="G7" i="28"/>
  <c r="O116" i="7"/>
  <c r="Q37" i="30"/>
  <c r="P17" i="7"/>
  <c r="G10" i="29"/>
  <c r="R27" i="30"/>
  <c r="G30" i="24"/>
  <c r="P122" i="30"/>
  <c r="P78" i="7"/>
  <c r="G11" i="15"/>
  <c r="O22" i="7"/>
  <c r="Q32" i="30"/>
  <c r="Q23" i="30"/>
  <c r="P55" i="7"/>
  <c r="P21" i="7"/>
  <c r="G7" i="15"/>
  <c r="P78" i="30"/>
  <c r="P50" i="7"/>
  <c r="P98" i="30"/>
  <c r="R81" i="30"/>
  <c r="P88" i="30"/>
  <c r="L33" i="8"/>
  <c r="N58" i="8"/>
  <c r="M32" i="8"/>
  <c r="L37" i="28"/>
  <c r="R91" i="30"/>
  <c r="G5" i="28"/>
  <c r="Q15" i="30"/>
  <c r="O83" i="7"/>
  <c r="L4" i="8"/>
  <c r="L19" i="27"/>
  <c r="R98" i="30"/>
  <c r="Q98" i="7"/>
  <c r="L23" i="28"/>
  <c r="L13" i="8"/>
  <c r="P58" i="7"/>
  <c r="G20" i="24"/>
  <c r="G6" i="27"/>
  <c r="P27" i="30"/>
  <c r="L6" i="24"/>
  <c r="O119" i="7"/>
  <c r="G6" i="28"/>
  <c r="Q82" i="7"/>
  <c r="N65" i="8"/>
  <c r="G34" i="29"/>
  <c r="L34" i="29" s="1"/>
  <c r="O111" i="7"/>
  <c r="G31" i="29"/>
  <c r="M33" i="8"/>
  <c r="Q23" i="7"/>
  <c r="O41" i="7"/>
  <c r="G32" i="27"/>
  <c r="G12" i="24"/>
  <c r="R34" i="30"/>
  <c r="L23" i="29"/>
  <c r="O120" i="7"/>
  <c r="L14" i="29"/>
  <c r="Q112" i="30"/>
  <c r="G37" i="24"/>
  <c r="Q20" i="30"/>
  <c r="L3" i="28"/>
  <c r="N41" i="8"/>
  <c r="Q20" i="7"/>
  <c r="G32" i="29"/>
  <c r="L32" i="29" s="1"/>
  <c r="P46" i="7"/>
  <c r="P17" i="30"/>
  <c r="Q21" i="7"/>
  <c r="O49" i="7"/>
  <c r="O28" i="7"/>
  <c r="P12" i="30"/>
  <c r="Q117" i="30"/>
  <c r="O112" i="7"/>
  <c r="L8" i="8"/>
  <c r="R58" i="30"/>
  <c r="Q97" i="30"/>
  <c r="Q12" i="30"/>
  <c r="Q103" i="7"/>
  <c r="O14" i="7"/>
  <c r="O115" i="7"/>
  <c r="P114" i="30"/>
  <c r="L18" i="27"/>
  <c r="G12" i="27"/>
  <c r="Q75" i="7"/>
  <c r="L19" i="8"/>
  <c r="K12" i="21"/>
  <c r="G31" i="27"/>
  <c r="Q22" i="7"/>
  <c r="P26" i="7"/>
  <c r="P48" i="7"/>
  <c r="P13" i="7"/>
  <c r="Q81" i="7"/>
  <c r="L32" i="24"/>
  <c r="Q33" i="30"/>
  <c r="R125" i="30"/>
  <c r="G4" i="28"/>
  <c r="L36" i="27"/>
  <c r="L11" i="27"/>
  <c r="G25" i="29"/>
  <c r="R95" i="30"/>
  <c r="L29" i="24"/>
  <c r="R100" i="30"/>
  <c r="L16" i="28"/>
  <c r="Q4" i="7"/>
  <c r="Q58" i="7"/>
  <c r="R78" i="30"/>
  <c r="O77" i="7"/>
  <c r="L35" i="8"/>
  <c r="Q27" i="30"/>
  <c r="M8" i="8"/>
  <c r="P116" i="30"/>
  <c r="O47" i="7"/>
  <c r="Q120" i="7"/>
  <c r="G41" i="29"/>
  <c r="L41" i="29" s="1"/>
  <c r="R77" i="30"/>
  <c r="Q6" i="7"/>
  <c r="L24" i="29"/>
  <c r="Q37" i="7"/>
  <c r="M63" i="8"/>
  <c r="P81" i="30"/>
  <c r="P51" i="30"/>
  <c r="N12" i="8"/>
  <c r="G41" i="28"/>
  <c r="Q78" i="7"/>
  <c r="L8" i="28"/>
  <c r="P48" i="30"/>
  <c r="G37" i="27"/>
  <c r="G28" i="24"/>
  <c r="L21" i="29"/>
  <c r="Q116" i="30"/>
  <c r="L3" i="24"/>
  <c r="Q29" i="7"/>
  <c r="R112" i="30"/>
  <c r="Q98" i="30"/>
  <c r="AF3" i="39" a="1"/>
  <c r="L5" i="29"/>
  <c r="L4" i="29"/>
  <c r="L19" i="29"/>
  <c r="L13" i="29"/>
  <c r="L18" i="29"/>
  <c r="L20" i="29"/>
  <c r="L7" i="29"/>
  <c r="L10" i="29"/>
  <c r="AF3" i="39" l="1"/>
  <c r="AF2" i="39" s="1"/>
  <c r="O28" i="24"/>
  <c r="O25" i="29"/>
  <c r="H25" i="29"/>
  <c r="H4" i="28"/>
  <c r="I4" i="28"/>
  <c r="I12" i="27"/>
  <c r="H12" i="27"/>
  <c r="H12" i="24"/>
  <c r="I12" i="24"/>
  <c r="I6" i="28"/>
  <c r="H6" i="28"/>
  <c r="I6" i="27"/>
  <c r="H6" i="27"/>
  <c r="H20" i="24"/>
  <c r="I5" i="28"/>
  <c r="H5" i="28"/>
  <c r="I7" i="15"/>
  <c r="H7" i="15"/>
  <c r="I11" i="15"/>
  <c r="H11" i="15"/>
  <c r="H10" i="29"/>
  <c r="I10" i="29"/>
  <c r="I7" i="28"/>
  <c r="H7" i="28"/>
  <c r="I11" i="28"/>
  <c r="H11" i="28"/>
  <c r="I5" i="15"/>
  <c r="H5" i="15"/>
  <c r="H26" i="24"/>
  <c r="O25" i="28"/>
  <c r="H25" i="28"/>
  <c r="I9" i="28"/>
  <c r="H9" i="28"/>
  <c r="H22" i="27"/>
  <c r="K18" i="28"/>
  <c r="H18" i="28"/>
  <c r="O14" i="28"/>
  <c r="H9" i="24"/>
  <c r="I9" i="24"/>
  <c r="I7" i="29"/>
  <c r="H7" i="29"/>
  <c r="H19" i="28"/>
  <c r="H20" i="29"/>
  <c r="K18" i="29"/>
  <c r="O14" i="29"/>
  <c r="H18" i="29"/>
  <c r="H4" i="27"/>
  <c r="I4" i="27"/>
  <c r="O14" i="24"/>
  <c r="H18" i="24"/>
  <c r="K18" i="24"/>
  <c r="H23" i="28"/>
  <c r="I13" i="29"/>
  <c r="H13" i="29"/>
  <c r="H7" i="27"/>
  <c r="I7" i="27"/>
  <c r="H13" i="28"/>
  <c r="I13" i="28"/>
  <c r="H19" i="29"/>
  <c r="I9" i="15"/>
  <c r="H9" i="15"/>
  <c r="I4" i="15"/>
  <c r="H4" i="15"/>
  <c r="H21" i="27"/>
  <c r="H20" i="28"/>
  <c r="H13" i="15"/>
  <c r="I13" i="15"/>
  <c r="H23" i="27"/>
  <c r="H23" i="24"/>
  <c r="H19" i="27"/>
  <c r="H22" i="24"/>
  <c r="H22" i="29"/>
  <c r="I10" i="24"/>
  <c r="H10" i="24"/>
  <c r="AB3" i="39"/>
  <c r="AB2" i="39" s="1"/>
  <c r="H6" i="24"/>
  <c r="I6" i="24"/>
  <c r="H26" i="27"/>
  <c r="I4" i="24"/>
  <c r="H4" i="24"/>
  <c r="I5" i="24"/>
  <c r="H5" i="24"/>
  <c r="H26" i="29"/>
  <c r="H26" i="28"/>
  <c r="O3" i="24"/>
  <c r="I12" i="15"/>
  <c r="H12" i="15"/>
  <c r="O25" i="24"/>
  <c r="H25" i="24"/>
  <c r="I5" i="27"/>
  <c r="H5" i="27"/>
  <c r="H20" i="27"/>
  <c r="O3" i="29"/>
  <c r="I4" i="29"/>
  <c r="H4" i="29"/>
  <c r="O25" i="27"/>
  <c r="H25" i="27"/>
  <c r="H19" i="24"/>
  <c r="O28" i="27"/>
  <c r="H21" i="24"/>
  <c r="H11" i="29"/>
  <c r="I11" i="29"/>
  <c r="O8" i="28"/>
  <c r="H10" i="28"/>
  <c r="I10" i="28"/>
  <c r="H12" i="29"/>
  <c r="I12" i="29"/>
  <c r="H23" i="29"/>
  <c r="O3" i="28"/>
  <c r="H11" i="24"/>
  <c r="I11" i="24"/>
  <c r="I12" i="28"/>
  <c r="H12" i="28"/>
  <c r="I13" i="27"/>
  <c r="H13" i="27"/>
  <c r="H7" i="24"/>
  <c r="I7" i="24"/>
  <c r="O3" i="27"/>
  <c r="I6" i="29"/>
  <c r="H6" i="29"/>
  <c r="H21" i="29"/>
  <c r="O28" i="29"/>
  <c r="H22" i="28"/>
  <c r="H6" i="15"/>
  <c r="I6" i="15"/>
  <c r="AD3" i="39"/>
  <c r="AD2" i="39" s="1"/>
  <c r="H11" i="27"/>
  <c r="I11" i="27"/>
  <c r="H5" i="29"/>
  <c r="I5" i="29"/>
  <c r="H21" i="28"/>
  <c r="O8" i="29"/>
  <c r="I9" i="29"/>
  <c r="H9" i="29"/>
  <c r="I10" i="27"/>
  <c r="H10" i="27"/>
  <c r="O3" i="21"/>
  <c r="I13" i="24"/>
  <c r="H13" i="24"/>
  <c r="O8" i="24"/>
  <c r="K18" i="27"/>
  <c r="O14" i="27"/>
  <c r="H18" i="27"/>
  <c r="O8" i="27"/>
  <c r="I10" i="15"/>
  <c r="H10" i="15"/>
  <c r="I9" i="27"/>
  <c r="H9" i="27"/>
  <c r="O28" i="28"/>
  <c r="L40" i="29"/>
  <c r="L30" i="29"/>
  <c r="L31" i="29"/>
  <c r="L36"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1"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1"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1"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4"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5"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5"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5"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5"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6"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7"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7"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9"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9"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0"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0" authorId="0" shapeId="0" xr:uid="{932680D4-BCE7-4FC4-A166-6D3F901B67BC}">
      <text>
        <r>
          <rPr>
            <b/>
            <sz val="9"/>
            <color indexed="81"/>
            <rFont val="Tahoma"/>
            <family val="2"/>
          </rPr>
          <t>Shui, Yaxin:</t>
        </r>
        <r>
          <rPr>
            <sz val="9"/>
            <color indexed="81"/>
            <rFont val="Tahoma"/>
            <family val="2"/>
          </rPr>
          <t xml:space="preserve">
No Clink </t>
        </r>
      </text>
    </comment>
    <comment ref="K130" authorId="0" shapeId="0" xr:uid="{2A350FB0-9CBC-4A29-8F8B-2455A60055BC}">
      <text>
        <r>
          <rPr>
            <b/>
            <sz val="9"/>
            <color indexed="81"/>
            <rFont val="Tahoma"/>
            <family val="2"/>
          </rPr>
          <t>Shui, Yaxin:</t>
        </r>
        <r>
          <rPr>
            <sz val="9"/>
            <color indexed="81"/>
            <rFont val="Tahoma"/>
            <family val="2"/>
          </rPr>
          <t xml:space="preserve">
No Clink </t>
        </r>
      </text>
    </comment>
    <comment ref="L130" authorId="0" shapeId="0" xr:uid="{32F47547-E1EE-4BF5-B204-B998BF7DA593}">
      <text>
        <r>
          <rPr>
            <b/>
            <sz val="9"/>
            <color indexed="81"/>
            <rFont val="Tahoma"/>
            <family val="2"/>
          </rPr>
          <t>Shui, Yaxin:</t>
        </r>
        <r>
          <rPr>
            <sz val="9"/>
            <color indexed="81"/>
            <rFont val="Tahoma"/>
            <family val="2"/>
          </rPr>
          <t xml:space="preserve">
No Clink </t>
        </r>
      </text>
    </comment>
    <comment ref="M130" authorId="0" shapeId="0" xr:uid="{CA075824-6F47-4D6A-AA2D-8AAAEB02CE3F}">
      <text>
        <r>
          <rPr>
            <b/>
            <sz val="9"/>
            <color indexed="81"/>
            <rFont val="Tahoma"/>
            <family val="2"/>
          </rPr>
          <t>Shui, Yaxin:</t>
        </r>
        <r>
          <rPr>
            <sz val="9"/>
            <color indexed="81"/>
            <rFont val="Tahoma"/>
            <family val="2"/>
          </rPr>
          <t xml:space="preserve">
No Clink </t>
        </r>
      </text>
    </comment>
    <comment ref="I131"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2"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3"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5"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8"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9"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0"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1"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1"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1"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1"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1"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2"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3"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5"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6"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6" authorId="0" shapeId="0" xr:uid="{9B8AE0DD-25B1-4119-8209-3681A845741F}">
      <text>
        <r>
          <rPr>
            <b/>
            <sz val="9"/>
            <color indexed="81"/>
            <rFont val="Tahoma"/>
            <family val="2"/>
          </rPr>
          <t>Shui, Yaxin:</t>
        </r>
        <r>
          <rPr>
            <sz val="9"/>
            <color indexed="81"/>
            <rFont val="Tahoma"/>
            <family val="2"/>
          </rPr>
          <t xml:space="preserve">
same as ADP-S, BUF</t>
        </r>
      </text>
    </comment>
    <comment ref="S147"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8"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9"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0"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1"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1"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1"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1"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1"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2"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2"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2"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2"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3"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3"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3"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3"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4"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4"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4"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4"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5"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5"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5"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5"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6"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6"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6"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6"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7"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7"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7"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7"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8"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8"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8"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8"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8" authorId="0" shapeId="0" xr:uid="{DD10F10D-2D5E-4F9B-812D-B2AF3A15712A}">
      <text>
        <r>
          <rPr>
            <sz val="9"/>
            <color indexed="81"/>
            <rFont val="Tahoma"/>
            <family val="2"/>
          </rPr>
          <t>8 July 2001 sianglin:
Yanai feedback: This is not needed in OSSE. It's only applicable to GSC</t>
        </r>
      </text>
    </comment>
    <comment ref="M19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6"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7"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1" authorId="0" shapeId="0" xr:uid="{10123608-2B82-4F2F-A740-DED932680D1F}">
      <text>
        <r>
          <rPr>
            <sz val="9"/>
            <color indexed="81"/>
            <rFont val="Tahoma"/>
            <family val="2"/>
          </rPr>
          <t>8 July 2001 sianglin:
Xiaoyu feedback: This is not needed in OSSE. Because OSSE doesn’t have PUF.</t>
        </r>
      </text>
    </comment>
    <comment ref="D222"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6"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6"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<sst xmlns="http://schemas.openxmlformats.org/spreadsheetml/2006/main" count="12858" uniqueCount="2430">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</sst>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14" fontId="0" fillId="0" borderId="0" xfId="0" applyNumberFormat="1"/>
  </cellXfs>
  <cellStyles count="2">
    <cellStyle name="Hyperlink" xfId="1" builtinId="8"/>
    <cellStyle name="Normal" xfId="0" builtinId="0"/>
  </cellStyles>
  <dxfs count="636">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9" totalsRowShown="0" headerRowDxfId="635" dataDxfId="633" headerRowBorderDxfId="634">
  <autoFilter ref="C4:AK289" xr:uid="{5AC71680-DE96-4D5C-A1F5-D9F97567B45C}">
    <filterColumn colId="8">
      <filters>
        <filter val="3"/>
      </filters>
    </filterColumn>
  </autoFilter>
  <tableColumns count="35">
    <tableColumn id="1" xr3:uid="{9EDAF894-8331-4743-94F4-7A2C61AEC0A1}" name="Fuse Registers" dataDxfId="632"/>
    <tableColumn id="2" xr3:uid="{56080C49-2132-4BBC-BD70-66605F446E4C}" name="Fuse name " dataDxfId="631"/>
    <tableColumn id="30" xr3:uid="{BCE7ED6A-C51D-4638-9C64-0F0837DAC72E}" name="Usage (HW, FW,ROM,  RB)" dataDxfId="630"/>
    <tableColumn id="3" xr3:uid="{82A3AB6F-2E1A-4461-9A3C-6FFC945FECF1}" name="Parameter" dataDxfId="629"/>
    <tableColumn id="28" xr3:uid="{C108EEE1-7EC3-4EC5-921A-A7282B0850D8}" name="Deprecator (Deprecated_prj, New_prj)" dataDxfId="628"/>
    <tableColumn id="4" xr3:uid="{BB2BCB78-F408-4B6B-921B-9C4173134BF7}" name="Attributes (show when attribute is TRUE)_x000a_     This column includes Block On Dbg (“BOD”), JTag RD (“JtagRD”), JTag WR (JtagWr”), IOSF-SB RD (“SBRd”), IOSF-SB WR (“SBWr”), Read For Error (“R4Err”), Lockout Valid ID Tag (“LockTag&quot;)"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31" xr3:uid="{49A0585B-46EB-481C-9A2F-CF10416CBBEC}" name="GSK Addr_x000a_Base: 0x0F00B0000" dataDxfId="622"/>
    <tableColumn id="7" xr3:uid="{511BA9F9-3C6B-4C63-866D-52DFBC8525D9}" name="Receiver Addr_x000a_({Addr per byte}.{bit start num})" dataDxfId="621"/>
    <tableColumn id="18" xr3:uid="{87197C3F-A42F-4DDA-864A-968D83B48D5E}" name="Descriptions " dataDxfId="620"/>
    <tableColumn id="11" xr3:uid="{2C3BC7C9-07FC-405D-8BC0-ED6E89154F90}" name="ADP-S_x000a_(Kaizen Sheet)" dataDxfId="619"/>
    <tableColumn id="8" xr3:uid="{27226D23-4345-4FE7-A41C-5F515779B1C4}" name="MTL-M CSME _x000a_(Kaizen Sheet)" dataDxfId="618"/>
    <tableColumn id="10" xr3:uid="{BF367567-B609-4EB6-BD3D-80CCCDD3DB11}" name="MTL-M ESE _x000a_(Kaizen Sheet)" dataDxfId="617"/>
    <tableColumn id="14" xr3:uid="{EDC8F3D1-15DA-47B8-B419-42C2ECC31D0B}" name="MTP-PCH-S CSME" dataDxfId="616"/>
    <tableColumn id="15" xr3:uid="{51424B1A-17A0-415B-A62E-161C9907ADD7}" name="MTP-PCH-S ESE" dataDxfId="615"/>
    <tableColumn id="17" xr3:uid="{D0DEA104-7BF8-4527-AC3F-3B36CA6A520B}" name="MTL-SOC-S CSE (ZBB-ed)" dataDxfId="614"/>
    <tableColumn id="16" xr3:uid="{3C0A934E-AC5E-4047-B641-7E684018856A}" name="MTL-SOC-S ESE (ZBB-ed)" dataDxfId="613"/>
    <tableColumn id="22" xr3:uid="{06D8154B-4A39-45E2-9FE6-D860FF964ED3}" name="MTL-SOC-S ESE++" dataDxfId="612"/>
    <tableColumn id="25" xr3:uid="{E605F94B-9624-4919-BDD6-32E7668D22F8}" name="Elasti CSC" dataDxfId="611"/>
    <tableColumn id="24" xr3:uid="{D7D9443C-8A8B-4604-A120-9101A4A030AD}" name="Elasti GSC " dataDxfId="610"/>
    <tableColumn id="27" xr3:uid="{F9FE8313-3D8E-4C48-99FE-57623D313E49}" name="LNL GSC" dataDxfId="609"/>
    <tableColumn id="23" xr3:uid="{BDFC0B63-7EBE-4EA2-8777-5862008338BA}" name="LNL-SOC-M CSME (1)" dataDxfId="608"/>
    <tableColumn id="33" xr3:uid="{7F07533F-5AA9-4020-BB9B-3804CF331BE9}" name="LNL-SOC-M CSME" dataDxfId="607">
      <calculatedColumnFormula>Table133[[#This Row],[Default]]</calculatedColumnFormula>
    </tableColumn>
    <tableColumn id="26" xr3:uid="{538DF79E-54BC-4DC1-9F8F-CBB8389447F5}" name="LNL-SOC-M ESE (1)" dataDxfId="606"/>
    <tableColumn id="34" xr3:uid="{3ABE2E14-D353-45B1-9D97-3E4163B5B03E}" name="LNL-SOC-M ESE" dataDxfId="605"/>
    <tableColumn id="32" xr3:uid="{A961D978-3FFA-4EDA-AFDE-DE05963A05BB}" name="LNL-SOC-M OSSE (1)" dataDxfId="604"/>
    <tableColumn id="35" xr3:uid="{C1E0444E-90B0-4B7A-A14D-7997D2304567}" name="LNL-SOC-M OSSE" dataDxfId="603"/>
    <tableColumn id="9" xr3:uid="{025D42BA-8D40-4BF5-A107-32DA8E79D40E}" name="Note" dataDxfId="602"/>
    <tableColumn id="29" xr3:uid="{B6BF83CA-0F92-4400-B742-BA67624DFD90}" name="SFIP Feedback WW08'21 (for MTL-S/Elasti/LNL) Hadas/Eli/Ilan/Simcha/Yanai/Yonatan" dataDxfId="601"/>
    <tableColumn id="12" xr3:uid="{B4A9B220-D9C2-414A-A890-9AF9449678C0}" name="MB Comment (8/31)" dataDxfId="600"/>
    <tableColumn id="13" xr3:uid="{5BD9F532-FB37-48F7-8624-F84F895D40F2}" name="ELI Comment (8/31)" dataDxfId="599"/>
    <tableColumn id="19" xr3:uid="{8A21F9C7-D960-4B70-90D2-F1220CE4D69C}" name="yanai (9/1)" dataDxfId="59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9" dT="2020-11-23T23:47:38.64" personId="{A2DE5FF8-E295-4803-B02B-F176E08C7223}" id="{BF07C77B-0029-4BB9-9298-74BBF08A04F5}">
    <text>Adding a parameter to allow FW_CONFIG fuses to be overriden</text>
  </threadedComment>
  <threadedComment ref="A135"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0" dT="2020-11-23T23:33:22.14" personId="{A2DE5FF8-E295-4803-B02B-F176E08C7223}" id="{075E0309-8EF5-4731-AB74-41411E933874}">
    <text>what is this parameter for REPAIR_FUSE_SUPPORT_EN</text>
  </threadedComment>
  <threadedComment ref="N141" dT="2020-11-24T22:46:52.85" personId="{A2DE5FF8-E295-4803-B02B-F176E08C7223}" id="{AAD9B433-651F-4766-B13B-C310CF9DAF9A}">
    <text>no internal fuse pull for CSC starting DG2</text>
  </threadedComment>
  <threadedComment ref="T141" dT="2020-11-24T22:46:52.85" personId="{A2DE5FF8-E295-4803-B02B-F176E08C7223}" id="{CE23C33A-4023-418E-8B1A-770275106D97}">
    <text>no internal fuse pull for CSC starting DG2</text>
  </threadedComment>
  <threadedComment ref="U141" dT="2020-11-24T22:46:52.85" personId="{A2DE5FF8-E295-4803-B02B-F176E08C7223}" id="{EC0D816C-F2F3-4205-90B6-5F3B038F1E8E}">
    <text>no internal fuse pull for CSC starting DG2</text>
  </threadedComment>
  <threadedComment ref="V141" dT="2020-11-24T22:46:52.85" personId="{A2DE5FF8-E295-4803-B02B-F176E08C7223}" id="{F06064D1-E323-4CB8-B15E-48B7E3A1CF72}">
    <text>no internal fuse pull for CSC starting DG2</text>
  </threadedComment>
  <threadedComment ref="A146"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6"/>
  <sheetViews>
    <sheetView tabSelected="1" topLeftCell="A91" zoomScaleNormal="100" workbookViewId="0">
      <selection activeCell="A97" sqref="A9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1659</v>
      </c>
    </row>
    <row r="45" spans="1:4" ht="43.2" x14ac:dyDescent="0.3">
      <c r="A45" s="7">
        <v>41</v>
      </c>
      <c r="B45" s="293">
        <v>44216</v>
      </c>
      <c r="C45" s="7" t="s">
        <v>555</v>
      </c>
      <c r="D45" s="138" t="s">
        <v>1658</v>
      </c>
    </row>
    <row r="46" spans="1:4" ht="28.8" x14ac:dyDescent="0.3">
      <c r="A46" s="7">
        <v>42</v>
      </c>
      <c r="B46" s="293">
        <v>44218</v>
      </c>
      <c r="C46" s="7" t="s">
        <v>606</v>
      </c>
      <c r="D46" s="129" t="s">
        <v>1655</v>
      </c>
    </row>
    <row r="47" spans="1:4" ht="43.2" x14ac:dyDescent="0.3">
      <c r="A47" s="7">
        <v>43</v>
      </c>
      <c r="B47" s="293">
        <v>44218</v>
      </c>
      <c r="C47" s="7" t="s">
        <v>555</v>
      </c>
      <c r="D47" s="129" t="s">
        <v>1660</v>
      </c>
    </row>
    <row r="48" spans="1:4" ht="43.2" x14ac:dyDescent="0.3">
      <c r="A48" s="7">
        <v>44</v>
      </c>
      <c r="B48" s="293">
        <v>44221</v>
      </c>
      <c r="C48" s="7" t="s">
        <v>555</v>
      </c>
      <c r="D48" s="129" t="s">
        <v>1661</v>
      </c>
    </row>
    <row r="49" spans="1:4" ht="72" x14ac:dyDescent="0.3">
      <c r="A49" s="7">
        <v>45</v>
      </c>
      <c r="B49" s="293">
        <v>44221</v>
      </c>
      <c r="C49" s="7" t="s">
        <v>555</v>
      </c>
      <c r="D49" s="129" t="s">
        <v>1671</v>
      </c>
    </row>
    <row r="50" spans="1:4" ht="43.2" x14ac:dyDescent="0.3">
      <c r="A50" s="7">
        <v>46</v>
      </c>
      <c r="B50" s="293">
        <v>44224</v>
      </c>
      <c r="C50" s="7" t="s">
        <v>606</v>
      </c>
      <c r="D50" s="129" t="s">
        <v>1674</v>
      </c>
    </row>
    <row r="51" spans="1:4" ht="43.2" x14ac:dyDescent="0.3">
      <c r="A51" s="7">
        <v>47</v>
      </c>
      <c r="B51" s="293">
        <v>44224</v>
      </c>
      <c r="C51" s="7" t="s">
        <v>555</v>
      </c>
      <c r="D51" s="129" t="s">
        <v>1680</v>
      </c>
    </row>
    <row r="52" spans="1:4" ht="57.6" x14ac:dyDescent="0.3">
      <c r="A52" s="7">
        <v>48</v>
      </c>
      <c r="B52" s="293">
        <v>44224</v>
      </c>
      <c r="C52" s="7" t="s">
        <v>555</v>
      </c>
      <c r="D52" s="129" t="s">
        <v>1685</v>
      </c>
    </row>
    <row r="53" spans="1:4" ht="28.8" x14ac:dyDescent="0.3">
      <c r="A53" s="7">
        <v>49</v>
      </c>
      <c r="B53" s="293">
        <v>44229</v>
      </c>
      <c r="C53" s="7" t="s">
        <v>555</v>
      </c>
      <c r="D53" s="129" t="s">
        <v>1686</v>
      </c>
    </row>
    <row r="54" spans="1:4" ht="57.6" x14ac:dyDescent="0.3">
      <c r="A54" s="7">
        <v>50</v>
      </c>
      <c r="B54" s="293">
        <v>44238</v>
      </c>
      <c r="C54" s="7" t="s">
        <v>555</v>
      </c>
      <c r="D54" s="129" t="s">
        <v>1696</v>
      </c>
    </row>
    <row r="55" spans="1:4" ht="100.8" x14ac:dyDescent="0.3">
      <c r="A55" s="7">
        <v>51</v>
      </c>
      <c r="B55" s="293">
        <v>44243</v>
      </c>
      <c r="C55" s="7" t="s">
        <v>606</v>
      </c>
      <c r="D55" s="138" t="s">
        <v>1744</v>
      </c>
    </row>
    <row r="56" spans="1:4" ht="43.2" x14ac:dyDescent="0.3">
      <c r="A56" s="7">
        <v>52</v>
      </c>
      <c r="B56" s="293">
        <v>44249</v>
      </c>
      <c r="C56" s="7" t="s">
        <v>555</v>
      </c>
      <c r="D56" s="129" t="s">
        <v>1745</v>
      </c>
    </row>
    <row r="57" spans="1:4" ht="230.4" x14ac:dyDescent="0.3">
      <c r="A57" s="7">
        <v>53</v>
      </c>
      <c r="B57" s="293">
        <v>44249</v>
      </c>
      <c r="C57" s="7" t="s">
        <v>1432</v>
      </c>
      <c r="D57" s="341" t="s">
        <v>1765</v>
      </c>
    </row>
    <row r="58" spans="1:4" ht="158.4" x14ac:dyDescent="0.3">
      <c r="A58" s="7">
        <v>54</v>
      </c>
      <c r="B58" s="293">
        <v>44253</v>
      </c>
      <c r="C58" s="7" t="s">
        <v>1432</v>
      </c>
      <c r="D58" s="138" t="s">
        <v>1860</v>
      </c>
    </row>
    <row r="59" spans="1:4" ht="57.6" x14ac:dyDescent="0.3">
      <c r="A59" s="7">
        <v>55</v>
      </c>
      <c r="B59" s="293">
        <v>44216</v>
      </c>
      <c r="C59" s="7" t="s">
        <v>555</v>
      </c>
      <c r="D59" s="138" t="s">
        <v>1864</v>
      </c>
    </row>
    <row r="60" spans="1:4" ht="100.8" x14ac:dyDescent="0.3">
      <c r="A60" s="16">
        <v>56</v>
      </c>
      <c r="B60" s="293">
        <v>44258</v>
      </c>
      <c r="C60" s="16" t="s">
        <v>1432</v>
      </c>
      <c r="D60" s="138" t="s">
        <v>1865</v>
      </c>
    </row>
    <row r="61" spans="1:4" ht="230.4" x14ac:dyDescent="0.3">
      <c r="A61" s="16">
        <v>57</v>
      </c>
      <c r="B61" s="293">
        <v>44279</v>
      </c>
      <c r="C61" s="16" t="s">
        <v>606</v>
      </c>
      <c r="D61" s="138" t="s">
        <v>1868</v>
      </c>
    </row>
    <row r="62" spans="1:4" ht="43.2" x14ac:dyDescent="0.3">
      <c r="A62" s="16">
        <v>58</v>
      </c>
      <c r="B62" s="293">
        <v>44280</v>
      </c>
      <c r="C62" s="16" t="s">
        <v>1432</v>
      </c>
      <c r="D62" s="138" t="s">
        <v>1887</v>
      </c>
    </row>
    <row r="63" spans="1:4" ht="244.8" x14ac:dyDescent="0.3">
      <c r="A63" s="7">
        <v>59</v>
      </c>
      <c r="B63" s="293">
        <v>44280</v>
      </c>
      <c r="C63" s="7" t="s">
        <v>555</v>
      </c>
      <c r="D63" s="138" t="s">
        <v>1888</v>
      </c>
    </row>
    <row r="64" spans="1:4" x14ac:dyDescent="0.3">
      <c r="A64" s="7">
        <v>60</v>
      </c>
      <c r="B64" s="293">
        <v>44287</v>
      </c>
      <c r="C64" s="7" t="s">
        <v>606</v>
      </c>
      <c r="D64" s="129" t="s">
        <v>1933</v>
      </c>
    </row>
    <row r="65" spans="1:4" ht="100.8" x14ac:dyDescent="0.3">
      <c r="A65" s="7">
        <v>61</v>
      </c>
      <c r="B65" s="293">
        <v>44298</v>
      </c>
      <c r="C65" s="7" t="s">
        <v>1432</v>
      </c>
      <c r="D65" s="129" t="s">
        <v>1936</v>
      </c>
    </row>
    <row r="66" spans="1:4" ht="158.4" x14ac:dyDescent="0.3">
      <c r="A66" s="7">
        <v>62</v>
      </c>
      <c r="B66" s="293">
        <v>44301</v>
      </c>
      <c r="C66" s="7" t="s">
        <v>606</v>
      </c>
      <c r="D66" s="138" t="s">
        <v>1938</v>
      </c>
    </row>
    <row r="67" spans="1:4" ht="43.2" x14ac:dyDescent="0.3">
      <c r="A67" s="7">
        <v>63</v>
      </c>
      <c r="B67" s="293">
        <v>44308</v>
      </c>
      <c r="C67" s="7" t="s">
        <v>606</v>
      </c>
      <c r="D67" s="138" t="s">
        <v>1939</v>
      </c>
    </row>
    <row r="68" spans="1:4" ht="115.2" x14ac:dyDescent="0.3">
      <c r="A68" s="16">
        <v>64</v>
      </c>
      <c r="B68" s="293">
        <v>44308</v>
      </c>
      <c r="C68" s="16" t="s">
        <v>1432</v>
      </c>
      <c r="D68" s="138" t="s">
        <v>2019</v>
      </c>
    </row>
    <row r="69" spans="1:4" ht="28.8" x14ac:dyDescent="0.3">
      <c r="A69" s="7">
        <v>65</v>
      </c>
      <c r="B69" s="293">
        <v>44309</v>
      </c>
      <c r="C69" s="7" t="s">
        <v>1432</v>
      </c>
      <c r="D69" s="138" t="s">
        <v>2011</v>
      </c>
    </row>
    <row r="70" spans="1:4" ht="28.8" x14ac:dyDescent="0.3">
      <c r="A70" s="7">
        <v>66</v>
      </c>
      <c r="B70" s="293">
        <v>44314</v>
      </c>
      <c r="C70" s="7" t="s">
        <v>606</v>
      </c>
      <c r="D70" s="129" t="s">
        <v>2020</v>
      </c>
    </row>
    <row r="71" spans="1:4" ht="43.2" x14ac:dyDescent="0.3">
      <c r="A71" s="7">
        <v>67</v>
      </c>
      <c r="B71" s="293">
        <v>44314</v>
      </c>
      <c r="C71" s="7" t="s">
        <v>606</v>
      </c>
      <c r="D71" s="138" t="s">
        <v>2032</v>
      </c>
    </row>
    <row r="72" spans="1:4" ht="100.8" x14ac:dyDescent="0.3">
      <c r="A72" s="7">
        <v>68</v>
      </c>
      <c r="B72" s="293">
        <v>44317</v>
      </c>
      <c r="C72" s="7" t="s">
        <v>1432</v>
      </c>
      <c r="D72" s="138" t="s">
        <v>2031</v>
      </c>
    </row>
    <row r="73" spans="1:4" x14ac:dyDescent="0.3">
      <c r="A73" s="7">
        <v>69</v>
      </c>
      <c r="B73" s="293">
        <v>44319</v>
      </c>
      <c r="C73" s="7" t="s">
        <v>606</v>
      </c>
      <c r="D73" s="138" t="s">
        <v>2033</v>
      </c>
    </row>
    <row r="74" spans="1:4" ht="72" x14ac:dyDescent="0.3">
      <c r="A74" s="16">
        <v>70</v>
      </c>
      <c r="B74" s="293">
        <v>44321</v>
      </c>
      <c r="C74" s="16" t="s">
        <v>606</v>
      </c>
      <c r="D74" s="138" t="s">
        <v>2034</v>
      </c>
    </row>
    <row r="75" spans="1:4" ht="100.8" x14ac:dyDescent="0.3">
      <c r="A75" s="16">
        <v>71</v>
      </c>
      <c r="B75" s="293">
        <v>44327</v>
      </c>
      <c r="C75" s="16" t="s">
        <v>1432</v>
      </c>
      <c r="D75" s="138" t="s">
        <v>2035</v>
      </c>
    </row>
    <row r="76" spans="1:4" ht="28.8" x14ac:dyDescent="0.3">
      <c r="A76" s="7">
        <v>72</v>
      </c>
      <c r="B76" s="293">
        <v>44350</v>
      </c>
      <c r="C76" s="7" t="s">
        <v>606</v>
      </c>
      <c r="D76" s="129" t="s">
        <v>2040</v>
      </c>
    </row>
    <row r="77" spans="1:4" ht="129.6" x14ac:dyDescent="0.3">
      <c r="A77" s="7">
        <v>73</v>
      </c>
      <c r="B77" s="293">
        <v>44355</v>
      </c>
      <c r="C77" s="7" t="s">
        <v>1432</v>
      </c>
      <c r="D77" s="129" t="s">
        <v>2059</v>
      </c>
    </row>
    <row r="78" spans="1:4" ht="28.8" x14ac:dyDescent="0.3">
      <c r="A78" s="7">
        <v>74</v>
      </c>
      <c r="B78" s="293">
        <v>44356</v>
      </c>
      <c r="C78" s="7" t="s">
        <v>1432</v>
      </c>
      <c r="D78" s="129" t="s">
        <v>2044</v>
      </c>
    </row>
    <row r="79" spans="1:4" ht="43.2" x14ac:dyDescent="0.3">
      <c r="A79" s="7">
        <v>75</v>
      </c>
      <c r="B79" s="293">
        <v>44357</v>
      </c>
      <c r="C79" s="7" t="s">
        <v>2055</v>
      </c>
      <c r="D79" s="129" t="s">
        <v>2056</v>
      </c>
    </row>
    <row r="80" spans="1:4" ht="72" x14ac:dyDescent="0.3">
      <c r="A80" s="7">
        <v>76</v>
      </c>
      <c r="B80" s="293">
        <v>44370</v>
      </c>
      <c r="C80" s="7" t="s">
        <v>1432</v>
      </c>
      <c r="D80" s="129" t="s">
        <v>2060</v>
      </c>
    </row>
    <row r="81" spans="1:4" ht="57.6" x14ac:dyDescent="0.3">
      <c r="A81" s="7">
        <v>77</v>
      </c>
      <c r="B81" s="293">
        <v>44375</v>
      </c>
      <c r="C81" s="7" t="s">
        <v>2055</v>
      </c>
      <c r="D81" s="129" t="s">
        <v>2108</v>
      </c>
    </row>
    <row r="82" spans="1:4" ht="158.4" x14ac:dyDescent="0.3">
      <c r="A82" s="7">
        <v>78</v>
      </c>
      <c r="B82" s="293">
        <v>44379</v>
      </c>
      <c r="C82" s="7" t="s">
        <v>1432</v>
      </c>
      <c r="D82" s="129" t="s">
        <v>2070</v>
      </c>
    </row>
    <row r="83" spans="1:4" ht="100.8" x14ac:dyDescent="0.3">
      <c r="A83" s="7">
        <v>79</v>
      </c>
      <c r="B83" s="293">
        <v>44397</v>
      </c>
      <c r="C83" s="7" t="s">
        <v>2055</v>
      </c>
      <c r="D83" s="129" t="s">
        <v>2113</v>
      </c>
    </row>
    <row r="84" spans="1:4" ht="43.2" x14ac:dyDescent="0.3">
      <c r="A84" s="7">
        <v>80</v>
      </c>
      <c r="B84" s="293">
        <v>44399</v>
      </c>
      <c r="C84" s="7" t="s">
        <v>2055</v>
      </c>
      <c r="D84" s="129" t="s">
        <v>2114</v>
      </c>
    </row>
    <row r="85" spans="1:4" ht="129.6" x14ac:dyDescent="0.3">
      <c r="A85" s="7">
        <v>81</v>
      </c>
      <c r="B85" s="293">
        <v>44401</v>
      </c>
      <c r="C85" s="7" t="s">
        <v>2055</v>
      </c>
      <c r="D85" s="129" t="s">
        <v>2148</v>
      </c>
    </row>
    <row r="86" spans="1:4" ht="43.2" x14ac:dyDescent="0.3">
      <c r="A86" s="7">
        <v>82</v>
      </c>
      <c r="B86" s="293">
        <v>44397</v>
      </c>
      <c r="C86" s="7" t="s">
        <v>2055</v>
      </c>
      <c r="D86" s="129" t="s">
        <v>2150</v>
      </c>
    </row>
    <row r="87" spans="1:4" ht="288" x14ac:dyDescent="0.3">
      <c r="A87" s="7">
        <v>83</v>
      </c>
      <c r="B87" s="293">
        <v>44406</v>
      </c>
      <c r="C87" s="7" t="s">
        <v>1432</v>
      </c>
      <c r="D87" s="129" t="s">
        <v>2350</v>
      </c>
    </row>
    <row r="88" spans="1:4" ht="129.6" x14ac:dyDescent="0.3">
      <c r="A88" s="7">
        <v>84</v>
      </c>
      <c r="B88" s="293">
        <v>44408</v>
      </c>
      <c r="C88" s="7" t="s">
        <v>1432</v>
      </c>
      <c r="D88" s="129" t="s">
        <v>2361</v>
      </c>
    </row>
    <row r="89" spans="1:4" ht="28.8" x14ac:dyDescent="0.3">
      <c r="A89" s="7">
        <v>85</v>
      </c>
      <c r="B89" s="293">
        <v>44411</v>
      </c>
      <c r="C89" s="7" t="s">
        <v>606</v>
      </c>
      <c r="D89" s="138" t="s">
        <v>2362</v>
      </c>
    </row>
    <row r="90" spans="1:4" ht="72" x14ac:dyDescent="0.3">
      <c r="A90" s="7">
        <v>86</v>
      </c>
      <c r="B90" s="293">
        <v>44416</v>
      </c>
      <c r="C90" s="7" t="s">
        <v>2055</v>
      </c>
      <c r="D90" s="129" t="s">
        <v>2364</v>
      </c>
    </row>
    <row r="91" spans="1:4" ht="57.6" x14ac:dyDescent="0.3">
      <c r="A91" s="7">
        <v>87</v>
      </c>
      <c r="B91" s="293">
        <v>44418</v>
      </c>
      <c r="C91" s="7" t="s">
        <v>2055</v>
      </c>
      <c r="D91" s="129" t="s">
        <v>2366</v>
      </c>
    </row>
    <row r="92" spans="1:4" ht="43.2" x14ac:dyDescent="0.3">
      <c r="A92" s="7">
        <v>88</v>
      </c>
      <c r="B92" s="293">
        <v>44418</v>
      </c>
      <c r="C92" s="7" t="s">
        <v>2055</v>
      </c>
      <c r="D92" s="129" t="s">
        <v>2367</v>
      </c>
    </row>
    <row r="93" spans="1:4" ht="187.2" x14ac:dyDescent="0.3">
      <c r="A93" s="7">
        <v>89</v>
      </c>
      <c r="B93" s="293">
        <v>44420</v>
      </c>
      <c r="C93" s="7" t="s">
        <v>2055</v>
      </c>
      <c r="D93" s="129" t="s">
        <v>2373</v>
      </c>
    </row>
    <row r="94" spans="1:4" ht="43.2" x14ac:dyDescent="0.3">
      <c r="A94" s="7">
        <v>90</v>
      </c>
      <c r="B94" s="293">
        <v>44428</v>
      </c>
      <c r="C94" s="7" t="s">
        <v>2055</v>
      </c>
      <c r="D94" s="129" t="s">
        <v>2376</v>
      </c>
    </row>
    <row r="95" spans="1:4" ht="100.8" x14ac:dyDescent="0.3">
      <c r="A95" s="7">
        <v>91</v>
      </c>
      <c r="B95" s="293">
        <v>44432</v>
      </c>
      <c r="C95" s="7" t="s">
        <v>2055</v>
      </c>
      <c r="D95" s="129" t="s">
        <v>2401</v>
      </c>
    </row>
    <row r="96" spans="1:4" ht="43.2" x14ac:dyDescent="0.3">
      <c r="A96" s="295">
        <v>92</v>
      </c>
      <c r="B96" s="527">
        <v>44447</v>
      </c>
      <c r="C96" s="295" t="s">
        <v>606</v>
      </c>
      <c r="D96" s="255" t="s">
        <v>2429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1858</v>
      </c>
      <c r="E1" s="259"/>
      <c r="F1" s="259"/>
      <c r="G1" s="259"/>
      <c r="N1" s="259"/>
      <c r="O1" s="258"/>
      <c r="P1" s="258"/>
      <c r="Q1" s="258"/>
      <c r="R1" s="257"/>
      <c r="T1" s="256"/>
      <c r="U1" s="256"/>
      <c r="V1" s="256"/>
      <c r="W1" s="313"/>
      <c r="X1" s="256"/>
      <c r="Y1" s="256"/>
      <c r="Z1" s="256"/>
      <c r="AA1" s="256"/>
    </row>
    <row r="2" spans="3:27" s="255" customFormat="1" ht="19.2" x14ac:dyDescent="0.3">
      <c r="C2" s="250" t="s">
        <v>1809</v>
      </c>
      <c r="E2" s="259"/>
      <c r="F2" s="259"/>
      <c r="G2" s="259"/>
      <c r="N2" s="259"/>
      <c r="O2" s="258"/>
      <c r="P2" s="258"/>
      <c r="Q2" s="258"/>
      <c r="R2" s="257"/>
      <c r="T2" s="256"/>
      <c r="U2" s="256"/>
      <c r="V2" s="256"/>
      <c r="W2" s="313"/>
      <c r="X2" s="256"/>
      <c r="Y2" s="256"/>
      <c r="Z2" s="256"/>
      <c r="AA2" s="256"/>
    </row>
    <row r="3" spans="3:27" s="255" customFormat="1" ht="19.2" x14ac:dyDescent="0.3">
      <c r="C3" s="250" t="s">
        <v>1810</v>
      </c>
      <c r="E3" s="259"/>
      <c r="F3" s="259"/>
      <c r="G3" s="259"/>
      <c r="N3" s="259"/>
      <c r="O3" s="258"/>
      <c r="P3" s="258"/>
      <c r="Q3" s="258"/>
      <c r="R3" s="257"/>
      <c r="T3" s="256"/>
      <c r="U3" s="256"/>
      <c r="V3" s="256"/>
      <c r="W3" s="313"/>
      <c r="X3" s="256"/>
      <c r="Y3" s="256"/>
      <c r="Z3" s="256"/>
      <c r="AA3" s="256"/>
    </row>
    <row r="4" spans="3:27" s="255" customFormat="1" ht="19.2" x14ac:dyDescent="0.3">
      <c r="C4" s="250" t="s">
        <v>1811</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1812</v>
      </c>
      <c r="E6" s="267"/>
      <c r="F6" s="267"/>
      <c r="G6" s="267"/>
      <c r="N6" s="267"/>
      <c r="O6" s="268"/>
      <c r="P6" s="268"/>
      <c r="Q6" s="268"/>
      <c r="R6" s="345"/>
      <c r="T6" s="346"/>
      <c r="U6" s="346"/>
      <c r="V6" s="346"/>
      <c r="W6" s="347"/>
      <c r="X6" s="346"/>
      <c r="Y6" s="346"/>
      <c r="Z6" s="346"/>
      <c r="AA6" s="346"/>
    </row>
    <row r="7" spans="3:27" s="128" customFormat="1" x14ac:dyDescent="0.3">
      <c r="C7" s="348" t="s">
        <v>1815</v>
      </c>
      <c r="D7" s="128" t="s">
        <v>1813</v>
      </c>
      <c r="E7" s="267"/>
      <c r="F7" s="267"/>
      <c r="G7" s="267"/>
      <c r="N7" s="267"/>
      <c r="O7" s="268"/>
      <c r="P7" s="268"/>
      <c r="Q7" s="268"/>
      <c r="R7" s="345"/>
      <c r="T7" s="346"/>
      <c r="U7" s="346"/>
      <c r="V7" s="346"/>
      <c r="W7" s="347"/>
      <c r="X7" s="346"/>
      <c r="Y7" s="346"/>
      <c r="Z7" s="346"/>
      <c r="AA7" s="346"/>
    </row>
    <row r="8" spans="3:27" s="128" customFormat="1" x14ac:dyDescent="0.3">
      <c r="C8" s="348" t="s">
        <v>1816</v>
      </c>
      <c r="D8" s="128" t="s">
        <v>1814</v>
      </c>
      <c r="E8" s="267"/>
      <c r="F8" s="267"/>
      <c r="G8" s="267"/>
      <c r="N8" s="267"/>
      <c r="O8" s="268"/>
      <c r="P8" s="268"/>
      <c r="Q8" s="268"/>
      <c r="R8" s="345"/>
      <c r="T8" s="346"/>
      <c r="U8" s="346"/>
      <c r="V8" s="346"/>
      <c r="W8" s="347"/>
      <c r="X8" s="346"/>
      <c r="Y8" s="346"/>
      <c r="Z8" s="346"/>
      <c r="AA8" s="346"/>
    </row>
    <row r="9" spans="3:27" s="128" customFormat="1" ht="19.2" x14ac:dyDescent="0.3">
      <c r="C9" s="250"/>
      <c r="D9" s="128" t="s">
        <v>1834</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1835</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1818</v>
      </c>
      <c r="D14" s="349" t="s">
        <v>1826</v>
      </c>
      <c r="E14" s="349" t="s">
        <v>1819</v>
      </c>
      <c r="W14" s="356"/>
    </row>
    <row r="15" spans="3:27" s="259" customFormat="1" ht="15" customHeight="1" x14ac:dyDescent="0.3">
      <c r="C15" s="350" t="s">
        <v>26</v>
      </c>
      <c r="D15" s="351" t="s">
        <v>1820</v>
      </c>
      <c r="E15" s="354" t="s">
        <v>1853</v>
      </c>
      <c r="W15" s="356"/>
    </row>
    <row r="16" spans="3:27" s="259" customFormat="1" ht="15" customHeight="1" x14ac:dyDescent="0.3">
      <c r="C16" s="350" t="s">
        <v>1827</v>
      </c>
      <c r="D16" s="351" t="s">
        <v>1821</v>
      </c>
      <c r="E16" s="354" t="s">
        <v>1822</v>
      </c>
      <c r="W16" s="356"/>
    </row>
    <row r="17" spans="3:27" s="259" customFormat="1" ht="15" customHeight="1" x14ac:dyDescent="0.3">
      <c r="C17" s="350" t="s">
        <v>1767</v>
      </c>
      <c r="D17" s="351" t="s">
        <v>1828</v>
      </c>
      <c r="E17" s="354" t="s">
        <v>1823</v>
      </c>
      <c r="W17" s="356"/>
    </row>
    <row r="18" spans="3:27" s="259" customFormat="1" ht="15" customHeight="1" x14ac:dyDescent="0.3">
      <c r="C18" s="453" t="s">
        <v>1824</v>
      </c>
      <c r="D18" s="455" t="s">
        <v>1857</v>
      </c>
      <c r="E18" s="352" t="s">
        <v>1829</v>
      </c>
      <c r="W18" s="356"/>
    </row>
    <row r="19" spans="3:27" s="259" customFormat="1" ht="15" customHeight="1" thickBot="1" x14ac:dyDescent="0.35">
      <c r="C19" s="454"/>
      <c r="D19" s="456"/>
      <c r="E19" s="355" t="s">
        <v>1825</v>
      </c>
      <c r="W19" s="356"/>
    </row>
    <row r="20" spans="3:27" s="255" customFormat="1" ht="19.8" thickTop="1" x14ac:dyDescent="0.3">
      <c r="C20" s="250" t="s">
        <v>1830</v>
      </c>
      <c r="E20" s="259"/>
      <c r="F20" s="259"/>
      <c r="G20" s="259"/>
      <c r="N20" s="259"/>
      <c r="O20" s="258"/>
      <c r="P20" s="258"/>
      <c r="Q20" s="258"/>
      <c r="R20" s="257"/>
      <c r="T20" s="256"/>
      <c r="U20" s="256"/>
      <c r="V20" s="256"/>
      <c r="W20" s="313"/>
      <c r="X20" s="256"/>
      <c r="Y20" s="256"/>
      <c r="Z20" s="256"/>
      <c r="AA20" s="256"/>
    </row>
    <row r="21" spans="3:27" s="357" customFormat="1" x14ac:dyDescent="0.3">
      <c r="C21" s="363" t="s">
        <v>1831</v>
      </c>
      <c r="E21" s="358"/>
      <c r="F21" s="358"/>
      <c r="G21" s="358"/>
      <c r="N21" s="358"/>
      <c r="O21" s="359"/>
      <c r="P21" s="359"/>
      <c r="Q21" s="359"/>
      <c r="R21" s="360"/>
      <c r="T21" s="361"/>
      <c r="U21" s="361"/>
      <c r="V21" s="361"/>
      <c r="W21" s="362"/>
      <c r="X21" s="361"/>
      <c r="Y21" s="361"/>
      <c r="Z21" s="361"/>
      <c r="AA21" s="361"/>
    </row>
    <row r="22" spans="3:27" s="255" customFormat="1" x14ac:dyDescent="0.3">
      <c r="C22" s="363" t="s">
        <v>1832</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1833</v>
      </c>
      <c r="E24" s="267"/>
      <c r="F24" s="267"/>
      <c r="G24" s="267"/>
      <c r="N24" s="267"/>
      <c r="O24" s="268"/>
      <c r="P24" s="268"/>
      <c r="Q24" s="268"/>
      <c r="R24" s="345"/>
      <c r="T24" s="346"/>
      <c r="U24" s="346"/>
      <c r="V24" s="346"/>
      <c r="W24" s="347"/>
      <c r="X24" s="346"/>
      <c r="Y24" s="346"/>
      <c r="Z24" s="346"/>
      <c r="AA24" s="346"/>
    </row>
    <row r="25" spans="3:27" s="128" customFormat="1" x14ac:dyDescent="0.3">
      <c r="C25" s="363" t="s">
        <v>1845</v>
      </c>
      <c r="E25" s="267"/>
      <c r="F25" s="267"/>
      <c r="G25" s="267"/>
      <c r="N25" s="267"/>
      <c r="O25" s="268"/>
      <c r="P25" s="268"/>
      <c r="Q25" s="268"/>
      <c r="R25" s="345"/>
      <c r="T25" s="346"/>
      <c r="U25" s="346"/>
      <c r="V25" s="346"/>
      <c r="W25" s="347"/>
      <c r="X25" s="346"/>
      <c r="Y25" s="346"/>
      <c r="Z25" s="346"/>
      <c r="AA25" s="346"/>
    </row>
    <row r="26" spans="3:27" s="128" customFormat="1" x14ac:dyDescent="0.3">
      <c r="C26" s="363" t="s">
        <v>1844</v>
      </c>
      <c r="E26" s="267"/>
      <c r="F26" s="267"/>
      <c r="G26" s="267"/>
      <c r="N26" s="267"/>
      <c r="O26" s="268"/>
      <c r="P26" s="268"/>
      <c r="Q26" s="268"/>
      <c r="R26" s="345"/>
      <c r="T26" s="346"/>
      <c r="U26" s="346"/>
      <c r="V26" s="346"/>
      <c r="W26" s="347"/>
      <c r="X26" s="346"/>
      <c r="Y26" s="346"/>
      <c r="Z26" s="346"/>
      <c r="AA26" s="346"/>
    </row>
    <row r="27" spans="3:27" s="128" customFormat="1" x14ac:dyDescent="0.3">
      <c r="C27" s="363" t="s">
        <v>1935</v>
      </c>
      <c r="E27" s="267"/>
      <c r="F27" s="267"/>
      <c r="G27" s="267"/>
      <c r="N27" s="267"/>
      <c r="O27" s="268"/>
      <c r="P27" s="268"/>
      <c r="Q27" s="268"/>
      <c r="R27" s="345"/>
      <c r="T27" s="346"/>
      <c r="U27" s="346"/>
      <c r="V27" s="346"/>
      <c r="W27" s="347"/>
      <c r="X27" s="346"/>
      <c r="Y27" s="346"/>
      <c r="Z27" s="346"/>
      <c r="AA27" s="346"/>
    </row>
    <row r="28" spans="3:27" s="128" customFormat="1" x14ac:dyDescent="0.3">
      <c r="C28" s="363" t="s">
        <v>2022</v>
      </c>
      <c r="E28" s="267"/>
      <c r="F28" s="267"/>
      <c r="G28" s="267"/>
      <c r="N28" s="267"/>
      <c r="O28" s="268"/>
      <c r="P28" s="268"/>
      <c r="Q28" s="268"/>
      <c r="R28" s="345"/>
      <c r="T28" s="346"/>
      <c r="U28" s="346"/>
      <c r="V28" s="346"/>
      <c r="W28" s="347"/>
      <c r="X28" s="346"/>
      <c r="Y28" s="346"/>
      <c r="Z28" s="346"/>
      <c r="AA28" s="346"/>
    </row>
    <row r="29" spans="3:27" s="128" customFormat="1" x14ac:dyDescent="0.3">
      <c r="C29" s="363" t="s">
        <v>2069</v>
      </c>
      <c r="E29" s="267"/>
      <c r="F29" s="267"/>
      <c r="G29" s="267"/>
      <c r="N29" s="267"/>
      <c r="O29" s="268"/>
      <c r="P29" s="268"/>
      <c r="Q29" s="268"/>
      <c r="R29" s="345"/>
      <c r="T29" s="346"/>
      <c r="U29" s="346"/>
      <c r="V29" s="346"/>
      <c r="W29" s="347"/>
      <c r="X29" s="346"/>
      <c r="Y29" s="346"/>
      <c r="Z29" s="346"/>
      <c r="AA29" s="346"/>
    </row>
    <row r="30" spans="3:27" s="128" customFormat="1" x14ac:dyDescent="0.3">
      <c r="C30" s="363" t="s">
        <v>1934</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1854</v>
      </c>
      <c r="D63" s="267"/>
      <c r="E63" s="259"/>
      <c r="F63" s="259"/>
      <c r="G63" s="259"/>
      <c r="N63" s="259"/>
      <c r="O63" s="258"/>
      <c r="P63" s="258"/>
      <c r="Q63" s="258"/>
      <c r="R63" s="257"/>
      <c r="T63" s="256"/>
      <c r="U63" s="256"/>
      <c r="V63" s="256"/>
      <c r="W63" s="313"/>
      <c r="X63" s="256"/>
      <c r="Y63" s="256"/>
      <c r="Z63" s="256"/>
      <c r="AA63" s="256"/>
    </row>
    <row r="64" spans="2:30" x14ac:dyDescent="0.3">
      <c r="C64" s="268" t="s">
        <v>1855</v>
      </c>
    </row>
    <row r="65" spans="3:3" x14ac:dyDescent="0.3">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8"/>
  <sheetViews>
    <sheetView zoomScaleNormal="100" workbookViewId="0">
      <pane ySplit="6" topLeftCell="A52" activePane="bottomLeft" state="frozen"/>
      <selection activeCell="R1" sqref="R1"/>
      <selection pane="bottomLeft" activeCell="A68" sqref="A6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57" t="s">
        <v>634</v>
      </c>
      <c r="D4" s="458"/>
      <c r="E4" s="459" t="s">
        <v>392</v>
      </c>
      <c r="F4" s="460"/>
      <c r="G4" s="461"/>
      <c r="H4" s="342"/>
      <c r="I4" s="457" t="s">
        <v>634</v>
      </c>
      <c r="J4" s="462"/>
      <c r="K4" s="459" t="s">
        <v>392</v>
      </c>
      <c r="L4" s="460"/>
      <c r="M4" s="460"/>
      <c r="N4" s="18"/>
      <c r="O4" s="18"/>
      <c r="P4" s="18"/>
      <c r="Q4" s="457" t="s">
        <v>1555</v>
      </c>
      <c r="R4" s="458"/>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3">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238">
        <v>0</v>
      </c>
      <c r="T66" s="57">
        <v>0</v>
      </c>
      <c r="U66" s="380">
        <v>0</v>
      </c>
      <c r="V66" s="57">
        <v>0</v>
      </c>
      <c r="W66" s="16"/>
      <c r="X66" s="16"/>
      <c r="Y66" s="16"/>
      <c r="Z66" s="16"/>
      <c r="AA66" s="16"/>
      <c r="AB66" s="16"/>
      <c r="AC66" s="16"/>
      <c r="AD66" s="16"/>
      <c r="AE66" s="16"/>
      <c r="AF66" s="16"/>
      <c r="AG66" s="138" t="s">
        <v>1648</v>
      </c>
    </row>
    <row r="67" spans="1:33" ht="13.2" customHeight="1" x14ac:dyDescent="0.3">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2" customHeight="1" x14ac:dyDescent="0.3">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3">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3">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144</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2" customHeight="1" x14ac:dyDescent="0.3">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192</v>
      </c>
      <c r="R73" s="16">
        <f t="shared" si="3"/>
        <v>288</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2" customHeight="1" x14ac:dyDescent="0.3">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3">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57">
        <v>768</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3">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57">
        <v>768</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3">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3">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2" customHeight="1" x14ac:dyDescent="0.3">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2" customHeight="1" x14ac:dyDescent="0.3">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2" customHeight="1" x14ac:dyDescent="0.3">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2" customHeight="1" x14ac:dyDescent="0.3">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2" customHeight="1" x14ac:dyDescent="0.3">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2" customHeight="1" x14ac:dyDescent="0.3">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2" customHeight="1" x14ac:dyDescent="0.3">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2" customHeight="1" x14ac:dyDescent="0.3">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2" customHeight="1" x14ac:dyDescent="0.3">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2" customHeight="1" x14ac:dyDescent="0.3">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2" customHeight="1" x14ac:dyDescent="0.3">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2" customHeight="1" x14ac:dyDescent="0.3">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182" t="s">
        <v>1736</v>
      </c>
      <c r="B98" s="16"/>
      <c r="C98" s="16"/>
      <c r="D98" s="16"/>
      <c r="E98" s="16">
        <f t="shared" ref="E98:U98" si="6">(SUM(E76:E97)-SUM(E76,E96))/8</f>
        <v>60</v>
      </c>
      <c r="F98" s="16">
        <f t="shared" si="6"/>
        <v>60</v>
      </c>
      <c r="G98" s="16">
        <f t="shared" si="6"/>
        <v>24</v>
      </c>
      <c r="H98" s="16">
        <f t="shared" si="6"/>
        <v>24</v>
      </c>
      <c r="I98" s="16">
        <f t="shared" si="6"/>
        <v>156</v>
      </c>
      <c r="J98" s="16">
        <f t="shared" si="6"/>
        <v>156</v>
      </c>
      <c r="K98" s="16">
        <f t="shared" si="6"/>
        <v>60</v>
      </c>
      <c r="L98" s="16">
        <f t="shared" si="6"/>
        <v>60</v>
      </c>
      <c r="M98" s="16">
        <f t="shared" si="6"/>
        <v>156</v>
      </c>
      <c r="N98" s="16">
        <f t="shared" si="6"/>
        <v>60</v>
      </c>
      <c r="O98" s="16">
        <f t="shared" si="6"/>
        <v>24</v>
      </c>
      <c r="P98" s="16">
        <f t="shared" si="6"/>
        <v>60</v>
      </c>
      <c r="Q98" s="16">
        <f t="shared" si="6"/>
        <v>348</v>
      </c>
      <c r="R98" s="16">
        <f t="shared" si="6"/>
        <v>348</v>
      </c>
      <c r="S98" s="7">
        <f t="shared" si="6"/>
        <v>196</v>
      </c>
      <c r="T98" s="16">
        <f t="shared" si="6"/>
        <v>60</v>
      </c>
      <c r="U98" s="16">
        <f t="shared" si="6"/>
        <v>64</v>
      </c>
      <c r="V98" s="16">
        <f t="shared" ref="V98" si="7">(SUM(V76:V97)-SUM(V76,V96))/8</f>
        <v>60</v>
      </c>
      <c r="W98" s="16"/>
      <c r="X98" s="16"/>
      <c r="Y98" s="16"/>
      <c r="Z98" s="16"/>
      <c r="AA98" s="16"/>
      <c r="AB98" s="16"/>
      <c r="AC98" s="16"/>
      <c r="AD98" s="16"/>
      <c r="AE98" s="16"/>
      <c r="AF98" s="16"/>
      <c r="AG98" s="138" t="s">
        <v>1742</v>
      </c>
    </row>
    <row r="99" spans="1:33" ht="13.2" customHeight="1" x14ac:dyDescent="0.3">
      <c r="A99" s="302" t="s">
        <v>1488</v>
      </c>
      <c r="B99" s="295">
        <v>0</v>
      </c>
      <c r="C99" s="295">
        <v>0</v>
      </c>
      <c r="D99" s="295">
        <v>0</v>
      </c>
      <c r="E99" s="295">
        <v>0</v>
      </c>
      <c r="F99" s="295">
        <v>0</v>
      </c>
      <c r="G99" s="295">
        <v>1</v>
      </c>
      <c r="H99" s="295">
        <v>1</v>
      </c>
      <c r="I99" s="295">
        <v>0</v>
      </c>
      <c r="J99" s="295">
        <v>0</v>
      </c>
      <c r="K99" s="295">
        <v>0</v>
      </c>
      <c r="L99" s="295">
        <v>0</v>
      </c>
      <c r="M99" s="295">
        <v>0</v>
      </c>
      <c r="N99" s="295">
        <v>0</v>
      </c>
      <c r="O99" s="295">
        <v>1</v>
      </c>
      <c r="P99" s="295">
        <v>0</v>
      </c>
      <c r="Q99" s="95">
        <v>0</v>
      </c>
      <c r="R99" s="95">
        <v>0</v>
      </c>
      <c r="S99" s="295">
        <v>0</v>
      </c>
      <c r="T99" s="295">
        <v>0</v>
      </c>
      <c r="U99" s="295">
        <v>0</v>
      </c>
      <c r="V99" s="295">
        <v>0</v>
      </c>
      <c r="AG99" s="315" t="s">
        <v>1544</v>
      </c>
    </row>
    <row r="100" spans="1:33" ht="13.5" customHeight="1" x14ac:dyDescent="0.3">
      <c r="A100" s="18" t="s">
        <v>1445</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ht="13.5" customHeight="1" x14ac:dyDescent="0.3">
      <c r="A101" s="63" t="s">
        <v>1453</v>
      </c>
      <c r="B101" s="292"/>
      <c r="C101" s="292"/>
      <c r="D101" s="292"/>
      <c r="E101" s="292"/>
      <c r="F101" s="292"/>
      <c r="G101" s="292"/>
      <c r="H101" s="16">
        <v>0</v>
      </c>
      <c r="I101" s="63">
        <v>2</v>
      </c>
      <c r="J101" s="63">
        <v>4</v>
      </c>
      <c r="K101" s="63">
        <v>4</v>
      </c>
      <c r="L101" s="63">
        <v>3</v>
      </c>
      <c r="M101" s="63">
        <v>4</v>
      </c>
      <c r="N101" s="16">
        <v>1</v>
      </c>
      <c r="O101" s="16">
        <v>0</v>
      </c>
      <c r="P101" s="16">
        <v>0</v>
      </c>
      <c r="Q101" s="57">
        <v>2</v>
      </c>
      <c r="R101" s="57">
        <v>4</v>
      </c>
      <c r="S101" s="238">
        <v>16</v>
      </c>
      <c r="T101" s="16">
        <v>1</v>
      </c>
      <c r="U101" s="16">
        <v>0</v>
      </c>
      <c r="V101" s="16">
        <v>0</v>
      </c>
      <c r="W101" s="16"/>
      <c r="X101" s="16"/>
      <c r="Y101" s="16"/>
      <c r="Z101" s="16"/>
      <c r="AA101" s="16"/>
      <c r="AB101" s="16"/>
      <c r="AC101" s="16"/>
      <c r="AD101" s="16"/>
      <c r="AE101" s="16"/>
      <c r="AF101" s="16"/>
      <c r="AG101" s="138" t="s">
        <v>1447</v>
      </c>
    </row>
    <row r="102" spans="1:33" ht="13.5" customHeight="1" x14ac:dyDescent="0.3">
      <c r="A102" s="63" t="s">
        <v>2068</v>
      </c>
      <c r="B102" s="292"/>
      <c r="C102" s="292"/>
      <c r="D102" s="292"/>
      <c r="E102" s="292"/>
      <c r="F102" s="292"/>
      <c r="G102" s="292"/>
      <c r="H102" s="16" t="s">
        <v>1176</v>
      </c>
      <c r="I102" s="63" t="s">
        <v>1379</v>
      </c>
      <c r="J102" s="63" t="s">
        <v>1525</v>
      </c>
      <c r="K102" s="63" t="s">
        <v>1379</v>
      </c>
      <c r="L102" s="63" t="s">
        <v>1525</v>
      </c>
      <c r="M102" s="63" t="s">
        <v>1379</v>
      </c>
      <c r="N102" s="16" t="s">
        <v>1487</v>
      </c>
      <c r="O102" s="16" t="s">
        <v>1176</v>
      </c>
      <c r="P102" s="16" t="s">
        <v>48</v>
      </c>
      <c r="Q102" s="57" t="s">
        <v>1525</v>
      </c>
      <c r="R102" s="57" t="s">
        <v>1379</v>
      </c>
      <c r="S102" s="238" t="s">
        <v>1379</v>
      </c>
      <c r="T102" s="16" t="s">
        <v>1487</v>
      </c>
      <c r="U102" s="16" t="s">
        <v>48</v>
      </c>
      <c r="V102" s="16" t="s">
        <v>48</v>
      </c>
      <c r="W102" s="16"/>
      <c r="X102" s="16"/>
      <c r="Y102" s="16"/>
      <c r="Z102" s="16"/>
      <c r="AA102" s="16"/>
      <c r="AB102" s="16"/>
      <c r="AC102" s="16"/>
      <c r="AD102" s="16"/>
      <c r="AE102" s="16"/>
      <c r="AF102" s="16"/>
      <c r="AG102" s="138" t="s">
        <v>1448</v>
      </c>
    </row>
    <row r="103" spans="1:33" ht="25.2" customHeight="1" x14ac:dyDescent="0.3">
      <c r="A103" s="62" t="s">
        <v>1743</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s="322" customFormat="1" ht="13.5" customHeight="1" x14ac:dyDescent="0.3">
      <c r="A104" s="335" t="s">
        <v>1739</v>
      </c>
      <c r="B104" s="335"/>
      <c r="C104" s="335"/>
      <c r="D104" s="335"/>
      <c r="E104" s="335">
        <f t="shared" ref="E104:R104" si="8">(E98+100+E73+E50)*8</f>
        <v>2336</v>
      </c>
      <c r="F104" s="335">
        <f t="shared" si="8"/>
        <v>2336</v>
      </c>
      <c r="G104" s="337">
        <f t="shared" si="8"/>
        <v>1920</v>
      </c>
      <c r="H104" s="335">
        <f t="shared" si="8"/>
        <v>1920</v>
      </c>
      <c r="I104" s="335">
        <f t="shared" si="8"/>
        <v>3328</v>
      </c>
      <c r="J104" s="335">
        <f t="shared" si="8"/>
        <v>3328</v>
      </c>
      <c r="K104" s="335">
        <f t="shared" si="8"/>
        <v>2336</v>
      </c>
      <c r="L104" s="335">
        <f t="shared" si="8"/>
        <v>2336</v>
      </c>
      <c r="M104" s="335">
        <f t="shared" si="8"/>
        <v>3328</v>
      </c>
      <c r="N104" s="335">
        <f t="shared" si="8"/>
        <v>2336</v>
      </c>
      <c r="O104" s="337">
        <f t="shared" si="8"/>
        <v>1920</v>
      </c>
      <c r="P104" s="337">
        <f t="shared" si="8"/>
        <v>2784</v>
      </c>
      <c r="Q104" s="335">
        <f t="shared" si="8"/>
        <v>5120</v>
      </c>
      <c r="R104" s="335">
        <f t="shared" si="8"/>
        <v>5888</v>
      </c>
      <c r="S104" s="335"/>
      <c r="T104" s="335">
        <f>(T98+100+T73+T50)*8</f>
        <v>2560</v>
      </c>
      <c r="U104" s="335">
        <f>(U98+100+U73+U50)*8</f>
        <v>2816</v>
      </c>
      <c r="V104" s="335">
        <f>(V98+100+V73+V50)*8</f>
        <v>2560</v>
      </c>
      <c r="W104" s="335"/>
      <c r="X104" s="335"/>
      <c r="Y104" s="335"/>
      <c r="Z104" s="335"/>
      <c r="AA104" s="335"/>
      <c r="AB104" s="335"/>
      <c r="AC104" s="335"/>
      <c r="AD104" s="335"/>
      <c r="AE104" s="335"/>
      <c r="AF104" s="335"/>
      <c r="AG104" s="336" t="s">
        <v>1738</v>
      </c>
    </row>
    <row r="106" spans="1:33" x14ac:dyDescent="0.3">
      <c r="A106" s="388" t="s">
        <v>2063</v>
      </c>
    </row>
    <row r="107" spans="1:33" ht="13.2" customHeight="1" x14ac:dyDescent="0.3">
      <c r="A107" s="317" t="s">
        <v>2064</v>
      </c>
      <c r="B107" s="16"/>
      <c r="C107" s="16"/>
      <c r="D107" s="16"/>
      <c r="E107" s="16" t="s">
        <v>1379</v>
      </c>
      <c r="F107" s="16" t="s">
        <v>1525</v>
      </c>
      <c r="G107" s="16" t="s">
        <v>1176</v>
      </c>
      <c r="H107" s="16" t="s">
        <v>1176</v>
      </c>
      <c r="I107" s="16" t="s">
        <v>1379</v>
      </c>
      <c r="J107" s="16" t="s">
        <v>1525</v>
      </c>
      <c r="K107" s="16" t="s">
        <v>1379</v>
      </c>
      <c r="L107" s="16" t="s">
        <v>1379</v>
      </c>
      <c r="M107" s="16" t="s">
        <v>1379</v>
      </c>
      <c r="N107" s="16" t="s">
        <v>1487</v>
      </c>
      <c r="O107" s="16" t="s">
        <v>1176</v>
      </c>
      <c r="P107" s="16" t="s">
        <v>1176</v>
      </c>
      <c r="Q107" s="16" t="s">
        <v>1525</v>
      </c>
      <c r="R107" s="16" t="s">
        <v>1379</v>
      </c>
      <c r="S107" s="7" t="s">
        <v>1379</v>
      </c>
      <c r="T107" s="16" t="s">
        <v>1487</v>
      </c>
      <c r="U107" s="16" t="s">
        <v>1176</v>
      </c>
      <c r="V107" s="16" t="s">
        <v>1487</v>
      </c>
      <c r="W107" s="16"/>
      <c r="X107" s="16"/>
      <c r="Y107" s="16"/>
      <c r="Z107" s="16"/>
      <c r="AA107" s="16"/>
      <c r="AB107" s="16"/>
      <c r="AC107" s="16"/>
      <c r="AD107" s="16"/>
      <c r="AE107" s="16"/>
    </row>
    <row r="108" spans="1:33" ht="13.5" customHeight="1" x14ac:dyDescent="0.3">
      <c r="A108" s="317" t="s">
        <v>2065</v>
      </c>
      <c r="B108" s="16"/>
      <c r="C108" s="16"/>
      <c r="D108" s="16"/>
      <c r="E108" s="16" t="s">
        <v>1250</v>
      </c>
      <c r="F108" s="16" t="s">
        <v>1250</v>
      </c>
      <c r="G108" s="16" t="s">
        <v>1250</v>
      </c>
      <c r="H108" s="16" t="s">
        <v>1250</v>
      </c>
      <c r="I108" s="16" t="s">
        <v>1250</v>
      </c>
      <c r="J108" s="16" t="s">
        <v>1250</v>
      </c>
      <c r="K108" s="16" t="s">
        <v>1250</v>
      </c>
      <c r="L108" s="16" t="s">
        <v>1250</v>
      </c>
      <c r="M108" s="16" t="s">
        <v>1250</v>
      </c>
      <c r="N108" s="16" t="s">
        <v>1250</v>
      </c>
      <c r="O108" s="16" t="s">
        <v>1250</v>
      </c>
      <c r="P108" s="16" t="s">
        <v>1250</v>
      </c>
      <c r="Q108" s="16" t="s">
        <v>1250</v>
      </c>
      <c r="R108" s="16" t="s">
        <v>1250</v>
      </c>
      <c r="S108" s="7" t="s">
        <v>1379</v>
      </c>
      <c r="T108" s="16" t="s">
        <v>1250</v>
      </c>
      <c r="U108" s="16" t="s">
        <v>1250</v>
      </c>
      <c r="V108" s="16" t="s">
        <v>1250</v>
      </c>
      <c r="W108" s="16"/>
      <c r="X108" s="16"/>
      <c r="Y108" s="16"/>
      <c r="Z108" s="16"/>
      <c r="AA108" s="16"/>
      <c r="AB108" s="16"/>
      <c r="AC108" s="16"/>
      <c r="AD108" s="16"/>
      <c r="AE108" s="16"/>
    </row>
    <row r="109" spans="1:33" ht="12.75" customHeight="1" x14ac:dyDescent="0.3">
      <c r="A109" s="317" t="s">
        <v>2066</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1250</v>
      </c>
      <c r="T109" s="16" t="s">
        <v>1250</v>
      </c>
      <c r="U109" s="16" t="s">
        <v>1250</v>
      </c>
      <c r="V109" s="16" t="s">
        <v>1250</v>
      </c>
      <c r="W109" s="16"/>
      <c r="X109" s="16"/>
      <c r="Y109" s="16"/>
      <c r="Z109" s="16"/>
      <c r="AA109" s="16"/>
      <c r="AB109" s="16"/>
      <c r="AC109" s="16"/>
      <c r="AD109" s="16"/>
      <c r="AE109" s="16"/>
    </row>
    <row r="110" spans="1:33" ht="13.5" customHeight="1" x14ac:dyDescent="0.3">
      <c r="A110" s="317" t="s">
        <v>2067</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1379</v>
      </c>
      <c r="T110" s="16" t="s">
        <v>1250</v>
      </c>
      <c r="U110" s="16" t="s">
        <v>1250</v>
      </c>
      <c r="V110" s="16" t="s">
        <v>1250</v>
      </c>
      <c r="W110" s="16"/>
      <c r="X110" s="16"/>
      <c r="Y110" s="16"/>
      <c r="Z110" s="16"/>
      <c r="AA110" s="16"/>
      <c r="AB110" s="16"/>
      <c r="AC110" s="16"/>
      <c r="AD110" s="16"/>
      <c r="AE110" s="16"/>
    </row>
    <row r="111" spans="1:33" ht="13.5" customHeight="1" x14ac:dyDescent="0.3">
      <c r="A111" s="239" t="s">
        <v>2377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238" t="s">
        <v>1379</v>
      </c>
      <c r="T111" s="16" t="s">
        <v>1250</v>
      </c>
      <c r="U111" s="16" t="s">
        <v>1250</v>
      </c>
      <c r="V111" s="16" t="s">
        <v>1250</v>
      </c>
      <c r="W111" s="16"/>
      <c r="X111" s="16"/>
      <c r="Y111" s="16"/>
      <c r="Z111" s="16"/>
      <c r="AA111" s="16"/>
      <c r="AB111" s="16"/>
      <c r="AC111" s="16"/>
      <c r="AD111" s="16"/>
      <c r="AE111" s="16"/>
    </row>
    <row r="113" spans="1:33" ht="15.6" x14ac:dyDescent="0.3">
      <c r="A113" s="253" t="s">
        <v>1746</v>
      </c>
    </row>
    <row r="114" spans="1:33" ht="15.6" x14ac:dyDescent="0.3">
      <c r="A114" s="343" t="s">
        <v>1757</v>
      </c>
      <c r="B114" s="16"/>
      <c r="C114" s="16"/>
      <c r="D114" s="16"/>
      <c r="E114" s="333">
        <v>1</v>
      </c>
      <c r="F114" s="333">
        <v>1</v>
      </c>
      <c r="G114" s="333">
        <v>1</v>
      </c>
      <c r="H114" s="333">
        <v>1</v>
      </c>
      <c r="I114" s="333">
        <v>1</v>
      </c>
      <c r="J114" s="333">
        <v>1</v>
      </c>
      <c r="K114" s="333">
        <v>1</v>
      </c>
      <c r="L114" s="333">
        <v>1</v>
      </c>
      <c r="M114" s="333">
        <v>1</v>
      </c>
      <c r="N114" s="333">
        <v>1</v>
      </c>
      <c r="O114" s="333">
        <v>1</v>
      </c>
      <c r="P114" s="333">
        <v>1</v>
      </c>
      <c r="Q114" s="333">
        <v>1</v>
      </c>
      <c r="R114" s="333">
        <v>1</v>
      </c>
      <c r="S114" s="333">
        <v>1</v>
      </c>
      <c r="T114" s="333">
        <v>1</v>
      </c>
      <c r="U114" s="333">
        <v>1</v>
      </c>
      <c r="V114" s="333">
        <v>1</v>
      </c>
      <c r="W114" s="16"/>
      <c r="X114" s="16"/>
      <c r="Y114" s="16"/>
      <c r="Z114" s="16"/>
      <c r="AA114" s="16"/>
      <c r="AB114" s="16"/>
      <c r="AC114" s="16"/>
      <c r="AD114" s="16"/>
      <c r="AE114" s="16"/>
      <c r="AF114" s="16"/>
      <c r="AG114" s="138" t="s">
        <v>1761</v>
      </c>
    </row>
    <row r="115" spans="1:33" ht="28.8" x14ac:dyDescent="0.3">
      <c r="A115" s="63" t="s">
        <v>1758</v>
      </c>
      <c r="B115" s="16"/>
      <c r="C115" s="16"/>
      <c r="D115" s="16"/>
      <c r="E115" s="7">
        <v>0</v>
      </c>
      <c r="F115" s="7">
        <v>0</v>
      </c>
      <c r="G115" s="7">
        <v>0</v>
      </c>
      <c r="H115" s="7">
        <v>0</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1751</v>
      </c>
    </row>
    <row r="116" spans="1:33" ht="28.8" x14ac:dyDescent="0.3">
      <c r="A116" s="63" t="s">
        <v>1759</v>
      </c>
      <c r="B116" s="16"/>
      <c r="C116" s="16"/>
      <c r="D116" s="16"/>
      <c r="E116" s="7">
        <v>0</v>
      </c>
      <c r="F116" s="7">
        <v>0</v>
      </c>
      <c r="G116" s="7">
        <v>0</v>
      </c>
      <c r="H116" s="7">
        <v>0</v>
      </c>
      <c r="I116" s="333">
        <v>1</v>
      </c>
      <c r="J116" s="333">
        <v>1</v>
      </c>
      <c r="K116" s="333">
        <v>1</v>
      </c>
      <c r="L116" s="333">
        <v>1</v>
      </c>
      <c r="M116" s="333">
        <v>1</v>
      </c>
      <c r="N116" s="7">
        <v>0</v>
      </c>
      <c r="O116" s="7">
        <v>0</v>
      </c>
      <c r="P116" s="333">
        <v>1</v>
      </c>
      <c r="Q116" s="333">
        <v>1</v>
      </c>
      <c r="R116" s="333">
        <v>1</v>
      </c>
      <c r="S116" s="333">
        <v>1</v>
      </c>
      <c r="T116" s="7">
        <v>1</v>
      </c>
      <c r="U116" s="7">
        <v>1</v>
      </c>
      <c r="V116" s="7">
        <v>1</v>
      </c>
      <c r="W116" s="16"/>
      <c r="X116" s="16"/>
      <c r="Y116" s="16"/>
      <c r="Z116" s="16"/>
      <c r="AA116" s="16"/>
      <c r="AB116" s="16"/>
      <c r="AC116" s="16"/>
      <c r="AD116" s="16"/>
      <c r="AE116" s="16"/>
      <c r="AF116" s="16"/>
      <c r="AG116" s="138" t="s">
        <v>1752</v>
      </c>
    </row>
    <row r="117" spans="1:33" x14ac:dyDescent="0.3">
      <c r="A117" s="63" t="s">
        <v>1760</v>
      </c>
      <c r="B117" s="16"/>
      <c r="C117" s="16"/>
      <c r="D117" s="16"/>
      <c r="E117" s="7">
        <v>0</v>
      </c>
      <c r="F117" s="7">
        <v>0</v>
      </c>
      <c r="G117" s="7">
        <v>0</v>
      </c>
      <c r="H117" s="7">
        <v>0</v>
      </c>
      <c r="I117" s="7">
        <v>0</v>
      </c>
      <c r="J117" s="7">
        <v>0</v>
      </c>
      <c r="K117" s="7">
        <v>0</v>
      </c>
      <c r="L117" s="7">
        <v>0</v>
      </c>
      <c r="M117" s="7">
        <v>0</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1762</v>
      </c>
    </row>
    <row r="118" spans="1:33" x14ac:dyDescent="0.3">
      <c r="A118" s="57" t="s">
        <v>2097</v>
      </c>
      <c r="B118" s="16"/>
      <c r="C118" s="16"/>
      <c r="D118" s="16"/>
      <c r="E118" s="333">
        <v>0</v>
      </c>
      <c r="F118" s="333">
        <v>0</v>
      </c>
      <c r="G118" s="333">
        <v>0</v>
      </c>
      <c r="H118" s="333">
        <v>0</v>
      </c>
      <c r="I118" s="333">
        <v>0</v>
      </c>
      <c r="J118" s="333">
        <v>0</v>
      </c>
      <c r="K118" s="333">
        <v>0</v>
      </c>
      <c r="L118" s="333">
        <v>0</v>
      </c>
      <c r="M118" s="333">
        <v>0</v>
      </c>
      <c r="N118" s="333">
        <v>0</v>
      </c>
      <c r="O118" s="333">
        <v>0</v>
      </c>
      <c r="P118" s="333">
        <v>0</v>
      </c>
      <c r="Q118" s="7">
        <v>1</v>
      </c>
      <c r="R118" s="7">
        <v>1</v>
      </c>
      <c r="S118" s="7">
        <v>1</v>
      </c>
      <c r="T118" s="7">
        <v>1</v>
      </c>
      <c r="U118" s="7">
        <v>1</v>
      </c>
      <c r="V118" s="7">
        <v>1</v>
      </c>
      <c r="W118" s="16"/>
      <c r="X118" s="16"/>
      <c r="Y118" s="16"/>
      <c r="Z118" s="16"/>
      <c r="AA118" s="16"/>
      <c r="AB118" s="16"/>
      <c r="AC118" s="16"/>
      <c r="AD118" s="16"/>
      <c r="AE118" s="16"/>
      <c r="AF118" s="16"/>
      <c r="AG118" s="138" t="s">
        <v>2098</v>
      </c>
    </row>
    <row r="119" spans="1:33" customFormat="1" x14ac:dyDescent="0.3">
      <c r="A119" s="386" t="s">
        <v>1764</v>
      </c>
      <c r="E119" s="333">
        <v>0</v>
      </c>
      <c r="F119" s="333">
        <v>0</v>
      </c>
      <c r="G119" s="333">
        <v>0</v>
      </c>
      <c r="H119" s="386">
        <v>1</v>
      </c>
      <c r="I119" s="386">
        <v>1</v>
      </c>
      <c r="J119" s="386">
        <v>1</v>
      </c>
      <c r="K119" s="386">
        <v>1</v>
      </c>
      <c r="L119" s="386">
        <v>1</v>
      </c>
      <c r="M119" s="386">
        <v>1</v>
      </c>
      <c r="N119" s="386">
        <v>1</v>
      </c>
      <c r="O119" s="386">
        <v>1</v>
      </c>
      <c r="P119" s="386">
        <v>1</v>
      </c>
      <c r="Q119" s="386">
        <v>1</v>
      </c>
      <c r="R119" s="386">
        <v>1</v>
      </c>
      <c r="S119" s="386">
        <v>1</v>
      </c>
      <c r="T119" s="386">
        <v>1</v>
      </c>
      <c r="U119" s="386">
        <v>1</v>
      </c>
      <c r="V119" s="386">
        <v>1</v>
      </c>
      <c r="AG119" s="138" t="s">
        <v>2042</v>
      </c>
    </row>
    <row r="120" spans="1:33" x14ac:dyDescent="0.3">
      <c r="A120" s="16" t="s">
        <v>1755</v>
      </c>
      <c r="B120" s="16"/>
      <c r="C120" s="16"/>
      <c r="D120" s="16"/>
      <c r="E120" s="333">
        <v>0</v>
      </c>
      <c r="F120" s="333">
        <v>0</v>
      </c>
      <c r="G120" s="333">
        <v>0</v>
      </c>
      <c r="H120" s="333">
        <v>0</v>
      </c>
      <c r="I120" s="333">
        <v>0</v>
      </c>
      <c r="J120" s="333">
        <v>0</v>
      </c>
      <c r="K120" s="333">
        <v>0</v>
      </c>
      <c r="L120" s="333">
        <v>0</v>
      </c>
      <c r="M120" s="333">
        <v>0</v>
      </c>
      <c r="N120" s="7">
        <v>1</v>
      </c>
      <c r="O120" s="7">
        <v>1</v>
      </c>
      <c r="P120" s="7">
        <v>1</v>
      </c>
      <c r="Q120" s="7">
        <v>1</v>
      </c>
      <c r="R120" s="7">
        <v>1</v>
      </c>
      <c r="S120" s="7">
        <v>1</v>
      </c>
      <c r="T120" s="7">
        <v>1</v>
      </c>
      <c r="U120" s="7">
        <v>1</v>
      </c>
      <c r="V120" s="7">
        <v>1</v>
      </c>
      <c r="W120" s="16"/>
      <c r="X120" s="16"/>
      <c r="Y120" s="16"/>
      <c r="Z120" s="16"/>
      <c r="AA120" s="16"/>
      <c r="AB120" s="16"/>
      <c r="AC120" s="16"/>
      <c r="AD120" s="16"/>
      <c r="AE120" s="16"/>
      <c r="AF120" s="16"/>
      <c r="AG120" s="138" t="s">
        <v>1763</v>
      </c>
    </row>
    <row r="121" spans="1:33" x14ac:dyDescent="0.3">
      <c r="A121" s="16" t="s">
        <v>1756</v>
      </c>
      <c r="B121" s="16"/>
      <c r="C121" s="16"/>
      <c r="D121" s="16"/>
      <c r="E121" s="333">
        <v>0</v>
      </c>
      <c r="F121" s="333">
        <v>0</v>
      </c>
      <c r="G121" s="333">
        <v>0</v>
      </c>
      <c r="H121" s="333">
        <v>0</v>
      </c>
      <c r="I121" s="333">
        <v>0</v>
      </c>
      <c r="J121" s="333">
        <v>0</v>
      </c>
      <c r="K121" s="333">
        <v>0</v>
      </c>
      <c r="L121" s="333">
        <v>0</v>
      </c>
      <c r="M121" s="333">
        <v>0</v>
      </c>
      <c r="N121" s="333">
        <v>0</v>
      </c>
      <c r="O121" s="333">
        <v>0</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57" t="s">
        <v>2095</v>
      </c>
      <c r="B122" s="16"/>
      <c r="C122" s="16"/>
      <c r="D122" s="16"/>
      <c r="E122" s="333">
        <v>0</v>
      </c>
      <c r="F122" s="333">
        <v>0</v>
      </c>
      <c r="G122" s="333">
        <v>0</v>
      </c>
      <c r="H122" s="333">
        <v>0</v>
      </c>
      <c r="I122" s="333">
        <v>0</v>
      </c>
      <c r="J122" s="333">
        <v>0</v>
      </c>
      <c r="K122" s="333">
        <v>0</v>
      </c>
      <c r="L122" s="333">
        <v>0</v>
      </c>
      <c r="M122" s="333">
        <v>0</v>
      </c>
      <c r="N122" s="333">
        <v>0</v>
      </c>
      <c r="O122" s="333">
        <v>0</v>
      </c>
      <c r="P122" s="333">
        <v>0</v>
      </c>
      <c r="Q122" s="7">
        <v>1</v>
      </c>
      <c r="R122" s="7">
        <v>1</v>
      </c>
      <c r="S122" s="7">
        <v>1</v>
      </c>
      <c r="T122" s="7">
        <v>1</v>
      </c>
      <c r="U122" s="7">
        <v>1</v>
      </c>
      <c r="V122" s="7">
        <v>1</v>
      </c>
      <c r="W122" s="16"/>
      <c r="X122" s="16"/>
      <c r="Y122" s="16"/>
      <c r="Z122" s="16"/>
      <c r="AA122" s="16"/>
      <c r="AB122" s="16"/>
      <c r="AC122" s="16"/>
      <c r="AD122" s="16"/>
      <c r="AE122" s="16"/>
      <c r="AF122" s="16"/>
      <c r="AG122" s="138" t="s">
        <v>2096</v>
      </c>
    </row>
    <row r="124" spans="1:33" ht="15.6" x14ac:dyDescent="0.3">
      <c r="A124" s="253" t="s">
        <v>1177</v>
      </c>
    </row>
    <row r="125" spans="1:33" ht="13.5" customHeight="1" x14ac:dyDescent="0.3">
      <c r="A125" s="239" t="s">
        <v>70</v>
      </c>
      <c r="B125" s="16">
        <v>1</v>
      </c>
      <c r="C125" s="16">
        <v>1</v>
      </c>
      <c r="D125" s="16">
        <v>1</v>
      </c>
      <c r="E125" s="16">
        <v>0</v>
      </c>
      <c r="F125" s="16">
        <v>1</v>
      </c>
      <c r="G125" s="16">
        <v>0</v>
      </c>
      <c r="H125" s="16">
        <v>0</v>
      </c>
      <c r="I125" s="16">
        <v>0</v>
      </c>
      <c r="J125" s="16">
        <v>1</v>
      </c>
      <c r="K125" s="16">
        <v>0</v>
      </c>
      <c r="L125" s="16">
        <v>1</v>
      </c>
      <c r="M125" s="16">
        <v>0</v>
      </c>
      <c r="N125" s="63">
        <v>0</v>
      </c>
      <c r="O125" s="16">
        <v>0</v>
      </c>
      <c r="P125" s="16">
        <v>0</v>
      </c>
      <c r="Q125" s="57">
        <v>1</v>
      </c>
      <c r="R125" s="57">
        <v>1</v>
      </c>
      <c r="S125" s="57">
        <v>1</v>
      </c>
      <c r="T125" s="7">
        <v>0</v>
      </c>
      <c r="U125" s="7">
        <v>0</v>
      </c>
      <c r="V125" s="7">
        <v>0</v>
      </c>
      <c r="W125" s="16"/>
      <c r="X125" s="16"/>
      <c r="Y125" s="16"/>
      <c r="Z125" s="16"/>
      <c r="AA125" s="16"/>
      <c r="AB125" s="16"/>
      <c r="AC125" s="16"/>
      <c r="AD125" s="16"/>
      <c r="AE125" s="16"/>
      <c r="AF125" s="16"/>
      <c r="AG125" s="138" t="s">
        <v>817</v>
      </c>
    </row>
    <row r="126" spans="1:33" ht="13.5" customHeight="1" x14ac:dyDescent="0.3">
      <c r="A126" s="254" t="s">
        <v>1178</v>
      </c>
      <c r="B126" s="63">
        <v>1</v>
      </c>
      <c r="C126" s="63">
        <v>1</v>
      </c>
      <c r="D126" s="63">
        <v>1</v>
      </c>
      <c r="E126" s="63">
        <v>0</v>
      </c>
      <c r="F126" s="63">
        <v>0</v>
      </c>
      <c r="G126" s="63">
        <v>0</v>
      </c>
      <c r="H126" s="63">
        <v>0</v>
      </c>
      <c r="I126" s="63">
        <v>0</v>
      </c>
      <c r="J126" s="63">
        <v>0</v>
      </c>
      <c r="K126" s="63">
        <v>0</v>
      </c>
      <c r="L126" s="63">
        <v>1</v>
      </c>
      <c r="M126" s="63">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1179</v>
      </c>
    </row>
    <row r="127" spans="1:33" ht="13.5" customHeight="1" x14ac:dyDescent="0.3">
      <c r="A127" s="40" t="s">
        <v>224</v>
      </c>
      <c r="B127" s="16">
        <v>1</v>
      </c>
      <c r="C127" s="16">
        <v>1</v>
      </c>
      <c r="D127" s="16">
        <v>1</v>
      </c>
      <c r="E127" s="16">
        <v>1</v>
      </c>
      <c r="F127" s="16">
        <v>0</v>
      </c>
      <c r="G127" s="16">
        <v>0</v>
      </c>
      <c r="H127" s="16">
        <v>0</v>
      </c>
      <c r="I127" s="16">
        <v>0</v>
      </c>
      <c r="J127" s="16">
        <v>0</v>
      </c>
      <c r="K127" s="16">
        <v>0</v>
      </c>
      <c r="L127" s="16">
        <v>0</v>
      </c>
      <c r="M127" s="16">
        <v>1</v>
      </c>
      <c r="N127" s="16">
        <v>0</v>
      </c>
      <c r="O127" s="16">
        <v>0</v>
      </c>
      <c r="P127" s="16">
        <v>0</v>
      </c>
      <c r="Q127" s="57">
        <v>0</v>
      </c>
      <c r="R127" s="16">
        <v>1</v>
      </c>
      <c r="S127" s="16">
        <v>1</v>
      </c>
      <c r="T127" s="16">
        <v>0</v>
      </c>
      <c r="U127" s="16">
        <v>0</v>
      </c>
      <c r="V127" s="16">
        <v>0</v>
      </c>
      <c r="W127" s="16"/>
      <c r="X127" s="16"/>
      <c r="Y127" s="16"/>
      <c r="Z127" s="16"/>
      <c r="AA127" s="16"/>
      <c r="AB127" s="16"/>
      <c r="AC127" s="16"/>
      <c r="AD127" s="16"/>
      <c r="AE127" s="16"/>
      <c r="AF127" s="16"/>
      <c r="AG127" s="138" t="s">
        <v>818</v>
      </c>
    </row>
    <row r="128" spans="1:33" ht="13.5" customHeight="1" x14ac:dyDescent="0.3">
      <c r="A128" s="40" t="s">
        <v>394</v>
      </c>
      <c r="B128" s="16">
        <v>13</v>
      </c>
      <c r="C128" s="16">
        <v>15</v>
      </c>
      <c r="D128" s="16">
        <v>15</v>
      </c>
      <c r="E128" s="16">
        <v>13</v>
      </c>
      <c r="F128" s="57">
        <v>4</v>
      </c>
      <c r="G128" s="16">
        <v>5</v>
      </c>
      <c r="H128" s="16">
        <v>5</v>
      </c>
      <c r="I128" s="16">
        <v>15</v>
      </c>
      <c r="J128" s="16">
        <v>5</v>
      </c>
      <c r="K128" s="16">
        <v>7</v>
      </c>
      <c r="L128" s="16">
        <v>5</v>
      </c>
      <c r="M128" s="16">
        <v>7</v>
      </c>
      <c r="N128" s="16">
        <v>12</v>
      </c>
      <c r="O128" s="16">
        <v>5</v>
      </c>
      <c r="P128" s="57">
        <v>4</v>
      </c>
      <c r="Q128" s="16">
        <v>13</v>
      </c>
      <c r="R128" s="57">
        <v>7</v>
      </c>
      <c r="S128" s="57">
        <v>5</v>
      </c>
      <c r="T128" s="16">
        <v>12</v>
      </c>
      <c r="U128" s="57">
        <v>4</v>
      </c>
      <c r="V128" s="63">
        <v>4</v>
      </c>
      <c r="W128" s="16"/>
      <c r="X128" s="16"/>
      <c r="Y128" s="16"/>
      <c r="Z128" s="16"/>
      <c r="AA128" s="16"/>
      <c r="AB128" s="16"/>
      <c r="AC128" s="16"/>
      <c r="AD128" s="16"/>
      <c r="AE128" s="16"/>
      <c r="AF128" s="16"/>
      <c r="AG128" s="138" t="s">
        <v>2363</v>
      </c>
    </row>
    <row r="129" spans="1:33" ht="13.5" customHeight="1" x14ac:dyDescent="0.3">
      <c r="A129" s="42" t="s">
        <v>241</v>
      </c>
      <c r="B129" s="16">
        <v>0</v>
      </c>
      <c r="C129" s="16">
        <v>1</v>
      </c>
      <c r="D129" s="16">
        <v>1</v>
      </c>
      <c r="E129" s="16">
        <v>0</v>
      </c>
      <c r="F129" s="16">
        <v>0</v>
      </c>
      <c r="G129" s="16">
        <v>0</v>
      </c>
      <c r="H129" s="16">
        <v>0</v>
      </c>
      <c r="I129" s="57">
        <v>1</v>
      </c>
      <c r="J129" s="16">
        <v>0</v>
      </c>
      <c r="K129" s="63">
        <v>1</v>
      </c>
      <c r="L129" s="63">
        <v>0</v>
      </c>
      <c r="M129" s="63">
        <v>1</v>
      </c>
      <c r="N129" s="16">
        <v>0</v>
      </c>
      <c r="O129" s="16">
        <v>0</v>
      </c>
      <c r="P129" s="16">
        <v>0</v>
      </c>
      <c r="Q129" s="16">
        <v>1</v>
      </c>
      <c r="R129" s="16">
        <v>0</v>
      </c>
      <c r="S129" s="16">
        <v>0</v>
      </c>
      <c r="T129" s="16">
        <v>0</v>
      </c>
      <c r="U129" s="16">
        <v>0</v>
      </c>
      <c r="V129" s="16">
        <v>0</v>
      </c>
      <c r="W129" s="16"/>
      <c r="X129" s="16"/>
      <c r="Y129" s="16"/>
      <c r="Z129" s="16"/>
      <c r="AA129" s="16"/>
      <c r="AB129" s="16"/>
      <c r="AC129" s="16"/>
      <c r="AD129" s="16"/>
      <c r="AE129" s="16"/>
      <c r="AF129" s="16"/>
      <c r="AG129" s="16" t="s">
        <v>849</v>
      </c>
    </row>
    <row r="130" spans="1:33" ht="13.5" customHeight="1" x14ac:dyDescent="0.3">
      <c r="A130" s="239" t="s">
        <v>1151</v>
      </c>
      <c r="B130" s="16">
        <v>0</v>
      </c>
      <c r="C130" s="16">
        <v>0</v>
      </c>
      <c r="D130" s="16">
        <v>0</v>
      </c>
      <c r="E130" s="16">
        <v>1</v>
      </c>
      <c r="F130" s="16">
        <v>0</v>
      </c>
      <c r="G130" s="16">
        <v>0</v>
      </c>
      <c r="H130" s="16">
        <v>0</v>
      </c>
      <c r="I130" s="16">
        <v>1</v>
      </c>
      <c r="J130" s="57">
        <v>0</v>
      </c>
      <c r="K130" s="57">
        <v>0</v>
      </c>
      <c r="L130" s="57">
        <v>0</v>
      </c>
      <c r="M130" s="57">
        <v>0</v>
      </c>
      <c r="N130" s="16">
        <v>0</v>
      </c>
      <c r="O130" s="16">
        <v>0</v>
      </c>
      <c r="P130" s="16">
        <v>0</v>
      </c>
      <c r="Q130" s="57">
        <v>0</v>
      </c>
      <c r="R130" s="16">
        <v>0</v>
      </c>
      <c r="S130" s="16">
        <v>0</v>
      </c>
      <c r="T130" s="16">
        <v>0</v>
      </c>
      <c r="U130" s="16">
        <v>0</v>
      </c>
      <c r="V130" s="16">
        <v>0</v>
      </c>
      <c r="W130" s="16"/>
      <c r="X130" s="16"/>
      <c r="Y130" s="16"/>
      <c r="Z130" s="16"/>
      <c r="AA130" s="16"/>
      <c r="AB130" s="16"/>
      <c r="AC130" s="16"/>
      <c r="AD130" s="16"/>
      <c r="AE130" s="16"/>
      <c r="AF130" s="16"/>
      <c r="AG130" s="138" t="s">
        <v>1152</v>
      </c>
    </row>
    <row r="131" spans="1:33" ht="13.5" customHeight="1" x14ac:dyDescent="0.3">
      <c r="A131" s="125" t="s">
        <v>536</v>
      </c>
      <c r="B131" s="16">
        <v>0</v>
      </c>
      <c r="C131" s="16">
        <v>0</v>
      </c>
      <c r="D131" s="16">
        <v>0</v>
      </c>
      <c r="E131" s="16">
        <v>0</v>
      </c>
      <c r="F131" s="16">
        <v>0</v>
      </c>
      <c r="G131" s="16">
        <v>1</v>
      </c>
      <c r="H131" s="16">
        <v>1</v>
      </c>
      <c r="I131" s="16">
        <v>0</v>
      </c>
      <c r="J131" s="16">
        <v>0</v>
      </c>
      <c r="K131" s="16">
        <v>0</v>
      </c>
      <c r="L131" s="16">
        <v>0</v>
      </c>
      <c r="M131" s="16">
        <v>0</v>
      </c>
      <c r="N131" s="16">
        <v>0</v>
      </c>
      <c r="O131" s="16">
        <v>1</v>
      </c>
      <c r="P131" s="16">
        <v>1</v>
      </c>
      <c r="Q131" s="16">
        <v>0</v>
      </c>
      <c r="R131" s="16">
        <v>0</v>
      </c>
      <c r="S131" s="16">
        <v>0</v>
      </c>
      <c r="T131" s="16">
        <v>0</v>
      </c>
      <c r="U131" s="16">
        <v>1</v>
      </c>
      <c r="V131" s="16">
        <v>0</v>
      </c>
      <c r="W131" s="16"/>
      <c r="X131" s="16"/>
      <c r="Y131" s="16"/>
      <c r="Z131" s="16"/>
      <c r="AA131" s="16"/>
      <c r="AB131" s="16"/>
      <c r="AC131" s="16"/>
      <c r="AD131" s="16"/>
      <c r="AE131" s="16"/>
      <c r="AF131" s="16"/>
      <c r="AG131" s="138" t="s">
        <v>820</v>
      </c>
    </row>
    <row r="132" spans="1:33" ht="13.5" customHeight="1" x14ac:dyDescent="0.3">
      <c r="A132" s="239" t="s">
        <v>827</v>
      </c>
      <c r="B132" s="16">
        <v>0</v>
      </c>
      <c r="C132" s="16">
        <v>0</v>
      </c>
      <c r="D132" s="16">
        <v>0</v>
      </c>
      <c r="E132" s="16">
        <v>0</v>
      </c>
      <c r="F132" s="16">
        <v>0</v>
      </c>
      <c r="G132" s="16">
        <v>0</v>
      </c>
      <c r="H132" s="16">
        <v>0</v>
      </c>
      <c r="I132" s="16">
        <v>0</v>
      </c>
      <c r="J132" s="16">
        <v>0</v>
      </c>
      <c r="K132" s="16">
        <v>0</v>
      </c>
      <c r="L132" s="16">
        <v>0</v>
      </c>
      <c r="M132" s="16">
        <v>0</v>
      </c>
      <c r="N132" s="63">
        <v>0</v>
      </c>
      <c r="O132" s="63">
        <v>0</v>
      </c>
      <c r="P132" s="63">
        <v>0</v>
      </c>
      <c r="Q132" s="16">
        <v>0</v>
      </c>
      <c r="R132" s="16">
        <v>0</v>
      </c>
      <c r="S132" s="16">
        <v>0</v>
      </c>
      <c r="T132" s="7">
        <v>0</v>
      </c>
      <c r="U132" s="7">
        <v>0</v>
      </c>
      <c r="V132" s="7">
        <v>0</v>
      </c>
      <c r="W132" s="16"/>
      <c r="X132" s="16"/>
      <c r="Y132" s="16"/>
      <c r="Z132" s="16"/>
      <c r="AA132" s="16"/>
      <c r="AB132" s="16"/>
      <c r="AC132" s="16"/>
      <c r="AD132" s="16"/>
      <c r="AE132" s="16"/>
      <c r="AF132" s="16"/>
      <c r="AG132" s="138" t="s">
        <v>826</v>
      </c>
    </row>
    <row r="133" spans="1:33" ht="13.5" customHeight="1" x14ac:dyDescent="0.3">
      <c r="A133" s="317" t="s">
        <v>1546</v>
      </c>
      <c r="B133" s="292">
        <v>0</v>
      </c>
      <c r="C133" s="292">
        <v>0</v>
      </c>
      <c r="D133" s="292">
        <v>0</v>
      </c>
      <c r="E133" s="292">
        <v>0</v>
      </c>
      <c r="F133" s="292">
        <v>0</v>
      </c>
      <c r="G133" s="292">
        <v>0</v>
      </c>
      <c r="H133" s="292">
        <v>0</v>
      </c>
      <c r="I133" s="292">
        <v>0</v>
      </c>
      <c r="J133" s="292">
        <v>0</v>
      </c>
      <c r="K133" s="292">
        <v>0</v>
      </c>
      <c r="L133" s="292">
        <v>0</v>
      </c>
      <c r="M133" s="292">
        <v>0</v>
      </c>
      <c r="N133" s="292">
        <v>0</v>
      </c>
      <c r="O133" s="292">
        <v>0</v>
      </c>
      <c r="P133" s="57">
        <v>1</v>
      </c>
      <c r="Q133" s="57">
        <v>1</v>
      </c>
      <c r="R133" s="57">
        <v>1</v>
      </c>
      <c r="S133" s="57">
        <v>1</v>
      </c>
      <c r="T133" s="238">
        <v>1</v>
      </c>
      <c r="U133" s="238">
        <v>1</v>
      </c>
      <c r="V133" s="254">
        <v>1</v>
      </c>
      <c r="W133" s="16"/>
      <c r="X133" s="16"/>
      <c r="Y133" s="16"/>
      <c r="Z133" s="16"/>
      <c r="AA133" s="16"/>
      <c r="AB133" s="16"/>
      <c r="AC133" s="16"/>
      <c r="AD133" s="16"/>
      <c r="AE133" s="16"/>
      <c r="AF133" s="16"/>
      <c r="AG133" s="138" t="s">
        <v>1644</v>
      </c>
    </row>
    <row r="134" spans="1:33" ht="13.5" customHeight="1" x14ac:dyDescent="0.3">
      <c r="A134" s="125" t="s">
        <v>214</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v>0</v>
      </c>
      <c r="W134" s="16"/>
      <c r="X134" s="16"/>
      <c r="Y134" s="16"/>
      <c r="Z134" s="16"/>
      <c r="AA134" s="16"/>
      <c r="AB134" s="16"/>
      <c r="AC134" s="16"/>
      <c r="AD134" s="16"/>
      <c r="AE134" s="16"/>
      <c r="AF134" s="16"/>
      <c r="AG134" s="138" t="s">
        <v>821</v>
      </c>
    </row>
    <row r="135" spans="1:33" ht="13.5" customHeight="1" x14ac:dyDescent="0.3">
      <c r="A135" s="300" t="s">
        <v>1449</v>
      </c>
      <c r="B135" s="301">
        <v>0</v>
      </c>
      <c r="C135" s="301">
        <v>0</v>
      </c>
      <c r="D135" s="301">
        <v>0</v>
      </c>
      <c r="E135" s="301">
        <v>0</v>
      </c>
      <c r="F135" s="301">
        <v>0</v>
      </c>
      <c r="G135" s="301">
        <v>0</v>
      </c>
      <c r="H135" s="7">
        <v>0</v>
      </c>
      <c r="I135" s="7">
        <v>0</v>
      </c>
      <c r="J135" s="7">
        <v>0</v>
      </c>
      <c r="K135" s="7">
        <v>0</v>
      </c>
      <c r="L135" s="7">
        <v>0</v>
      </c>
      <c r="M135" s="7">
        <v>0</v>
      </c>
      <c r="N135" s="7">
        <v>0</v>
      </c>
      <c r="O135" s="7">
        <v>0</v>
      </c>
      <c r="P135" s="7">
        <v>0</v>
      </c>
      <c r="Q135" s="16">
        <v>0</v>
      </c>
      <c r="R135" s="16">
        <v>0</v>
      </c>
      <c r="S135" s="16">
        <v>0</v>
      </c>
      <c r="T135" s="7">
        <v>0</v>
      </c>
      <c r="U135" s="7">
        <v>0</v>
      </c>
      <c r="V135" s="7">
        <v>0</v>
      </c>
      <c r="W135" s="16"/>
      <c r="X135" s="16"/>
      <c r="Y135" s="16"/>
      <c r="Z135" s="16"/>
      <c r="AA135" s="16"/>
      <c r="AB135" s="16"/>
      <c r="AC135" s="16"/>
      <c r="AD135" s="16"/>
      <c r="AE135" s="16"/>
      <c r="AF135" s="16"/>
      <c r="AG135" s="138" t="s">
        <v>1450</v>
      </c>
    </row>
    <row r="136" spans="1:33" ht="13.5" customHeight="1" x14ac:dyDescent="0.3">
      <c r="A136" s="63" t="s">
        <v>1180</v>
      </c>
      <c r="B136" s="16">
        <v>1</v>
      </c>
      <c r="C136" s="16">
        <v>1</v>
      </c>
      <c r="D136" s="16">
        <v>1</v>
      </c>
      <c r="E136" s="16">
        <v>1</v>
      </c>
      <c r="F136" s="16">
        <v>1</v>
      </c>
      <c r="G136" s="16">
        <v>1</v>
      </c>
      <c r="H136" s="16">
        <v>1</v>
      </c>
      <c r="I136" s="16">
        <v>0</v>
      </c>
      <c r="J136" s="16">
        <v>0</v>
      </c>
      <c r="K136" s="16">
        <v>0</v>
      </c>
      <c r="L136" s="16">
        <v>0</v>
      </c>
      <c r="M136" s="16">
        <v>0</v>
      </c>
      <c r="N136" s="63">
        <v>0</v>
      </c>
      <c r="O136" s="63">
        <v>0</v>
      </c>
      <c r="P136" s="63">
        <v>0</v>
      </c>
      <c r="Q136" s="16">
        <v>0</v>
      </c>
      <c r="R136" s="16">
        <v>0</v>
      </c>
      <c r="S136" s="16">
        <v>0</v>
      </c>
      <c r="T136" s="7">
        <v>0</v>
      </c>
      <c r="U136" s="7">
        <v>0</v>
      </c>
      <c r="V136" s="7">
        <v>0</v>
      </c>
      <c r="W136" s="16"/>
      <c r="X136" s="16"/>
      <c r="Y136" s="16"/>
      <c r="Z136" s="16"/>
      <c r="AA136" s="16"/>
      <c r="AB136" s="16"/>
      <c r="AC136" s="16"/>
      <c r="AD136" s="16"/>
      <c r="AE136" s="16"/>
      <c r="AF136" s="16"/>
      <c r="AG136" s="16" t="s">
        <v>1570</v>
      </c>
    </row>
    <row r="137" spans="1:33" ht="13.5" customHeight="1" x14ac:dyDescent="0.3">
      <c r="A137" s="40" t="s">
        <v>360</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v>0</v>
      </c>
      <c r="W137" s="16"/>
      <c r="X137" s="16"/>
      <c r="Y137" s="16"/>
      <c r="Z137" s="16"/>
      <c r="AA137" s="16"/>
      <c r="AB137" s="16"/>
      <c r="AC137" s="16"/>
      <c r="AD137" s="16"/>
      <c r="AE137" s="16"/>
      <c r="AF137" s="16"/>
      <c r="AG137" s="138" t="s">
        <v>822</v>
      </c>
    </row>
    <row r="138" spans="1:33" ht="13.5" customHeight="1" x14ac:dyDescent="0.3">
      <c r="A138" s="63" t="s">
        <v>1181</v>
      </c>
      <c r="B138" s="16">
        <v>1</v>
      </c>
      <c r="C138" s="16">
        <v>0</v>
      </c>
      <c r="D138" s="16">
        <v>0</v>
      </c>
      <c r="E138" s="16">
        <v>1</v>
      </c>
      <c r="F138" s="16">
        <v>1</v>
      </c>
      <c r="G138" s="16">
        <v>1</v>
      </c>
      <c r="H138" s="16">
        <v>1</v>
      </c>
      <c r="I138" s="16">
        <v>1</v>
      </c>
      <c r="J138" s="16">
        <v>1</v>
      </c>
      <c r="K138" s="16">
        <v>1</v>
      </c>
      <c r="L138" s="16">
        <v>1</v>
      </c>
      <c r="M138" s="16">
        <v>1</v>
      </c>
      <c r="N138" s="63">
        <v>1</v>
      </c>
      <c r="O138" s="63">
        <v>1</v>
      </c>
      <c r="P138" s="63">
        <v>1</v>
      </c>
      <c r="Q138" s="16">
        <v>1</v>
      </c>
      <c r="R138" s="16">
        <v>1</v>
      </c>
      <c r="S138" s="16">
        <v>1</v>
      </c>
      <c r="T138" s="7">
        <v>1</v>
      </c>
      <c r="U138" s="7">
        <v>1</v>
      </c>
      <c r="V138" s="7">
        <v>1</v>
      </c>
      <c r="W138" s="16"/>
      <c r="X138" s="16"/>
      <c r="Y138" s="16"/>
      <c r="Z138" s="16"/>
      <c r="AA138" s="16"/>
      <c r="AB138" s="16"/>
      <c r="AC138" s="16"/>
      <c r="AD138" s="16"/>
      <c r="AE138" s="16"/>
      <c r="AF138" s="16"/>
      <c r="AG138" s="138" t="s">
        <v>815</v>
      </c>
    </row>
    <row r="139" spans="1:33" ht="13.5" customHeight="1" x14ac:dyDescent="0.3">
      <c r="A139" s="40" t="s">
        <v>1683</v>
      </c>
      <c r="B139" s="16"/>
      <c r="C139" s="16"/>
      <c r="D139" s="16"/>
      <c r="E139" s="292">
        <v>0</v>
      </c>
      <c r="F139" s="292">
        <v>0</v>
      </c>
      <c r="G139" s="292">
        <v>0</v>
      </c>
      <c r="H139" s="292">
        <v>0</v>
      </c>
      <c r="I139" s="292">
        <v>0</v>
      </c>
      <c r="J139" s="292">
        <v>0</v>
      </c>
      <c r="K139" s="292">
        <v>0</v>
      </c>
      <c r="L139" s="292">
        <v>0</v>
      </c>
      <c r="M139" s="292">
        <v>0</v>
      </c>
      <c r="N139" s="292">
        <v>0</v>
      </c>
      <c r="O139" s="292">
        <v>0</v>
      </c>
      <c r="P139" s="7">
        <v>48</v>
      </c>
      <c r="Q139" s="57">
        <v>48</v>
      </c>
      <c r="R139" s="57">
        <v>48</v>
      </c>
      <c r="S139" s="57">
        <v>48</v>
      </c>
      <c r="T139" s="382">
        <v>48</v>
      </c>
      <c r="U139" s="382">
        <v>48</v>
      </c>
      <c r="V139" s="254">
        <v>48</v>
      </c>
      <c r="W139" s="16"/>
      <c r="X139" s="16"/>
      <c r="Y139" s="16"/>
      <c r="Z139" s="16"/>
      <c r="AA139" s="16"/>
      <c r="AB139" s="16"/>
      <c r="AC139" s="16"/>
      <c r="AD139" s="16"/>
      <c r="AE139" s="16"/>
      <c r="AF139" s="16"/>
      <c r="AG139" s="138" t="s">
        <v>1684</v>
      </c>
    </row>
    <row r="140" spans="1:33" ht="13.5" customHeight="1" x14ac:dyDescent="0.3">
      <c r="A140" s="63" t="s">
        <v>1182</v>
      </c>
      <c r="B140" s="16">
        <v>0</v>
      </c>
      <c r="C140" s="16">
        <v>0</v>
      </c>
      <c r="D140" s="16">
        <v>0</v>
      </c>
      <c r="E140" s="16">
        <v>0</v>
      </c>
      <c r="F140" s="16">
        <v>0</v>
      </c>
      <c r="G140" s="16">
        <v>0</v>
      </c>
      <c r="H140" s="16">
        <v>0</v>
      </c>
      <c r="I140" s="16">
        <v>0</v>
      </c>
      <c r="J140" s="16">
        <v>0</v>
      </c>
      <c r="K140" s="16">
        <v>0</v>
      </c>
      <c r="L140" s="16">
        <v>0</v>
      </c>
      <c r="M140" s="16">
        <v>0</v>
      </c>
      <c r="N140" s="16">
        <v>0</v>
      </c>
      <c r="O140" s="16">
        <v>0</v>
      </c>
      <c r="P140" s="16">
        <v>0</v>
      </c>
      <c r="Q140" s="16">
        <v>0</v>
      </c>
      <c r="R140" s="16">
        <v>0</v>
      </c>
      <c r="S140" s="16">
        <v>0</v>
      </c>
      <c r="T140" s="16">
        <v>0</v>
      </c>
      <c r="U140" s="16">
        <v>0</v>
      </c>
      <c r="V140" s="16">
        <v>0</v>
      </c>
      <c r="W140" s="16"/>
      <c r="X140" s="16"/>
      <c r="Y140" s="16"/>
      <c r="Z140" s="16"/>
      <c r="AA140" s="16"/>
      <c r="AB140" s="16"/>
      <c r="AC140" s="16"/>
      <c r="AD140" s="16"/>
      <c r="AE140" s="16"/>
      <c r="AF140" s="16"/>
      <c r="AG140" s="138" t="s">
        <v>816</v>
      </c>
    </row>
    <row r="141" spans="1:33" ht="13.5" customHeight="1" x14ac:dyDescent="0.3">
      <c r="A141" s="40" t="s">
        <v>390</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823</v>
      </c>
    </row>
    <row r="142" spans="1:33" ht="13.5" customHeight="1" x14ac:dyDescent="0.3">
      <c r="A142" s="40" t="s">
        <v>205</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824</v>
      </c>
    </row>
    <row r="143" spans="1:33" ht="13.5" customHeight="1" x14ac:dyDescent="0.3">
      <c r="A143" s="40" t="s">
        <v>253</v>
      </c>
      <c r="B143" s="16">
        <v>1</v>
      </c>
      <c r="C143" s="16">
        <v>1</v>
      </c>
      <c r="D143" s="16">
        <v>1</v>
      </c>
      <c r="E143" s="16">
        <v>1</v>
      </c>
      <c r="F143" s="16">
        <v>1</v>
      </c>
      <c r="G143" s="16">
        <v>0</v>
      </c>
      <c r="H143" s="16">
        <v>0</v>
      </c>
      <c r="I143" s="16">
        <v>1</v>
      </c>
      <c r="J143" s="16">
        <v>1</v>
      </c>
      <c r="K143" s="16">
        <v>1</v>
      </c>
      <c r="L143" s="16">
        <v>1</v>
      </c>
      <c r="M143" s="16">
        <v>1</v>
      </c>
      <c r="N143" s="16">
        <v>0</v>
      </c>
      <c r="O143" s="16">
        <v>0</v>
      </c>
      <c r="P143" s="16">
        <v>0</v>
      </c>
      <c r="Q143" s="16">
        <v>1</v>
      </c>
      <c r="R143" s="16">
        <v>1</v>
      </c>
      <c r="S143" s="16">
        <v>1</v>
      </c>
      <c r="T143" s="16">
        <v>0</v>
      </c>
      <c r="U143" s="16">
        <v>0</v>
      </c>
      <c r="V143" s="16">
        <v>0</v>
      </c>
      <c r="W143" s="16"/>
      <c r="X143" s="16"/>
      <c r="Y143" s="16"/>
      <c r="Z143" s="16"/>
      <c r="AA143" s="16"/>
      <c r="AB143" s="16"/>
      <c r="AC143" s="16"/>
      <c r="AD143" s="16"/>
      <c r="AE143" s="16"/>
      <c r="AF143" s="16"/>
      <c r="AG143" s="138" t="s">
        <v>825</v>
      </c>
    </row>
    <row r="144" spans="1:33" ht="13.5" customHeight="1" x14ac:dyDescent="0.3">
      <c r="A144" s="239" t="s">
        <v>2415</v>
      </c>
      <c r="B144" s="16"/>
      <c r="C144" s="16"/>
      <c r="D144" s="16"/>
      <c r="E144" s="195"/>
      <c r="F144" s="195"/>
      <c r="G144" s="195"/>
      <c r="H144" s="195"/>
      <c r="I144" s="195"/>
      <c r="J144" s="195"/>
      <c r="K144" s="195"/>
      <c r="L144" s="195"/>
      <c r="M144" s="195"/>
      <c r="N144" s="195"/>
      <c r="O144" s="195"/>
      <c r="P144" s="16">
        <v>0</v>
      </c>
      <c r="Q144" s="16">
        <v>0</v>
      </c>
      <c r="R144" s="16">
        <v>0</v>
      </c>
      <c r="S144" s="57">
        <v>1</v>
      </c>
      <c r="T144" s="16">
        <v>0</v>
      </c>
      <c r="U144" s="16">
        <v>0</v>
      </c>
      <c r="V144" s="16">
        <v>0</v>
      </c>
      <c r="W144" s="16"/>
      <c r="X144" s="16"/>
      <c r="Y144" s="16"/>
      <c r="Z144" s="16"/>
      <c r="AA144" s="16"/>
      <c r="AB144" s="16"/>
      <c r="AC144" s="16"/>
      <c r="AD144" s="16"/>
      <c r="AE144" s="16"/>
      <c r="AF144" s="16"/>
      <c r="AG144" s="138"/>
    </row>
    <row r="145" spans="1:33" ht="13.5" customHeight="1" x14ac:dyDescent="0.3">
      <c r="A145" s="239" t="s">
        <v>1489</v>
      </c>
      <c r="B145" s="7">
        <v>0</v>
      </c>
      <c r="C145" s="7">
        <v>0</v>
      </c>
      <c r="D145" s="7">
        <v>0</v>
      </c>
      <c r="E145" s="7">
        <v>0</v>
      </c>
      <c r="F145" s="7">
        <v>0</v>
      </c>
      <c r="G145" s="7">
        <v>0</v>
      </c>
      <c r="H145" s="7">
        <v>0</v>
      </c>
      <c r="I145" s="7">
        <v>0</v>
      </c>
      <c r="J145" s="7">
        <v>0</v>
      </c>
      <c r="K145" s="7">
        <v>0</v>
      </c>
      <c r="L145" s="7">
        <v>0</v>
      </c>
      <c r="M145" s="7">
        <v>0</v>
      </c>
      <c r="N145" s="7">
        <v>1</v>
      </c>
      <c r="O145" s="7">
        <v>1</v>
      </c>
      <c r="P145" s="7">
        <v>1</v>
      </c>
      <c r="Q145" s="57">
        <v>1</v>
      </c>
      <c r="R145" s="57">
        <v>1</v>
      </c>
      <c r="S145" s="57">
        <v>1</v>
      </c>
      <c r="T145" s="7">
        <v>1</v>
      </c>
      <c r="U145" s="7">
        <v>1</v>
      </c>
      <c r="V145" s="63">
        <v>0</v>
      </c>
      <c r="W145" s="16"/>
      <c r="X145" s="16"/>
      <c r="Y145" s="16"/>
      <c r="Z145" s="16"/>
      <c r="AA145" s="16"/>
      <c r="AB145" s="16"/>
      <c r="AC145" s="16"/>
      <c r="AD145" s="16"/>
      <c r="AE145" s="16"/>
      <c r="AF145" s="16"/>
      <c r="AG145" s="138" t="s">
        <v>2037</v>
      </c>
    </row>
    <row r="146" spans="1:33" ht="13.5" customHeight="1" x14ac:dyDescent="0.3">
      <c r="A146" s="16" t="s">
        <v>1490</v>
      </c>
      <c r="B146" s="16">
        <v>0</v>
      </c>
      <c r="C146" s="16">
        <v>1</v>
      </c>
      <c r="D146" s="16">
        <v>0</v>
      </c>
      <c r="E146" s="16">
        <v>0</v>
      </c>
      <c r="F146" s="16">
        <v>0</v>
      </c>
      <c r="G146" s="16">
        <v>0</v>
      </c>
      <c r="H146" s="16">
        <v>0</v>
      </c>
      <c r="I146" s="16">
        <v>1</v>
      </c>
      <c r="J146" s="16">
        <v>0</v>
      </c>
      <c r="K146" s="16">
        <v>0</v>
      </c>
      <c r="L146" s="16">
        <v>0</v>
      </c>
      <c r="M146" s="16">
        <v>0</v>
      </c>
      <c r="N146" s="16">
        <v>0</v>
      </c>
      <c r="O146" s="16">
        <v>0</v>
      </c>
      <c r="P146" s="16">
        <v>0</v>
      </c>
      <c r="Q146" s="16">
        <v>0</v>
      </c>
      <c r="R146" s="16">
        <v>0</v>
      </c>
      <c r="S146" s="16">
        <v>0</v>
      </c>
      <c r="T146" s="16">
        <v>0</v>
      </c>
      <c r="U146" s="16">
        <v>0</v>
      </c>
      <c r="V146" s="16">
        <v>0</v>
      </c>
      <c r="W146" s="16"/>
      <c r="X146" s="16"/>
      <c r="Y146" s="16"/>
      <c r="Z146" s="16"/>
      <c r="AA146" s="16"/>
      <c r="AB146" s="16"/>
      <c r="AC146" s="16"/>
      <c r="AD146" s="16"/>
      <c r="AE146" s="16"/>
      <c r="AF146" s="16"/>
      <c r="AG146" s="315" t="s">
        <v>2039</v>
      </c>
    </row>
    <row r="147" spans="1:33" ht="13.5" customHeight="1" x14ac:dyDescent="0.3">
      <c r="A147" s="40" t="s">
        <v>1535</v>
      </c>
      <c r="B147" s="7">
        <v>0</v>
      </c>
      <c r="C147" s="7">
        <v>0</v>
      </c>
      <c r="D147" s="7">
        <v>0</v>
      </c>
      <c r="E147" s="7">
        <v>0</v>
      </c>
      <c r="F147" s="7">
        <v>0</v>
      </c>
      <c r="G147" s="7">
        <v>0</v>
      </c>
      <c r="H147" s="7">
        <v>0</v>
      </c>
      <c r="I147" s="7">
        <v>0</v>
      </c>
      <c r="J147" s="7">
        <v>0</v>
      </c>
      <c r="K147" s="7">
        <v>0</v>
      </c>
      <c r="L147" s="7">
        <v>0</v>
      </c>
      <c r="M147" s="7">
        <v>0</v>
      </c>
      <c r="N147" s="7">
        <v>0</v>
      </c>
      <c r="O147" s="7">
        <v>0</v>
      </c>
      <c r="P147" s="7">
        <v>0</v>
      </c>
      <c r="Q147" s="16">
        <v>0</v>
      </c>
      <c r="R147" s="57">
        <v>1</v>
      </c>
      <c r="S147" s="57">
        <v>0</v>
      </c>
      <c r="T147" s="238">
        <v>1</v>
      </c>
      <c r="U147" s="16">
        <v>0</v>
      </c>
      <c r="V147" s="238">
        <v>0</v>
      </c>
      <c r="W147" s="16"/>
      <c r="X147" s="16"/>
      <c r="Y147" s="16"/>
      <c r="Z147" s="16"/>
      <c r="AA147" s="16"/>
      <c r="AB147" s="16"/>
      <c r="AC147" s="16"/>
      <c r="AD147" s="16"/>
      <c r="AE147" s="16"/>
      <c r="AF147" s="16"/>
      <c r="AG147" s="129" t="s">
        <v>1536</v>
      </c>
    </row>
    <row r="148" spans="1:33" ht="13.5" customHeight="1" x14ac:dyDescent="0.3">
      <c r="A148" s="40" t="s">
        <v>1681</v>
      </c>
      <c r="B148" s="7"/>
      <c r="C148" s="7"/>
      <c r="D148" s="7"/>
      <c r="E148" s="292">
        <v>0</v>
      </c>
      <c r="F148" s="292">
        <v>0</v>
      </c>
      <c r="G148" s="292">
        <v>0</v>
      </c>
      <c r="H148" s="292">
        <v>0</v>
      </c>
      <c r="I148" s="292">
        <v>0</v>
      </c>
      <c r="J148" s="292">
        <v>0</v>
      </c>
      <c r="K148" s="292">
        <v>0</v>
      </c>
      <c r="L148" s="292">
        <v>0</v>
      </c>
      <c r="M148" s="292">
        <v>0</v>
      </c>
      <c r="N148" s="292">
        <v>0</v>
      </c>
      <c r="O148" s="292">
        <v>0</v>
      </c>
      <c r="P148" s="7">
        <v>0</v>
      </c>
      <c r="Q148" s="254">
        <v>0</v>
      </c>
      <c r="R148" s="254">
        <v>0</v>
      </c>
      <c r="S148" s="57">
        <v>0</v>
      </c>
      <c r="T148" s="254">
        <v>0</v>
      </c>
      <c r="U148" s="254">
        <v>0</v>
      </c>
      <c r="V148" s="254">
        <v>0</v>
      </c>
      <c r="W148" s="16"/>
      <c r="X148" s="16"/>
      <c r="Y148" s="16"/>
      <c r="Z148" s="16"/>
      <c r="AA148" s="16"/>
      <c r="AB148" s="16"/>
      <c r="AC148" s="16"/>
      <c r="AD148" s="16"/>
      <c r="AE148" s="16"/>
      <c r="AF148" s="16"/>
      <c r="AG148" s="138" t="s">
        <v>1682</v>
      </c>
    </row>
    <row r="149" spans="1:33" ht="13.5" customHeight="1" x14ac:dyDescent="0.3">
      <c r="A149" s="40" t="s">
        <v>21</v>
      </c>
      <c r="B149" s="7">
        <v>0</v>
      </c>
      <c r="C149" s="7">
        <v>0</v>
      </c>
      <c r="D149" s="7">
        <v>0</v>
      </c>
      <c r="E149" s="7">
        <v>0</v>
      </c>
      <c r="F149" s="7">
        <v>0</v>
      </c>
      <c r="G149" s="7">
        <v>0</v>
      </c>
      <c r="H149" s="7">
        <v>0</v>
      </c>
      <c r="I149" s="7">
        <v>6400</v>
      </c>
      <c r="J149" s="7">
        <v>0</v>
      </c>
      <c r="K149" s="7">
        <v>0</v>
      </c>
      <c r="L149" s="7">
        <v>0</v>
      </c>
      <c r="M149" s="7">
        <v>0</v>
      </c>
      <c r="N149" s="7">
        <v>0</v>
      </c>
      <c r="O149" s="7">
        <v>0</v>
      </c>
      <c r="P149" s="7">
        <v>0</v>
      </c>
      <c r="Q149" s="16">
        <v>0</v>
      </c>
      <c r="R149" s="57">
        <v>8000</v>
      </c>
      <c r="S149" s="389">
        <v>0</v>
      </c>
      <c r="T149" s="57">
        <v>8000</v>
      </c>
      <c r="U149" s="57">
        <v>0</v>
      </c>
      <c r="V149" s="57">
        <v>0</v>
      </c>
      <c r="W149" s="16"/>
      <c r="X149" s="16"/>
      <c r="Y149" s="16"/>
      <c r="Z149" s="16"/>
      <c r="AA149" s="16"/>
      <c r="AB149" s="16"/>
      <c r="AC149" s="16"/>
      <c r="AD149" s="16"/>
      <c r="AE149" s="16"/>
      <c r="AF149" s="16"/>
      <c r="AG149" s="385" t="s">
        <v>2036</v>
      </c>
    </row>
    <row r="150" spans="1:33" ht="13.2" customHeight="1" thickBot="1" x14ac:dyDescent="0.35">
      <c r="A150" s="40" t="s">
        <v>1537</v>
      </c>
      <c r="B150" s="7">
        <v>0</v>
      </c>
      <c r="C150" s="7">
        <v>0</v>
      </c>
      <c r="D150" s="7">
        <v>0</v>
      </c>
      <c r="E150" s="7">
        <v>0</v>
      </c>
      <c r="F150" s="7">
        <v>0</v>
      </c>
      <c r="G150" s="7">
        <v>0</v>
      </c>
      <c r="H150" s="7">
        <v>0</v>
      </c>
      <c r="I150" s="7">
        <v>0</v>
      </c>
      <c r="J150" s="7">
        <v>0</v>
      </c>
      <c r="K150" s="7">
        <v>0</v>
      </c>
      <c r="L150" s="7">
        <v>0</v>
      </c>
      <c r="M150" s="7">
        <v>0</v>
      </c>
      <c r="N150" s="7">
        <v>0</v>
      </c>
      <c r="O150" s="7">
        <v>0</v>
      </c>
      <c r="P150" s="7">
        <v>0</v>
      </c>
      <c r="Q150" s="16">
        <v>0</v>
      </c>
      <c r="R150" s="57">
        <v>1</v>
      </c>
      <c r="S150" s="57">
        <v>0</v>
      </c>
      <c r="T150" s="238">
        <v>1</v>
      </c>
      <c r="U150" s="238">
        <v>0</v>
      </c>
      <c r="V150" s="238">
        <v>0</v>
      </c>
      <c r="W150" s="16"/>
      <c r="X150" s="16"/>
      <c r="Y150" s="16"/>
      <c r="Z150" s="16"/>
      <c r="AA150" s="16"/>
      <c r="AB150" s="16"/>
      <c r="AC150" s="16"/>
      <c r="AD150" s="16"/>
      <c r="AE150" s="16"/>
      <c r="AF150" s="16"/>
      <c r="AG150" s="385" t="s">
        <v>2038</v>
      </c>
    </row>
    <row r="151" spans="1:33" ht="15.6" thickBot="1" x14ac:dyDescent="0.4">
      <c r="A151" s="416" t="s">
        <v>2151</v>
      </c>
      <c r="B151" s="16"/>
      <c r="C151" s="16"/>
      <c r="D151" s="16"/>
      <c r="E151" s="423" t="s">
        <v>2152</v>
      </c>
      <c r="F151" s="423" t="s">
        <v>2152</v>
      </c>
      <c r="G151" s="199" t="s">
        <v>1176</v>
      </c>
      <c r="H151" s="199" t="s">
        <v>1176</v>
      </c>
      <c r="I151" s="424" t="s">
        <v>2169</v>
      </c>
      <c r="J151" s="424" t="s">
        <v>2169</v>
      </c>
      <c r="K151" s="424" t="s">
        <v>2152</v>
      </c>
      <c r="L151" s="424" t="s">
        <v>2152</v>
      </c>
      <c r="M151" s="424" t="s">
        <v>2152</v>
      </c>
      <c r="N151" s="422" t="s">
        <v>2170</v>
      </c>
      <c r="O151" s="199" t="s">
        <v>1176</v>
      </c>
      <c r="P151" s="63" t="s">
        <v>1176</v>
      </c>
      <c r="Q151" s="417" t="s">
        <v>2153</v>
      </c>
      <c r="R151" s="418" t="s">
        <v>2153</v>
      </c>
      <c r="S151" s="421" t="s">
        <v>2171</v>
      </c>
      <c r="T151" s="16"/>
      <c r="U151" s="16"/>
      <c r="V151" s="16"/>
      <c r="W151" s="16"/>
      <c r="X151" s="16"/>
      <c r="Y151" s="16"/>
      <c r="Z151" s="16"/>
      <c r="AA151" s="16"/>
      <c r="AB151" s="16"/>
      <c r="AC151" s="16"/>
      <c r="AD151" s="16"/>
      <c r="AE151" s="16"/>
      <c r="AF151" s="16"/>
      <c r="AG151" s="419" t="s">
        <v>2154</v>
      </c>
    </row>
    <row r="152" spans="1:33" ht="15.6" thickBot="1" x14ac:dyDescent="0.4">
      <c r="A152" s="416" t="s">
        <v>2155</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2156</v>
      </c>
    </row>
    <row r="153" spans="1:33" ht="15.6" thickBot="1" x14ac:dyDescent="0.4">
      <c r="A153" s="416" t="s">
        <v>2157</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2158</v>
      </c>
    </row>
    <row r="154" spans="1:33" ht="15.6" thickBot="1" x14ac:dyDescent="0.4">
      <c r="A154" s="416" t="s">
        <v>2159</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2160</v>
      </c>
    </row>
    <row r="155" spans="1:33" ht="15.6" thickBot="1" x14ac:dyDescent="0.4">
      <c r="A155" s="416" t="s">
        <v>2161</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0" t="s">
        <v>2153</v>
      </c>
      <c r="T155" s="16"/>
      <c r="U155" s="16"/>
      <c r="V155" s="16"/>
      <c r="W155" s="16"/>
      <c r="X155" s="16"/>
      <c r="Y155" s="16"/>
      <c r="Z155" s="16"/>
      <c r="AA155" s="16"/>
      <c r="AB155" s="16"/>
      <c r="AC155" s="16"/>
      <c r="AD155" s="16"/>
      <c r="AE155" s="16"/>
      <c r="AF155" s="16"/>
      <c r="AG155" s="419" t="s">
        <v>2162</v>
      </c>
    </row>
    <row r="156" spans="1:33" ht="15.6" thickBot="1" x14ac:dyDescent="0.4">
      <c r="A156" s="416" t="s">
        <v>2163</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1" t="s">
        <v>2171</v>
      </c>
      <c r="T156" s="16"/>
      <c r="U156" s="16"/>
      <c r="V156" s="16"/>
      <c r="W156" s="16"/>
      <c r="X156" s="16"/>
      <c r="Y156" s="16"/>
      <c r="Z156" s="16"/>
      <c r="AA156" s="16"/>
      <c r="AB156" s="16"/>
      <c r="AC156" s="16"/>
      <c r="AD156" s="16"/>
      <c r="AE156" s="16"/>
      <c r="AF156" s="16"/>
      <c r="AG156" s="419" t="s">
        <v>2164</v>
      </c>
    </row>
    <row r="157" spans="1:33" ht="15.6" thickBot="1" x14ac:dyDescent="0.4">
      <c r="A157" s="416" t="s">
        <v>2165</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2166</v>
      </c>
    </row>
    <row r="158" spans="1:33" ht="15.6" thickBot="1" x14ac:dyDescent="0.4">
      <c r="A158" s="416" t="s">
        <v>2167</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2168</v>
      </c>
    </row>
  </sheetData>
  <mergeCells count="5">
    <mergeCell ref="C4:D4"/>
    <mergeCell ref="E4:G4"/>
    <mergeCell ref="I4:J4"/>
    <mergeCell ref="K4:M4"/>
    <mergeCell ref="Q4:R4"/>
  </mergeCells>
  <phoneticPr fontId="18" type="noConversion"/>
  <conditionalFormatting sqref="A60 A71:A74">
    <cfRule type="cellIs" dxfId="597" priority="16" operator="equal">
      <formula>0</formula>
    </cfRule>
  </conditionalFormatting>
  <conditionalFormatting sqref="A61">
    <cfRule type="cellIs" dxfId="596" priority="15" operator="equal">
      <formula>0</formula>
    </cfRule>
  </conditionalFormatting>
  <conditionalFormatting sqref="A62">
    <cfRule type="cellIs" dxfId="595" priority="14" operator="equal">
      <formula>0</formula>
    </cfRule>
  </conditionalFormatting>
  <conditionalFormatting sqref="A97:A98 A76:A81">
    <cfRule type="cellIs" priority="12" operator="equal">
      <formula>0</formula>
    </cfRule>
  </conditionalFormatting>
  <conditionalFormatting sqref="A63">
    <cfRule type="cellIs" dxfId="594" priority="8" operator="equal">
      <formula>0</formula>
    </cfRule>
  </conditionalFormatting>
  <conditionalFormatting sqref="A64:A66">
    <cfRule type="cellIs" dxfId="593" priority="4" operator="equal">
      <formula>0</formula>
    </cfRule>
  </conditionalFormatting>
  <conditionalFormatting sqref="A82:A95">
    <cfRule type="cellIs" dxfId="592" priority="3" operator="equal">
      <formula>0</formula>
    </cfRule>
  </conditionalFormatting>
  <conditionalFormatting sqref="A67:A70">
    <cfRule type="cellIs" dxfId="591"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0"/>
  <sheetViews>
    <sheetView zoomScale="85" zoomScaleNormal="85" workbookViewId="0">
      <pane ySplit="2595" activePane="bottomLeft"/>
      <selection activeCell="AC4" sqref="AC4"/>
      <selection pane="bottomLeft" activeCell="M195" sqref="M195"/>
    </sheetView>
  </sheetViews>
  <sheetFormatPr defaultColWidth="8.88671875" defaultRowHeight="30.75" customHeight="1" x14ac:dyDescent="0.3"/>
  <cols>
    <col min="1" max="1" width="3.44140625" style="446" bestFit="1" customWidth="1"/>
    <col min="2" max="2" width="16.77734375" style="358" customWidth="1"/>
    <col min="3" max="3" width="15" style="358" bestFit="1" customWidth="1"/>
    <col min="4" max="4" width="34.5546875" style="358" customWidth="1"/>
    <col min="5" max="5" width="8.5546875" style="358" bestFit="1" customWidth="1"/>
    <col min="6" max="6" width="20.5546875" style="358" customWidth="1"/>
    <col min="7" max="7" width="15.109375" style="358" bestFit="1" customWidth="1"/>
    <col min="8" max="10" width="10.6640625" style="358" customWidth="1"/>
    <col min="11" max="11" width="11.44140625" style="358" bestFit="1" customWidth="1"/>
    <col min="12" max="12" width="10.6640625" style="358" customWidth="1"/>
    <col min="13" max="13" width="6.33203125" style="358" bestFit="1" customWidth="1"/>
    <col min="14" max="14" width="12.88671875" style="358" customWidth="1"/>
    <col min="15" max="15" width="40.33203125" style="358" customWidth="1"/>
    <col min="16" max="18" width="15.5546875" style="358" bestFit="1" customWidth="1"/>
    <col min="19" max="19" width="6.33203125" style="358" bestFit="1" customWidth="1"/>
    <col min="20" max="22" width="5" style="358" bestFit="1" customWidth="1"/>
    <col min="23" max="23" width="5" style="398" bestFit="1" customWidth="1"/>
    <col min="24" max="26" width="5" style="358" bestFit="1" customWidth="1"/>
    <col min="27" max="27" width="6.6640625" style="358" customWidth="1"/>
    <col min="28" max="28" width="6.6640625" style="437" customWidth="1"/>
    <col min="29" max="29" width="6.6640625" style="358" customWidth="1"/>
    <col min="30" max="30" width="7.44140625" style="358" bestFit="1" customWidth="1"/>
    <col min="31" max="32" width="6.6640625" style="358" customWidth="1"/>
    <col min="33" max="33" width="29.44140625" style="358" customWidth="1"/>
    <col min="34" max="34" width="4.44140625" style="358" bestFit="1" customWidth="1"/>
    <col min="35" max="35" width="33.44140625" style="358" bestFit="1" customWidth="1"/>
    <col min="36" max="36" width="32.88671875" style="358" bestFit="1" customWidth="1"/>
    <col min="37" max="37" width="72.109375" style="358" bestFit="1" customWidth="1"/>
    <col min="38" max="16384" width="8.88671875" style="358"/>
  </cols>
  <sheetData>
    <row r="1" spans="1:37" ht="30.75" customHeight="1" x14ac:dyDescent="0.3">
      <c r="C1" s="413" t="s">
        <v>1168</v>
      </c>
      <c r="J1" s="415" t="s">
        <v>2147</v>
      </c>
    </row>
    <row r="2" spans="1:37" ht="30.75" customHeight="1" x14ac:dyDescent="0.3">
      <c r="C2" s="399" t="s">
        <v>1431</v>
      </c>
      <c r="AB2" s="411" t="e">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#NUM!</v>
      </c>
      <c r="AD2" s="411"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1"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3">
      <c r="AB3" s="443" t="str" cm="1">
        <f t="array" aca="1" ref="AB3" ca="1">CONCATENATE(LEN(_xlfn.TEXTJOIN("",TRUE,AB20:AB205)),"'b", _xlfn.TEXTJOIN("",TRUE,TRANSPOSE(MID(_xlfn.TEXTJOIN("",TRUE,AB20:AB205),LEN(_xlfn.TEXTJOIN("",TRUE,AB20:AB205))-ROW(INDIRECT("1:"&amp;LEN(_xlfn.TEXTJOIN("",TRUE,AB20:AB205))))+1,1))))</f>
        <v>395'b0B'62000000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3" t="str" cm="1">
        <f t="array" aca="1" ref="AD3" ca="1">CONCATENATE(LEN(_xlfn.TEXTJOIN("",TRUE,AD20:AD205)),"'b", _xlfn.TEXTJOIN("",TRUE,TRANSPOSE(MID(_xlfn.TEXTJOIN("",TRUE,AD20:AD205),LEN(_xlfn.TEXTJOIN("",TRUE,AD20:AD205))-ROW(INDIRECT("1:"&amp;LEN(_xlfn.TEXTJOIN("",TRUE,AD20:AD205))))+1,1))))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3" t="str" cm="1">
        <f t="array" aca="1" ref="AF3" ca="1">CONCATENATE(LEN(_xlfn.TEXTJOIN("",TRUE,AF20:AF205)),"'b", _xlfn.TEXTJOIN("",TRUE,TRANSPOSE(MID(_xlfn.TEXTJOIN("",TRUE,AF20:AF205),LEN(_xlfn.TEXTJOIN("",TRUE,AF20:AF205))-ROW(INDIRECT("1:"&amp;LEN(_xlfn.TEXTJOIN("",TRUE,AF20:AF205))))+1,1))))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4" customFormat="1" ht="65.25" customHeight="1" x14ac:dyDescent="0.3">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hidden="1" customHeight="1" x14ac:dyDescent="0.3">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hidden="1" customHeight="1" x14ac:dyDescent="0.3">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hidden="1" customHeight="1" x14ac:dyDescent="0.3">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hidden="1" customHeight="1" x14ac:dyDescent="0.3">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hidden="1" customHeight="1" x14ac:dyDescent="0.3">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hidden="1" customHeight="1" x14ac:dyDescent="0.3">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hidden="1" customHeight="1" x14ac:dyDescent="0.3">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hidden="1" customHeight="1" x14ac:dyDescent="0.3">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hidden="1" customHeight="1" x14ac:dyDescent="0.3">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hidden="1" customHeight="1" x14ac:dyDescent="0.3">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hidden="1" customHeight="1" x14ac:dyDescent="0.3">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hidden="1" customHeight="1" x14ac:dyDescent="0.3">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hidden="1" customHeight="1" x14ac:dyDescent="0.3">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hidden="1" customHeight="1" x14ac:dyDescent="0.3">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hidden="1" customHeight="1" x14ac:dyDescent="0.3">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hidden="1" customHeight="1" x14ac:dyDescent="0.3">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hidden="1" customHeight="1" x14ac:dyDescent="0.3">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hidden="1" customHeight="1" x14ac:dyDescent="0.3">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hidden="1" customHeight="1" x14ac:dyDescent="0.3">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hidden="1" customHeight="1" x14ac:dyDescent="0.3">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hidden="1" customHeight="1" x14ac:dyDescent="0.3">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hidden="1" customHeight="1" x14ac:dyDescent="0.3">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hidden="1" customHeight="1" x14ac:dyDescent="0.3">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hidden="1" customHeight="1" x14ac:dyDescent="0.3">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hidden="1" customHeight="1" x14ac:dyDescent="0.3">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hidden="1" customHeight="1" x14ac:dyDescent="0.3">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hidden="1" customHeight="1" x14ac:dyDescent="0.3">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hidden="1" customHeight="1" x14ac:dyDescent="0.3">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hidden="1" customHeight="1" x14ac:dyDescent="0.3">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hidden="1" customHeight="1" x14ac:dyDescent="0.3">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hidden="1" customHeight="1" x14ac:dyDescent="0.3">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AND(MOD(INDEX(ConfigNew!$A$5:$CZ$206,MATCH("OCS_FOUNDRY_PUF_ENABLE",ConfigNew!$A$5:$A$206,0),MATCH(AB$4,ConfigNew!$A$5:$CZ$5,0))-1,2),MOD(INDEX(ConfigNew!$A$5:$CZ$206,MATCH("OCS_IID_PUF_ENABLE",ConfigNew!$A$5:$A$206,0),MATCH(AB$4,ConfigNew!$A$5:$CZ$5,0))-1,2)) + N("Note: If both OCS_FOUNDRY_PUF_ENABLE=0 and OCS_IID_PUF_ENABLE=0 then 1, else 0")</f>
        <v>1</v>
      </c>
      <c r="AC35" s="392" t="s">
        <v>1207</v>
      </c>
      <c r="AD35" s="440">
        <f>AND(MOD(INDEX(ConfigNew!$A$5:$CZ$206,MATCH("OCS_FOUNDRY_PUF_ENABLE",ConfigNew!$A$5:$A$206,0),MATCH(AD$4,ConfigNew!$A$5:$CZ$5,0))-1,2),MOD(INDEX(ConfigNew!$A$5:$CZ$206,MATCH("OCS_IID_PUF_ENABLE",ConfigNew!$A$5:$A$206,0),MATCH(AD$4,ConfigNew!$A$5:$CZ$5,0))-1,2)) + N("Note: If both OCS_FOUNDRY_PUF_ENABLE=0 and OCS_IID_PUF_ENABLE=0 then 1, else 0")</f>
        <v>0</v>
      </c>
      <c r="AE35" s="392" t="s">
        <v>1207</v>
      </c>
      <c r="AF35" s="440">
        <f>AND(MOD(INDEX(ConfigNew!$A$5:$CZ$206,MATCH("OCS_FOUNDRY_PUF_ENABLE",ConfigNew!$A$5:$A$206,0),MATCH(AF$4,ConfigNew!$A$5:$CZ$5,0))-1,2),MOD(INDEX(ConfigNew!$A$5:$CZ$206,MATCH("OCS_IID_PUF_ENABLE",ConfigNew!$A$5:$A$206,0),MATCH(AF$4,ConfigNew!$A$5:$CZ$5,0))-1,2)) + N("Note: If both OCS_FOUNDRY_PUF_ENABLE=0 and OCS_IID_PUF_ENABLE=0 then 1, else 0")</f>
        <v>1</v>
      </c>
      <c r="AG35" s="390" t="s">
        <v>1349</v>
      </c>
      <c r="AH35" s="390" t="s">
        <v>1268</v>
      </c>
      <c r="AI35" s="390"/>
      <c r="AJ35" s="390"/>
      <c r="AK35" s="390" t="s">
        <v>1348</v>
      </c>
    </row>
    <row r="36" spans="1:37" ht="30.75" hidden="1" customHeight="1" x14ac:dyDescent="0.3">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hidden="1" customHeight="1" x14ac:dyDescent="0.3">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hidden="1" customHeight="1" x14ac:dyDescent="0.3">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hidden="1" customHeight="1" x14ac:dyDescent="0.3">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hidden="1" customHeight="1" x14ac:dyDescent="0.3">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hidden="1" customHeight="1" x14ac:dyDescent="0.3">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hidden="1" customHeight="1" x14ac:dyDescent="0.3">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hidden="1" customHeight="1" x14ac:dyDescent="0.3">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hidden="1" customHeight="1" x14ac:dyDescent="0.3">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hidden="1" customHeight="1" x14ac:dyDescent="0.3">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hidden="1" customHeight="1" x14ac:dyDescent="0.3">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hidden="1" customHeight="1" x14ac:dyDescent="0.3">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hidden="1" customHeight="1" x14ac:dyDescent="0.3">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hidden="1" customHeight="1" x14ac:dyDescent="0.3">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hidden="1" customHeight="1" x14ac:dyDescent="0.3">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hidden="1" customHeight="1" x14ac:dyDescent="0.3">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hidden="1" customHeight="1" x14ac:dyDescent="0.3">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hidden="1" customHeight="1" x14ac:dyDescent="0.3">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hidden="1" customHeight="1" x14ac:dyDescent="0.3">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hidden="1" customHeight="1" x14ac:dyDescent="0.3">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hidden="1" customHeight="1" x14ac:dyDescent="0.3">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hidden="1" customHeight="1" x14ac:dyDescent="0.3">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hidden="1" customHeight="1" x14ac:dyDescent="0.3">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hidden="1" customHeight="1" x14ac:dyDescent="0.3">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hidden="1" customHeight="1" x14ac:dyDescent="0.3">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hidden="1" customHeight="1" x14ac:dyDescent="0.3">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hidden="1" customHeight="1" x14ac:dyDescent="0.3">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hidden="1" customHeight="1" x14ac:dyDescent="0.3">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hidden="1" customHeight="1" x14ac:dyDescent="0.3">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hidden="1" customHeight="1" x14ac:dyDescent="0.3">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hidden="1" customHeight="1" x14ac:dyDescent="0.3">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hidden="1" customHeight="1" x14ac:dyDescent="0.3">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hidden="1" customHeight="1" x14ac:dyDescent="0.3">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hidden="1" customHeight="1" x14ac:dyDescent="0.3">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hidden="1" customHeight="1" x14ac:dyDescent="0.3">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hidden="1" customHeight="1" x14ac:dyDescent="0.3">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hidden="1" customHeight="1" x14ac:dyDescent="0.3">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hidden="1" customHeight="1" x14ac:dyDescent="0.3">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hidden="1" customHeight="1" x14ac:dyDescent="0.3">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hidden="1" customHeight="1" x14ac:dyDescent="0.3">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hidden="1" customHeight="1" x14ac:dyDescent="0.3">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hidden="1" customHeight="1" x14ac:dyDescent="0.3">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hidden="1" customHeight="1" x14ac:dyDescent="0.3">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hidden="1" customHeight="1" x14ac:dyDescent="0.3">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hidden="1" customHeight="1" x14ac:dyDescent="0.3">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$206,MATCH("cse_sram_num_banks",ConfigNew!$A$5:$A$206,0),MATCH(AB$4,ConfigNew!$A$5:$CZ$5,0)))-1,4),1,2),7),HEX2BIN(MID(DEC2HEX(2^(INDEX(ConfigNew!$A$5:$CZ$206,MATCH("cse_sram_num_banks",ConfigNew!$A$5:$A$206,0),MATCH(AB$4,ConfigNew!$A$5:$CZ$5,0)))-1,4),3,2),8))</f>
        <v>001111111111111</v>
      </c>
      <c r="AC80" s="392">
        <v>7</v>
      </c>
      <c r="AD80" s="440" t="str">
        <f>CONCATENATE(HEX2BIN(MID(DEC2HEX(2^(INDEX(ConfigNew!$A$5:$CZ$206,MATCH("cse_sram_num_banks",ConfigNew!$A$5:$A$206,0),MATCH(AD$4,ConfigNew!$A$5:$CZ$5,0)))-1,4),1,2),7),HEX2BIN(MID(DEC2HEX(2^(INDEX(ConfigNew!$A$5:$CZ$206,MATCH("cse_sram_num_banks",ConfigNew!$A$5:$A$206,0),MATCH(AD$4,ConfigNew!$A$5:$CZ$5,0)))-1,4),3,2),8))</f>
        <v>000000001111111</v>
      </c>
      <c r="AE80" s="392">
        <v>5</v>
      </c>
      <c r="AF80" s="440" t="str">
        <f>CONCATENATE(HEX2BIN(MID(DEC2HEX(2^(INDEX(ConfigNew!$A$5:$CZ$206,MATCH("cse_sram_num_banks",ConfigNew!$A$5:$A$206,0),MATCH(AF$4,ConfigNew!$A$5:$CZ$5,0)))-1,4),1,2),7),HEX2BIN(MID(DEC2HEX(2^(INDEX(ConfigNew!$A$5:$CZ$206,MATCH("cse_sram_num_banks",ConfigNew!$A$5:$A$206,0),MATCH(AF$4,ConfigNew!$A$5:$CZ$5,0)))-1,4),3,2),8))</f>
        <v>000000000011111</v>
      </c>
      <c r="AG80" s="390" t="s">
        <v>1295</v>
      </c>
      <c r="AH80" s="390" t="s">
        <v>1790</v>
      </c>
      <c r="AI80" s="390" t="s">
        <v>1294</v>
      </c>
      <c r="AJ80" s="390" t="s">
        <v>1293</v>
      </c>
      <c r="AK80" s="390"/>
    </row>
    <row r="81" spans="1:37" ht="30.75" hidden="1" customHeight="1" x14ac:dyDescent="0.3">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hidden="1" customHeight="1" x14ac:dyDescent="0.3">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hidden="1" customHeight="1" x14ac:dyDescent="0.3">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hidden="1" customHeight="1" x14ac:dyDescent="0.3">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hidden="1" customHeight="1" x14ac:dyDescent="0.3">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hidden="1" customHeight="1" x14ac:dyDescent="0.3">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hidden="1" customHeight="1" x14ac:dyDescent="0.3">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hidden="1" customHeight="1" x14ac:dyDescent="0.3">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hidden="1" customHeight="1" x14ac:dyDescent="0.3">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hidden="1" customHeight="1" x14ac:dyDescent="0.3">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hidden="1" customHeight="1" x14ac:dyDescent="0.3">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hidden="1" customHeight="1" x14ac:dyDescent="0.3">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hidden="1" customHeight="1" x14ac:dyDescent="0.3">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hidden="1" customHeight="1" x14ac:dyDescent="0.3">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hidden="1" customHeight="1" x14ac:dyDescent="0.3">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INDEX(ConfigNew!$A$5:$CZ$206,MATCH("new_Elasti",ConfigNew!$A$5:$A$206,0),MATCH(AB$4,ConfigNew!$A$5:$CZ$5,0))</f>
        <v>1</v>
      </c>
      <c r="AC95" s="392" t="s">
        <v>1184</v>
      </c>
      <c r="AD95" s="440">
        <f>INDEX(ConfigNew!$A$5:$CZ$206,MATCH("new_Elasti",ConfigNew!$A$5:$A$206,0),MATCH(AD$4,ConfigNew!$A$5:$CZ$5,0))</f>
        <v>1</v>
      </c>
      <c r="AE95" s="392" t="s">
        <v>1184</v>
      </c>
      <c r="AF95" s="440">
        <f>INDEX(ConfigNew!$A$5:$CZ$206,MATCH("new_Elasti",ConfigNew!$A$5:$A$206,0),MATCH(AF$4,ConfigNew!$A$5:$CZ$5,0))</f>
        <v>1</v>
      </c>
      <c r="AG95" s="390"/>
      <c r="AH95" s="390" t="s">
        <v>1795</v>
      </c>
      <c r="AI95" s="390"/>
      <c r="AJ95" s="390"/>
      <c r="AK95" s="390"/>
    </row>
    <row r="96" spans="1:37" ht="30.75" hidden="1" customHeight="1" x14ac:dyDescent="0.3">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hidden="1" customHeight="1" x14ac:dyDescent="0.3">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hidden="1" customHeight="1" x14ac:dyDescent="0.3">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INDEX(ConfigNew!$A$5:$CZ$206,MATCH("new_LNL",ConfigNew!$A$5:$A$206,0),MATCH(AB$4,ConfigNew!$A$5:$CZ$5,0))</f>
        <v>1</v>
      </c>
      <c r="AC98" s="392" t="s">
        <v>1207</v>
      </c>
      <c r="AD98" s="440">
        <f>INDEX(ConfigNew!$A$5:$CZ$206,MATCH("new_LNL",ConfigNew!$A$5:$A$206,0),MATCH(AD$4,ConfigNew!$A$5:$CZ$5,0))</f>
        <v>1</v>
      </c>
      <c r="AE98" s="392" t="s">
        <v>1207</v>
      </c>
      <c r="AF98" s="440">
        <f>INDEX(ConfigNew!$A$5:$CZ$206,MATCH("new_LNL",ConfigNew!$A$5:$A$206,0),MATCH(AF$4,ConfigNew!$A$5:$CZ$5,0))</f>
        <v>1</v>
      </c>
      <c r="AG98" s="390"/>
      <c r="AH98" s="390" t="s">
        <v>1268</v>
      </c>
      <c r="AI98" s="390"/>
      <c r="AJ98" s="390"/>
      <c r="AK98" s="390"/>
    </row>
    <row r="99" spans="1:37" ht="30.75" hidden="1" customHeight="1" x14ac:dyDescent="0.3">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hidden="1" customHeight="1" x14ac:dyDescent="0.3">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hidden="1" customHeight="1" x14ac:dyDescent="0.3">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hidden="1" customHeight="1" x14ac:dyDescent="0.3">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hidden="1" customHeight="1" x14ac:dyDescent="0.3">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hidden="1" customHeight="1" x14ac:dyDescent="0.3">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hidden="1" customHeight="1" x14ac:dyDescent="0.3">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hidden="1" customHeight="1" x14ac:dyDescent="0.3">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hidden="1" customHeight="1" x14ac:dyDescent="0.3">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INDEX(ConfigNew!$A$5:$CZ$206,MATCH("TRNG_SEI_EN",ConfigNew!$A$5:$A$206,0),MATCH(AB$4,ConfigNew!$A$5:$CZ$5,0))</f>
        <v>0</v>
      </c>
      <c r="AC107" s="392" t="s">
        <v>1207</v>
      </c>
      <c r="AD107" s="440">
        <f>INDEX(ConfigNew!$A$5:$CZ$206,MATCH("TRNG_SEI_EN",ConfigNew!$A$5:$A$206,0),MATCH(AD$4,ConfigNew!$A$5:$CZ$5,0))</f>
        <v>0</v>
      </c>
      <c r="AE107" s="392" t="s">
        <v>1207</v>
      </c>
      <c r="AF107" s="440">
        <f>INDEX(ConfigNew!$A$5:$CZ$206,MATCH("TRNG_SEI_EN",ConfigNew!$A$5:$A$206,0),MATCH(AF$4,ConfigNew!$A$5:$CZ$5,0))</f>
        <v>0</v>
      </c>
      <c r="AG107" s="390"/>
      <c r="AH107" s="390" t="s">
        <v>1799</v>
      </c>
      <c r="AI107" s="390"/>
      <c r="AJ107" s="390"/>
      <c r="AK107" s="390"/>
    </row>
    <row r="108" spans="1:37" ht="30.75" hidden="1" customHeight="1" x14ac:dyDescent="0.3">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hidden="1" customHeight="1" x14ac:dyDescent="0.3">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hidden="1" customHeight="1" x14ac:dyDescent="0.3">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hidden="1" customHeight="1" x14ac:dyDescent="0.3">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hidden="1" customHeight="1" x14ac:dyDescent="0.3">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hidden="1" customHeight="1" x14ac:dyDescent="0.3">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hidden="1" customHeight="1" x14ac:dyDescent="0.3">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hidden="1" customHeight="1" x14ac:dyDescent="0.3">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hidden="1" customHeight="1" x14ac:dyDescent="0.3">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hidden="1" customHeight="1" x14ac:dyDescent="0.3">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hidden="1" customHeight="1" x14ac:dyDescent="0.3">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hidden="1" customHeight="1" x14ac:dyDescent="0.3">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hidden="1" customHeight="1" x14ac:dyDescent="0.3">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hidden="1" customHeight="1" x14ac:dyDescent="0.3">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hidden="1" customHeight="1" x14ac:dyDescent="0.3">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hidden="1" customHeight="1" x14ac:dyDescent="0.3">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hidden="1" customHeight="1" x14ac:dyDescent="0.3">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hidden="1" customHeight="1" x14ac:dyDescent="0.3">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hidden="1" customHeight="1" x14ac:dyDescent="0.3">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hidden="1" customHeight="1" x14ac:dyDescent="0.3">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hidden="1" customHeight="1" x14ac:dyDescent="0.3">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hidden="1" customHeight="1" x14ac:dyDescent="0.3">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hidden="1" customHeight="1" x14ac:dyDescent="0.3">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hidden="1" customHeight="1" x14ac:dyDescent="0.3">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hidden="1" customHeight="1" x14ac:dyDescent="0.3">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hidden="1" customHeight="1" x14ac:dyDescent="0.3">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hidden="1" customHeight="1" x14ac:dyDescent="0.3">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hidden="1" customHeight="1" x14ac:dyDescent="0.3">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hidden="1" customHeight="1" x14ac:dyDescent="0.3">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hidden="1" customHeight="1" x14ac:dyDescent="0.3">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hidden="1" customHeight="1" x14ac:dyDescent="0.3">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hidden="1" customHeight="1" x14ac:dyDescent="0.3">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hidden="1" customHeight="1" x14ac:dyDescent="0.3">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hidden="1" customHeight="1" x14ac:dyDescent="0.3">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hidden="1" customHeight="1" x14ac:dyDescent="0.3">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hidden="1" customHeight="1" x14ac:dyDescent="0.3">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INDEX(ConfigNew!$A$5:$CZ$206,MATCH("new_LNL",ConfigNew!$A$5:$A$206,0),MATCH(AB$4,ConfigNew!$A$5:$CZ$5,0))</f>
        <v>1</v>
      </c>
      <c r="AC143" s="392" t="s">
        <v>1207</v>
      </c>
      <c r="AD143" s="440">
        <f>INDEX(ConfigNew!$A$5:$CZ$206,MATCH("new_LNL",ConfigNew!$A$5:$A$206,0),MATCH(AD$4,ConfigNew!$A$5:$CZ$5,0))</f>
        <v>1</v>
      </c>
      <c r="AE143" s="392" t="s">
        <v>1207</v>
      </c>
      <c r="AF143" s="440">
        <f>INDEX(ConfigNew!$A$5:$CZ$206,MATCH("new_LNL",ConfigNew!$A$5:$A$206,0),MATCH(AF$4,ConfigNew!$A$5:$CZ$5,0))</f>
        <v>1</v>
      </c>
      <c r="AG143" s="390"/>
      <c r="AH143" s="390"/>
      <c r="AI143" s="390"/>
      <c r="AJ143" s="390"/>
      <c r="AK143" s="390"/>
    </row>
    <row r="144" spans="1:37" ht="30.75" hidden="1" customHeight="1" x14ac:dyDescent="0.3">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hidden="1" customHeight="1" x14ac:dyDescent="0.3">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hidden="1" customHeight="1" x14ac:dyDescent="0.3">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hidden="1" customHeight="1" x14ac:dyDescent="0.3">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hidden="1" customHeight="1" x14ac:dyDescent="0.3">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hidden="1" customHeight="1" x14ac:dyDescent="0.3">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hidden="1" customHeight="1" x14ac:dyDescent="0.3">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hidden="1" customHeight="1" x14ac:dyDescent="0.3">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hidden="1" customHeight="1" x14ac:dyDescent="0.3">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hidden="1" customHeight="1" x14ac:dyDescent="0.3">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hidden="1" customHeight="1" x14ac:dyDescent="0.3">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hidden="1" customHeight="1" x14ac:dyDescent="0.3">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hidden="1" customHeight="1" x14ac:dyDescent="0.3">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hidden="1" customHeight="1" x14ac:dyDescent="0.3">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hidden="1" customHeight="1" x14ac:dyDescent="0.3">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hidden="1" customHeight="1" x14ac:dyDescent="0.3">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3">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3">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hidden="1" customHeight="1" x14ac:dyDescent="0.3">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hidden="1" customHeight="1" x14ac:dyDescent="0.3">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hidden="1" customHeight="1" x14ac:dyDescent="0.3">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hidden="1" customHeight="1" x14ac:dyDescent="0.3">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3">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hidden="1" customHeight="1" x14ac:dyDescent="0.3">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AND(MOD(INDEX(ConfigNew!$A$5:$CZ$206,MATCH("OCS_FOUNDRY_PUF_ENABLE",ConfigNew!$A$5:$A$206,0),MATCH(AB$4,ConfigNew!$A$5:$CZ$5,0))-1,2),MOD(INDEX(ConfigNew!$A$5:$CZ$206,MATCH("OCS_IID_PUF_ENABLE",ConfigNew!$A$5:$A$206,0),MATCH(AB$4,ConfigNew!$A$5:$CZ$5,0))-1,2)) + N("Note: If both OCS_FOUNDRY_PUF_ENABLE=0 and OCS_IID_PUF_ENABLE=0 then 1, else 0")</f>
        <v>1</v>
      </c>
      <c r="AC167" s="392" t="s">
        <v>1207</v>
      </c>
      <c r="AD167" s="440">
        <f>AND(MOD(INDEX(ConfigNew!$A$5:$CZ$206,MATCH("OCS_FOUNDRY_PUF_ENABLE",ConfigNew!$A$5:$A$206,0),MATCH(AD$4,ConfigNew!$A$5:$CZ$5,0))-1,2),MOD(INDEX(ConfigNew!$A$5:$CZ$206,MATCH("OCS_IID_PUF_ENABLE",ConfigNew!$A$5:$A$206,0),MATCH(AD$4,ConfigNew!$A$5:$CZ$5,0))-1,2)) + N("Note: If both OCS_FOUNDRY_PUF_ENABLE=0 and OCS_IID_PUF_ENABLE=0 then 1, else 0")</f>
        <v>0</v>
      </c>
      <c r="AE167" s="392" t="s">
        <v>1207</v>
      </c>
      <c r="AF167" s="440">
        <f>AND(MOD(INDEX(ConfigNew!$A$5:$CZ$206,MATCH("OCS_FOUNDRY_PUF_ENABLE",ConfigNew!$A$5:$A$206,0),MATCH(AF$4,ConfigNew!$A$5:$CZ$5,0))-1,2),MOD(INDEX(ConfigNew!$A$5:$CZ$206,MATCH("OCS_IID_PUF_ENABLE",ConfigNew!$A$5:$A$206,0),MATCH(AF$4,ConfigNew!$A$5:$CZ$5,0))-1,2)) + N("Note: If both OCS_FOUNDRY_PUF_ENABLE=0 and OCS_IID_PUF_ENABLE=0 then 1, else 0")</f>
        <v>1</v>
      </c>
      <c r="AG167" s="390"/>
      <c r="AH167" s="390"/>
      <c r="AI167" s="390"/>
      <c r="AJ167" s="390"/>
      <c r="AK167" s="390"/>
    </row>
    <row r="168" spans="1:37" ht="30.75" hidden="1" customHeight="1" x14ac:dyDescent="0.3">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NOT(AND(MOD(INDEX(ConfigNew!$A$5:$CZ$206,MATCH("OCS_FOUNDRY_PUF_ENABLE",ConfigNew!$A$5:$A$206,0),MATCH(AB$4,ConfigNew!$A$5:$CZ$5,0))-1,2),MOD(INDEX(ConfigNew!$A$5:$CZ$206,MATCH("OCS_IID_PUF_ENABLE",ConfigNew!$A$5:$A$206,0),MATCH(AB$4,ConfigNew!$A$5:$CZ$5,0))-1,2))) + N("Note: If both OCS_FOUNDRY_PUF_ENABLE=0 and OCS_IID_PUF_ENABLE=0 then 1, else 0")</f>
        <v>0</v>
      </c>
      <c r="AC168" s="392" t="s">
        <v>1207</v>
      </c>
      <c r="AD168" s="440">
        <f>NOT(AND(MOD(INDEX(ConfigNew!$A$5:$CZ$206,MATCH("OCS_FOUNDRY_PUF_ENABLE",ConfigNew!$A$5:$A$206,0),MATCH(AD$4,ConfigNew!$A$5:$CZ$5,0))-1,2),MOD(INDEX(ConfigNew!$A$5:$CZ$206,MATCH("OCS_IID_PUF_ENABLE",ConfigNew!$A$5:$A$206,0),MATCH(AD$4,ConfigNew!$A$5:$CZ$5,0))-1,2))) + N("Note: If both OCS_FOUNDRY_PUF_ENABLE=0 and OCS_IID_PUF_ENABLE=0 then 1, else 0")</f>
        <v>1</v>
      </c>
      <c r="AE168" s="392" t="s">
        <v>1207</v>
      </c>
      <c r="AF168" s="440">
        <f>NOT(AND(MOD(INDEX(ConfigNew!$A$5:$CZ$206,MATCH("OCS_FOUNDRY_PUF_ENABLE",ConfigNew!$A$5:$A$206,0),MATCH(AF$4,ConfigNew!$A$5:$CZ$5,0))-1,2),MOD(INDEX(ConfigNew!$A$5:$CZ$206,MATCH("OCS_IID_PUF_ENABLE",ConfigNew!$A$5:$A$206,0),MATCH(AF$4,ConfigNew!$A$5:$CZ$5,0))-1,2))) + N("Note: If both OCS_FOUNDRY_PUF_ENABLE=0 and OCS_IID_PUF_ENABLE=0 then 1, else 0")</f>
        <v>0</v>
      </c>
      <c r="AG168" s="390"/>
      <c r="AH168" s="390"/>
      <c r="AI168" s="390"/>
      <c r="AJ168" s="390"/>
      <c r="AK168" s="390"/>
    </row>
    <row r="169" spans="1:37" ht="30.75" hidden="1" customHeight="1" x14ac:dyDescent="0.3">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hidden="1" customHeight="1" x14ac:dyDescent="0.3">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hidden="1" customHeight="1" x14ac:dyDescent="0.3">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hidden="1" customHeight="1" x14ac:dyDescent="0.3">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hidden="1" customHeight="1" x14ac:dyDescent="0.3">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hidden="1" customHeight="1" x14ac:dyDescent="0.3">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hidden="1" customHeight="1" x14ac:dyDescent="0.3">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hidden="1" customHeight="1" x14ac:dyDescent="0.3">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hidden="1" customHeight="1" x14ac:dyDescent="0.3">
      <c r="A177" s="448"/>
      <c r="B177" s="390" t="s">
        <v>2412</v>
      </c>
      <c r="C177" s="390" t="s">
        <v>2412</v>
      </c>
      <c r="D177" s="390" t="s">
        <v>2413</v>
      </c>
      <c r="E177" s="390" t="s">
        <v>2414</v>
      </c>
      <c r="F177" s="390" t="s">
        <v>2415</v>
      </c>
      <c r="G177" s="390" t="s">
        <v>1756</v>
      </c>
      <c r="H177" s="390" t="s">
        <v>1256</v>
      </c>
      <c r="I177" s="394" t="s">
        <v>2416</v>
      </c>
      <c r="J177" s="390" t="s">
        <v>2065</v>
      </c>
      <c r="K177" s="390">
        <v>1</v>
      </c>
      <c r="L177" s="390">
        <v>6</v>
      </c>
      <c r="M177" s="390" t="s">
        <v>2419</v>
      </c>
      <c r="N177" s="390" t="s">
        <v>2420</v>
      </c>
      <c r="O177" s="390" t="s">
        <v>2423</v>
      </c>
      <c r="P177" s="390"/>
      <c r="Q177" s="390"/>
      <c r="R177" s="390"/>
      <c r="S177" s="390"/>
      <c r="T177" s="390"/>
      <c r="U177" s="390"/>
      <c r="V177" s="390"/>
      <c r="W177" s="390"/>
      <c r="X177" s="390"/>
      <c r="Y177" s="390"/>
      <c r="Z177" s="390" t="s">
        <v>1380</v>
      </c>
      <c r="AA177" s="390" t="s">
        <v>1380</v>
      </c>
      <c r="AB177" s="439" t="str">
        <f>Table133[[#This Row],[Default]]</f>
        <v>000000</v>
      </c>
      <c r="AC177" s="390" t="s">
        <v>1380</v>
      </c>
      <c r="AD177" s="439"/>
      <c r="AE177" s="390" t="s">
        <v>1207</v>
      </c>
      <c r="AF177" s="439"/>
      <c r="AG177" s="390"/>
      <c r="AH177" s="390"/>
      <c r="AI177" s="390"/>
      <c r="AJ177" s="390"/>
      <c r="AK177" s="429"/>
    </row>
    <row r="178" spans="1:37" ht="30.75" hidden="1" customHeight="1" x14ac:dyDescent="0.3">
      <c r="A178" s="448"/>
      <c r="B178" s="390"/>
      <c r="C178" s="428"/>
      <c r="D178" s="390" t="s">
        <v>2417</v>
      </c>
      <c r="E178" s="390" t="s">
        <v>66</v>
      </c>
      <c r="F178" s="390" t="s">
        <v>2415</v>
      </c>
      <c r="G178" s="390" t="s">
        <v>1756</v>
      </c>
      <c r="H178" s="390" t="s">
        <v>1256</v>
      </c>
      <c r="I178" s="394" t="s">
        <v>2418</v>
      </c>
      <c r="J178" s="390" t="s">
        <v>2065</v>
      </c>
      <c r="K178" s="390">
        <v>1</v>
      </c>
      <c r="L178" s="390">
        <v>26</v>
      </c>
      <c r="M178" s="390" t="s">
        <v>2419</v>
      </c>
      <c r="N178" s="390" t="s">
        <v>2421</v>
      </c>
      <c r="O178" s="390" t="s">
        <v>2422</v>
      </c>
      <c r="P178" s="390"/>
      <c r="Q178" s="390"/>
      <c r="R178" s="390"/>
      <c r="S178" s="390"/>
      <c r="T178" s="390"/>
      <c r="U178" s="390"/>
      <c r="V178" s="390"/>
      <c r="W178" s="390"/>
      <c r="X178" s="390"/>
      <c r="Y178" s="390"/>
      <c r="Z178" s="390" t="s">
        <v>1380</v>
      </c>
      <c r="AA178" s="390" t="s">
        <v>1380</v>
      </c>
      <c r="AB178" s="439" t="str">
        <f>Table133[[#This Row],[Default]]</f>
        <v>26'B0</v>
      </c>
      <c r="AC178" s="390" t="s">
        <v>1380</v>
      </c>
      <c r="AD178" s="439"/>
      <c r="AE178" s="390" t="s">
        <v>1207</v>
      </c>
      <c r="AF178" s="439"/>
      <c r="AG178" s="390"/>
      <c r="AH178" s="390"/>
      <c r="AI178" s="390"/>
      <c r="AJ178" s="390"/>
      <c r="AK178" s="429"/>
    </row>
    <row r="179" spans="1:37" ht="30.75" hidden="1" customHeight="1" x14ac:dyDescent="0.3">
      <c r="A179" s="448">
        <v>173</v>
      </c>
      <c r="B179" s="390" t="s">
        <v>1711</v>
      </c>
      <c r="C179" s="390" t="s">
        <v>1560</v>
      </c>
      <c r="D179" s="390" t="s">
        <v>1557</v>
      </c>
      <c r="E179" s="392" t="s">
        <v>66</v>
      </c>
      <c r="F179" s="390" t="s">
        <v>1546</v>
      </c>
      <c r="G179" s="390" t="s">
        <v>1756</v>
      </c>
      <c r="H179" s="390" t="s">
        <v>1256</v>
      </c>
      <c r="I179" s="391" t="s">
        <v>2014</v>
      </c>
      <c r="J179" s="390" t="s">
        <v>2065</v>
      </c>
      <c r="K179" s="390">
        <v>1</v>
      </c>
      <c r="L179" s="390">
        <v>16</v>
      </c>
      <c r="M179" s="390" t="s">
        <v>2052</v>
      </c>
      <c r="N179" s="390" t="s">
        <v>2342</v>
      </c>
      <c r="O179" s="390" t="s">
        <v>1612</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hidden="1" customHeight="1" x14ac:dyDescent="0.3">
      <c r="A180" s="448">
        <v>174</v>
      </c>
      <c r="B180" s="390"/>
      <c r="C180" s="390"/>
      <c r="D180" s="390" t="s">
        <v>1649</v>
      </c>
      <c r="E180" s="392" t="s">
        <v>66</v>
      </c>
      <c r="F180" s="390" t="s">
        <v>1546</v>
      </c>
      <c r="G180" s="390" t="s">
        <v>1756</v>
      </c>
      <c r="H180" s="390" t="s">
        <v>1256</v>
      </c>
      <c r="I180" s="391" t="s">
        <v>2015</v>
      </c>
      <c r="J180" s="390" t="s">
        <v>2065</v>
      </c>
      <c r="K180" s="390">
        <v>1</v>
      </c>
      <c r="L180" s="390">
        <v>8</v>
      </c>
      <c r="M180" s="390" t="s">
        <v>2053</v>
      </c>
      <c r="N180" s="390" t="s">
        <v>2343</v>
      </c>
      <c r="O180" s="390" t="s">
        <v>1613</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hidden="1" customHeight="1" x14ac:dyDescent="0.3">
      <c r="A181" s="448">
        <v>175</v>
      </c>
      <c r="B181" s="390"/>
      <c r="C181" s="390"/>
      <c r="D181" s="390" t="s">
        <v>1558</v>
      </c>
      <c r="E181" s="392" t="s">
        <v>66</v>
      </c>
      <c r="F181" s="390" t="s">
        <v>1546</v>
      </c>
      <c r="G181" s="390" t="s">
        <v>1756</v>
      </c>
      <c r="H181" s="390" t="s">
        <v>1256</v>
      </c>
      <c r="I181" s="391" t="s">
        <v>2016</v>
      </c>
      <c r="J181" s="390" t="s">
        <v>2065</v>
      </c>
      <c r="K181" s="390">
        <v>1</v>
      </c>
      <c r="L181" s="390">
        <v>4</v>
      </c>
      <c r="M181" s="390" t="s">
        <v>2054</v>
      </c>
      <c r="N181" s="390" t="s">
        <v>2344</v>
      </c>
      <c r="O181" s="390" t="s">
        <v>1614</v>
      </c>
      <c r="P181" s="390" t="s">
        <v>1380</v>
      </c>
      <c r="Q181" s="390" t="s">
        <v>1380</v>
      </c>
      <c r="R181" s="390" t="s">
        <v>1380</v>
      </c>
      <c r="S181" s="390" t="s">
        <v>1254</v>
      </c>
      <c r="T181" s="390" t="s">
        <v>1254</v>
      </c>
      <c r="U181" s="390" t="s">
        <v>1380</v>
      </c>
      <c r="V181" s="390" t="s">
        <v>1380</v>
      </c>
      <c r="W181" s="390" t="s">
        <v>1254</v>
      </c>
      <c r="X181" s="390" t="s">
        <v>1254</v>
      </c>
      <c r="Y181" s="390" t="s">
        <v>1254</v>
      </c>
      <c r="Z181" s="392" t="s">
        <v>1207</v>
      </c>
      <c r="AA181" s="392" t="s">
        <v>1207</v>
      </c>
      <c r="AB181" s="440"/>
      <c r="AC181" s="392" t="s">
        <v>1207</v>
      </c>
      <c r="AD181" s="440"/>
      <c r="AE181" s="392" t="s">
        <v>1207</v>
      </c>
      <c r="AF181" s="440"/>
      <c r="AG181" s="390"/>
      <c r="AH181" s="390" t="s">
        <v>66</v>
      </c>
      <c r="AI181" s="390"/>
      <c r="AJ181" s="390"/>
      <c r="AK181" s="390"/>
    </row>
    <row r="182" spans="1:37" ht="30.75" hidden="1" customHeight="1" x14ac:dyDescent="0.3">
      <c r="A182" s="448">
        <v>176</v>
      </c>
      <c r="B182" s="390"/>
      <c r="C182" s="390"/>
      <c r="D182" s="390" t="s">
        <v>1559</v>
      </c>
      <c r="E182" s="392" t="s">
        <v>66</v>
      </c>
      <c r="F182" s="390" t="s">
        <v>1546</v>
      </c>
      <c r="G182" s="390" t="s">
        <v>1756</v>
      </c>
      <c r="H182" s="390" t="s">
        <v>1256</v>
      </c>
      <c r="I182" s="391" t="s">
        <v>2017</v>
      </c>
      <c r="J182" s="390" t="s">
        <v>2065</v>
      </c>
      <c r="K182" s="390">
        <v>1</v>
      </c>
      <c r="L182" s="390">
        <v>4</v>
      </c>
      <c r="M182" s="390" t="s">
        <v>2054</v>
      </c>
      <c r="N182" s="390" t="s">
        <v>2345</v>
      </c>
      <c r="O182" s="390" t="s">
        <v>1615</v>
      </c>
      <c r="P182" s="390" t="s">
        <v>1380</v>
      </c>
      <c r="Q182" s="390" t="s">
        <v>1380</v>
      </c>
      <c r="R182" s="390" t="s">
        <v>1380</v>
      </c>
      <c r="S182" s="390" t="s">
        <v>1254</v>
      </c>
      <c r="T182" s="390" t="s">
        <v>1254</v>
      </c>
      <c r="U182" s="390" t="s">
        <v>1380</v>
      </c>
      <c r="V182" s="390" t="s">
        <v>1380</v>
      </c>
      <c r="W182" s="390" t="s">
        <v>1254</v>
      </c>
      <c r="X182" s="390" t="s">
        <v>1254</v>
      </c>
      <c r="Y182" s="390" t="s">
        <v>1254</v>
      </c>
      <c r="Z182" s="392" t="s">
        <v>1207</v>
      </c>
      <c r="AA182" s="392" t="s">
        <v>1207</v>
      </c>
      <c r="AB182" s="440"/>
      <c r="AC182" s="392" t="s">
        <v>1207</v>
      </c>
      <c r="AD182" s="440"/>
      <c r="AE182" s="392" t="s">
        <v>1207</v>
      </c>
      <c r="AF182" s="440"/>
      <c r="AG182" s="390"/>
      <c r="AH182" s="390" t="s">
        <v>66</v>
      </c>
      <c r="AI182" s="390"/>
      <c r="AJ182" s="390"/>
      <c r="AK182" s="390"/>
    </row>
    <row r="183" spans="1:37" ht="30.75" hidden="1" customHeight="1" x14ac:dyDescent="0.3">
      <c r="A183" s="448">
        <v>177</v>
      </c>
      <c r="B183" s="390" t="s">
        <v>1712</v>
      </c>
      <c r="C183" s="390" t="s">
        <v>38</v>
      </c>
      <c r="D183" s="390" t="s">
        <v>262</v>
      </c>
      <c r="E183" s="390" t="s">
        <v>66</v>
      </c>
      <c r="F183" s="390" t="s">
        <v>613</v>
      </c>
      <c r="G183" s="390"/>
      <c r="H183" s="390" t="s">
        <v>2144</v>
      </c>
      <c r="I183" s="391" t="s">
        <v>2014</v>
      </c>
      <c r="J183" s="390" t="s">
        <v>2065</v>
      </c>
      <c r="K183" s="390">
        <v>1</v>
      </c>
      <c r="L183" s="390">
        <v>16</v>
      </c>
      <c r="M183" s="390"/>
      <c r="N183" s="390" t="s">
        <v>2346</v>
      </c>
      <c r="O183" s="390" t="s">
        <v>472</v>
      </c>
      <c r="P183" s="390" t="s">
        <v>1253</v>
      </c>
      <c r="Q183" s="390" t="s">
        <v>262</v>
      </c>
      <c r="R183" s="390" t="s">
        <v>262</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hidden="1" customHeight="1" x14ac:dyDescent="0.3">
      <c r="A184" s="448">
        <v>178</v>
      </c>
      <c r="B184" s="390"/>
      <c r="C184" s="390"/>
      <c r="D184" s="390" t="s">
        <v>263</v>
      </c>
      <c r="E184" s="390" t="s">
        <v>66</v>
      </c>
      <c r="F184" s="390" t="s">
        <v>613</v>
      </c>
      <c r="G184" s="390"/>
      <c r="H184" s="390" t="s">
        <v>2144</v>
      </c>
      <c r="I184" s="391" t="s">
        <v>2015</v>
      </c>
      <c r="J184" s="390" t="s">
        <v>2065</v>
      </c>
      <c r="K184" s="390">
        <v>1</v>
      </c>
      <c r="L184" s="390">
        <v>8</v>
      </c>
      <c r="M184" s="390"/>
      <c r="N184" s="390" t="s">
        <v>2347</v>
      </c>
      <c r="O184" s="390" t="s">
        <v>473</v>
      </c>
      <c r="P184" s="390" t="s">
        <v>1252</v>
      </c>
      <c r="Q184" s="390" t="s">
        <v>263</v>
      </c>
      <c r="R184" s="390" t="s">
        <v>263</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hidden="1" customHeight="1" x14ac:dyDescent="0.3">
      <c r="A185" s="448">
        <v>179</v>
      </c>
      <c r="B185" s="390"/>
      <c r="C185" s="390"/>
      <c r="D185" s="390" t="s">
        <v>264</v>
      </c>
      <c r="E185" s="390" t="s">
        <v>66</v>
      </c>
      <c r="F185" s="390" t="s">
        <v>613</v>
      </c>
      <c r="G185" s="390"/>
      <c r="H185" s="390" t="s">
        <v>2144</v>
      </c>
      <c r="I185" s="391" t="s">
        <v>2016</v>
      </c>
      <c r="J185" s="390" t="s">
        <v>2065</v>
      </c>
      <c r="K185" s="390">
        <v>1</v>
      </c>
      <c r="L185" s="390">
        <v>4</v>
      </c>
      <c r="M185" s="390"/>
      <c r="N185" s="390" t="s">
        <v>2348</v>
      </c>
      <c r="O185" s="390" t="s">
        <v>2094</v>
      </c>
      <c r="P185" s="390" t="s">
        <v>1251</v>
      </c>
      <c r="Q185" s="390" t="s">
        <v>264</v>
      </c>
      <c r="R185" s="390" t="s">
        <v>264</v>
      </c>
      <c r="S185" s="390" t="s">
        <v>1184</v>
      </c>
      <c r="T185" s="390" t="s">
        <v>1184</v>
      </c>
      <c r="U185" s="390" t="s">
        <v>1184</v>
      </c>
      <c r="V185" s="390" t="s">
        <v>1184</v>
      </c>
      <c r="W185" s="390" t="s">
        <v>1184</v>
      </c>
      <c r="X185" s="390" t="s">
        <v>1184</v>
      </c>
      <c r="Y185" s="390" t="s">
        <v>1184</v>
      </c>
      <c r="Z185" s="390" t="s">
        <v>1184</v>
      </c>
      <c r="AA185" s="390" t="s">
        <v>1207</v>
      </c>
      <c r="AB185" s="439"/>
      <c r="AC185" s="390" t="s">
        <v>1207</v>
      </c>
      <c r="AD185" s="439"/>
      <c r="AE185" s="390" t="s">
        <v>1207</v>
      </c>
      <c r="AF185" s="439"/>
      <c r="AG185" s="390"/>
      <c r="AH185" s="390" t="s">
        <v>66</v>
      </c>
      <c r="AI185" s="390"/>
      <c r="AJ185" s="390"/>
      <c r="AK185" s="390"/>
    </row>
    <row r="186" spans="1:37" ht="30.75" hidden="1" customHeight="1" x14ac:dyDescent="0.3">
      <c r="A186" s="448">
        <v>180</v>
      </c>
      <c r="B186" s="390"/>
      <c r="C186" s="390"/>
      <c r="D186" s="390" t="s">
        <v>265</v>
      </c>
      <c r="E186" s="390" t="s">
        <v>66</v>
      </c>
      <c r="F186" s="390" t="s">
        <v>613</v>
      </c>
      <c r="G186" s="390"/>
      <c r="H186" s="390" t="s">
        <v>2144</v>
      </c>
      <c r="I186" s="391" t="s">
        <v>2017</v>
      </c>
      <c r="J186" s="390" t="s">
        <v>2065</v>
      </c>
      <c r="K186" s="390">
        <v>1</v>
      </c>
      <c r="L186" s="390">
        <v>4</v>
      </c>
      <c r="M186" s="390"/>
      <c r="N186" s="390" t="s">
        <v>2349</v>
      </c>
      <c r="O186" s="390" t="s">
        <v>473</v>
      </c>
      <c r="P186" s="390" t="s">
        <v>1249</v>
      </c>
      <c r="Q186" s="390" t="s">
        <v>265</v>
      </c>
      <c r="R186" s="390" t="s">
        <v>265</v>
      </c>
      <c r="S186" s="390" t="s">
        <v>1184</v>
      </c>
      <c r="T186" s="390" t="s">
        <v>1184</v>
      </c>
      <c r="U186" s="390" t="s">
        <v>1184</v>
      </c>
      <c r="V186" s="390" t="s">
        <v>1184</v>
      </c>
      <c r="W186" s="390" t="s">
        <v>1184</v>
      </c>
      <c r="X186" s="390" t="s">
        <v>1184</v>
      </c>
      <c r="Y186" s="390" t="s">
        <v>1184</v>
      </c>
      <c r="Z186" s="390" t="s">
        <v>1184</v>
      </c>
      <c r="AA186" s="390" t="s">
        <v>1207</v>
      </c>
      <c r="AB186" s="439"/>
      <c r="AC186" s="390" t="s">
        <v>1207</v>
      </c>
      <c r="AD186" s="439"/>
      <c r="AE186" s="390" t="s">
        <v>1207</v>
      </c>
      <c r="AF186" s="439"/>
      <c r="AG186" s="390"/>
      <c r="AH186" s="390" t="s">
        <v>66</v>
      </c>
      <c r="AI186" s="390"/>
      <c r="AJ186" s="390"/>
      <c r="AK186" s="390"/>
    </row>
    <row r="187" spans="1:37" ht="30.75" customHeight="1" x14ac:dyDescent="0.3">
      <c r="A187" s="448">
        <v>181</v>
      </c>
      <c r="B187" s="390" t="s">
        <v>1713</v>
      </c>
      <c r="C187" s="390" t="s">
        <v>9</v>
      </c>
      <c r="D187" s="390" t="s">
        <v>395</v>
      </c>
      <c r="E187" s="390" t="s">
        <v>87</v>
      </c>
      <c r="F187" s="390" t="s">
        <v>395</v>
      </c>
      <c r="G187" s="390"/>
      <c r="H187" s="390" t="s">
        <v>1566</v>
      </c>
      <c r="I187" s="394">
        <v>0</v>
      </c>
      <c r="J187" s="390" t="s">
        <v>2067</v>
      </c>
      <c r="K187" s="390">
        <v>3</v>
      </c>
      <c r="L187" s="390" t="s">
        <v>395</v>
      </c>
      <c r="M187" s="390" t="s">
        <v>1971</v>
      </c>
      <c r="N187" s="390" t="s">
        <v>1248</v>
      </c>
      <c r="O187" s="426" t="s">
        <v>512</v>
      </c>
      <c r="P187" s="390" t="s">
        <v>1247</v>
      </c>
      <c r="Q187" s="390" t="s">
        <v>395</v>
      </c>
      <c r="R187" s="390" t="s">
        <v>395</v>
      </c>
      <c r="S187" s="390">
        <v>384</v>
      </c>
      <c r="T187" s="390">
        <v>384</v>
      </c>
      <c r="U187" s="390">
        <v>512</v>
      </c>
      <c r="V187" s="390">
        <v>512</v>
      </c>
      <c r="W187" s="390">
        <v>384</v>
      </c>
      <c r="X187" s="390">
        <v>512</v>
      </c>
      <c r="Y187" s="390">
        <v>512</v>
      </c>
      <c r="Z187" s="390">
        <v>512</v>
      </c>
      <c r="AA187" s="390">
        <v>384</v>
      </c>
      <c r="AB187" s="439"/>
      <c r="AC187" s="390">
        <v>384</v>
      </c>
      <c r="AD187" s="439"/>
      <c r="AE187" s="390">
        <v>384</v>
      </c>
      <c r="AF187" s="439"/>
      <c r="AG187" s="390"/>
      <c r="AH187" s="390" t="s">
        <v>1268</v>
      </c>
      <c r="AI187" s="390" t="s">
        <v>1246</v>
      </c>
      <c r="AJ187" s="390"/>
      <c r="AK187" s="390"/>
    </row>
    <row r="188" spans="1:37" ht="30.75" customHeight="1" x14ac:dyDescent="0.3">
      <c r="A188" s="448">
        <v>182</v>
      </c>
      <c r="B188" s="390" t="s">
        <v>1714</v>
      </c>
      <c r="C188" s="390"/>
      <c r="D188" s="390" t="s">
        <v>396</v>
      </c>
      <c r="E188" s="390" t="s">
        <v>87</v>
      </c>
      <c r="F188" s="390" t="s">
        <v>396</v>
      </c>
      <c r="G188" s="390"/>
      <c r="H188" s="390" t="s">
        <v>1863</v>
      </c>
      <c r="I188" s="394">
        <v>0</v>
      </c>
      <c r="J188" s="390" t="s">
        <v>2067</v>
      </c>
      <c r="K188" s="390">
        <v>3</v>
      </c>
      <c r="L188" s="390" t="s">
        <v>396</v>
      </c>
      <c r="M188" s="390" t="s">
        <v>1972</v>
      </c>
      <c r="N188" s="390"/>
      <c r="O188" s="426" t="s">
        <v>2395</v>
      </c>
      <c r="P188" s="390" t="s">
        <v>1245</v>
      </c>
      <c r="Q188" s="390" t="s">
        <v>1244</v>
      </c>
      <c r="R188" s="390" t="s">
        <v>1244</v>
      </c>
      <c r="S188" s="390">
        <v>256</v>
      </c>
      <c r="T188" s="390">
        <v>256</v>
      </c>
      <c r="U188" s="390">
        <v>32</v>
      </c>
      <c r="V188" s="390">
        <v>32</v>
      </c>
      <c r="W188" s="390">
        <v>256</v>
      </c>
      <c r="X188" s="390">
        <v>32</v>
      </c>
      <c r="Y188" s="390">
        <v>32</v>
      </c>
      <c r="Z188" s="390">
        <v>32</v>
      </c>
      <c r="AA188" s="390">
        <v>256</v>
      </c>
      <c r="AB188" s="439"/>
      <c r="AC188" s="390">
        <v>256</v>
      </c>
      <c r="AD188" s="439"/>
      <c r="AE188" s="390">
        <v>256</v>
      </c>
      <c r="AF188" s="439"/>
      <c r="AG188" s="390"/>
      <c r="AH188" s="390" t="s">
        <v>1268</v>
      </c>
      <c r="AI188" s="390" t="s">
        <v>1241</v>
      </c>
      <c r="AJ188" s="390"/>
      <c r="AK188" s="390"/>
    </row>
    <row r="189" spans="1:37" ht="30.75" customHeight="1" x14ac:dyDescent="0.3">
      <c r="A189" s="448">
        <v>183</v>
      </c>
      <c r="B189" s="390" t="s">
        <v>1715</v>
      </c>
      <c r="C189" s="390"/>
      <c r="D189" s="390" t="s">
        <v>397</v>
      </c>
      <c r="E189" s="390" t="s">
        <v>87</v>
      </c>
      <c r="F189" s="390" t="s">
        <v>397</v>
      </c>
      <c r="G189" s="390"/>
      <c r="H189" s="390"/>
      <c r="I189" s="394">
        <v>0</v>
      </c>
      <c r="J189" s="390" t="s">
        <v>2067</v>
      </c>
      <c r="K189" s="390">
        <v>3</v>
      </c>
      <c r="L189" s="390" t="s">
        <v>397</v>
      </c>
      <c r="M189" s="390" t="s">
        <v>1973</v>
      </c>
      <c r="N189" s="390"/>
      <c r="O189" s="426" t="s">
        <v>514</v>
      </c>
      <c r="P189" s="390" t="s">
        <v>1243</v>
      </c>
      <c r="Q189" s="390" t="s">
        <v>397</v>
      </c>
      <c r="R189" s="390" t="s">
        <v>397</v>
      </c>
      <c r="S189" s="390">
        <v>384</v>
      </c>
      <c r="T189" s="390">
        <v>384</v>
      </c>
      <c r="U189" s="390">
        <v>256</v>
      </c>
      <c r="V189" s="390">
        <v>256</v>
      </c>
      <c r="W189" s="390">
        <v>384</v>
      </c>
      <c r="X189" s="390">
        <v>256</v>
      </c>
      <c r="Y189" s="390">
        <v>256</v>
      </c>
      <c r="Z189" s="390">
        <v>256</v>
      </c>
      <c r="AA189" s="390">
        <v>384</v>
      </c>
      <c r="AB189" s="439"/>
      <c r="AC189" s="390">
        <v>384</v>
      </c>
      <c r="AD189" s="439"/>
      <c r="AE189" s="390">
        <v>384</v>
      </c>
      <c r="AF189" s="439"/>
      <c r="AG189" s="390"/>
      <c r="AH189" s="390" t="s">
        <v>1268</v>
      </c>
      <c r="AI189" s="390" t="s">
        <v>1241</v>
      </c>
      <c r="AJ189" s="390"/>
      <c r="AK189" s="390"/>
    </row>
    <row r="190" spans="1:37" ht="30.75" customHeight="1" x14ac:dyDescent="0.3">
      <c r="A190" s="448">
        <v>184</v>
      </c>
      <c r="B190" s="390" t="s">
        <v>1716</v>
      </c>
      <c r="C190" s="390"/>
      <c r="D190" s="390" t="s">
        <v>398</v>
      </c>
      <c r="E190" s="390" t="s">
        <v>87</v>
      </c>
      <c r="F190" s="390" t="s">
        <v>398</v>
      </c>
      <c r="G190" s="390"/>
      <c r="H190" s="390"/>
      <c r="I190" s="394">
        <v>0</v>
      </c>
      <c r="J190" s="390" t="s">
        <v>2067</v>
      </c>
      <c r="K190" s="390">
        <v>3</v>
      </c>
      <c r="L190" s="390" t="s">
        <v>398</v>
      </c>
      <c r="M190" s="390" t="s">
        <v>1974</v>
      </c>
      <c r="N190" s="390"/>
      <c r="O190" s="426" t="s">
        <v>517</v>
      </c>
      <c r="P190" s="390" t="s">
        <v>1176</v>
      </c>
      <c r="Q190" s="390" t="s">
        <v>398</v>
      </c>
      <c r="R190" s="390" t="s">
        <v>398</v>
      </c>
      <c r="S190" s="390">
        <v>256</v>
      </c>
      <c r="T190" s="390">
        <v>256</v>
      </c>
      <c r="U190" s="390">
        <v>256</v>
      </c>
      <c r="V190" s="390">
        <v>256</v>
      </c>
      <c r="W190" s="390">
        <v>256</v>
      </c>
      <c r="X190" s="390">
        <v>256</v>
      </c>
      <c r="Y190" s="390">
        <v>0</v>
      </c>
      <c r="Z190" s="390">
        <v>256</v>
      </c>
      <c r="AA190" s="390">
        <v>256</v>
      </c>
      <c r="AB190" s="439"/>
      <c r="AC190" s="390">
        <v>256</v>
      </c>
      <c r="AD190" s="439"/>
      <c r="AE190" s="390">
        <v>256</v>
      </c>
      <c r="AF190" s="439"/>
      <c r="AG190" s="390"/>
      <c r="AH190" s="390" t="s">
        <v>1268</v>
      </c>
      <c r="AI190" s="390" t="s">
        <v>1241</v>
      </c>
      <c r="AJ190" s="390"/>
      <c r="AK190" s="390" t="s">
        <v>1242</v>
      </c>
    </row>
    <row r="191" spans="1:37" ht="30.75" customHeight="1" x14ac:dyDescent="0.3">
      <c r="A191" s="448">
        <v>185</v>
      </c>
      <c r="B191" s="390" t="s">
        <v>1718</v>
      </c>
      <c r="C191" s="390"/>
      <c r="D191" s="390" t="s">
        <v>1550</v>
      </c>
      <c r="E191" s="390" t="s">
        <v>87</v>
      </c>
      <c r="F191" s="390" t="s">
        <v>1550</v>
      </c>
      <c r="G191" s="390" t="s">
        <v>1756</v>
      </c>
      <c r="H191" s="390" t="s">
        <v>1566</v>
      </c>
      <c r="I191" s="394">
        <v>0</v>
      </c>
      <c r="J191" s="390" t="s">
        <v>2067</v>
      </c>
      <c r="K191" s="390">
        <v>3</v>
      </c>
      <c r="L191" s="390" t="s">
        <v>1550</v>
      </c>
      <c r="M191" s="390" t="s">
        <v>1975</v>
      </c>
      <c r="N191" s="390"/>
      <c r="O191" s="426" t="s">
        <v>2396</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customHeight="1" x14ac:dyDescent="0.3">
      <c r="A192" s="448">
        <v>186</v>
      </c>
      <c r="B192" s="390" t="s">
        <v>1717</v>
      </c>
      <c r="C192" s="390"/>
      <c r="D192" s="390" t="s">
        <v>1551</v>
      </c>
      <c r="E192" s="390" t="s">
        <v>87</v>
      </c>
      <c r="F192" s="390" t="s">
        <v>1551</v>
      </c>
      <c r="G192" s="390" t="s">
        <v>1756</v>
      </c>
      <c r="H192" s="390" t="s">
        <v>1863</v>
      </c>
      <c r="I192" s="394">
        <v>0</v>
      </c>
      <c r="J192" s="390" t="s">
        <v>2067</v>
      </c>
      <c r="K192" s="390">
        <v>3</v>
      </c>
      <c r="L192" s="390" t="s">
        <v>1551</v>
      </c>
      <c r="M192" s="390" t="s">
        <v>1976</v>
      </c>
      <c r="N192" s="390"/>
      <c r="O192" s="426" t="s">
        <v>2397</v>
      </c>
      <c r="P192" s="390">
        <v>0</v>
      </c>
      <c r="Q192" s="390">
        <v>0</v>
      </c>
      <c r="R192" s="390">
        <v>0</v>
      </c>
      <c r="S192" s="390">
        <v>0</v>
      </c>
      <c r="T192" s="390">
        <v>0</v>
      </c>
      <c r="U192" s="390">
        <v>0</v>
      </c>
      <c r="V192" s="390">
        <v>0</v>
      </c>
      <c r="W192" s="390">
        <v>0</v>
      </c>
      <c r="X192" s="390">
        <v>0</v>
      </c>
      <c r="Y192" s="390">
        <v>0</v>
      </c>
      <c r="Z192" s="390">
        <v>0</v>
      </c>
      <c r="AA192" s="390">
        <v>256</v>
      </c>
      <c r="AB192" s="439"/>
      <c r="AC192" s="390">
        <v>256</v>
      </c>
      <c r="AD192" s="439"/>
      <c r="AE192" s="390">
        <v>0</v>
      </c>
      <c r="AF192" s="439"/>
      <c r="AG192" s="390"/>
      <c r="AH192" s="390" t="s">
        <v>1805</v>
      </c>
      <c r="AI192" s="390"/>
      <c r="AJ192" s="390"/>
      <c r="AK192" s="390"/>
    </row>
    <row r="193" spans="1:37" ht="30.75" customHeight="1" x14ac:dyDescent="0.3">
      <c r="A193" s="448">
        <v>187</v>
      </c>
      <c r="B193" s="390" t="s">
        <v>1719</v>
      </c>
      <c r="C193" s="390"/>
      <c r="D193" s="390" t="s">
        <v>1552</v>
      </c>
      <c r="E193" s="390" t="s">
        <v>87</v>
      </c>
      <c r="F193" s="390" t="s">
        <v>1552</v>
      </c>
      <c r="G193" s="390" t="s">
        <v>1756</v>
      </c>
      <c r="H193" s="390" t="s">
        <v>1566</v>
      </c>
      <c r="I193" s="394">
        <v>0</v>
      </c>
      <c r="J193" s="390" t="s">
        <v>2067</v>
      </c>
      <c r="K193" s="390">
        <v>3</v>
      </c>
      <c r="L193" s="390" t="s">
        <v>1552</v>
      </c>
      <c r="M193" s="390" t="s">
        <v>1977</v>
      </c>
      <c r="N193" s="390"/>
      <c r="O193" s="390" t="s">
        <v>1565</v>
      </c>
      <c r="P193" s="390">
        <v>0</v>
      </c>
      <c r="Q193" s="390">
        <v>0</v>
      </c>
      <c r="R193" s="390">
        <v>0</v>
      </c>
      <c r="S193" s="390">
        <v>0</v>
      </c>
      <c r="T193" s="390">
        <v>0</v>
      </c>
      <c r="U193" s="390">
        <v>0</v>
      </c>
      <c r="V193" s="390">
        <v>0</v>
      </c>
      <c r="W193" s="390">
        <v>0</v>
      </c>
      <c r="X193" s="390">
        <v>0</v>
      </c>
      <c r="Y193" s="390">
        <v>0</v>
      </c>
      <c r="Z193" s="390">
        <v>0</v>
      </c>
      <c r="AA193" s="390">
        <v>0</v>
      </c>
      <c r="AB193" s="439"/>
      <c r="AC193" s="390">
        <v>384</v>
      </c>
      <c r="AD193" s="439"/>
      <c r="AE193" s="390">
        <v>0</v>
      </c>
      <c r="AF193" s="439"/>
      <c r="AG193" s="390"/>
      <c r="AH193" s="390" t="s">
        <v>1805</v>
      </c>
      <c r="AI193" s="390"/>
      <c r="AJ193" s="390"/>
      <c r="AK193" s="390"/>
    </row>
    <row r="194" spans="1:37" ht="30.75" customHeight="1" x14ac:dyDescent="0.3">
      <c r="A194" s="448">
        <v>188</v>
      </c>
      <c r="B194" s="390" t="s">
        <v>2112</v>
      </c>
      <c r="C194" s="390"/>
      <c r="D194" s="390" t="s">
        <v>2109</v>
      </c>
      <c r="E194" s="390" t="s">
        <v>87</v>
      </c>
      <c r="F194" s="390" t="s">
        <v>2109</v>
      </c>
      <c r="G194" s="390" t="s">
        <v>2095</v>
      </c>
      <c r="H194" s="390" t="s">
        <v>2145</v>
      </c>
      <c r="I194" s="394" t="s">
        <v>1881</v>
      </c>
      <c r="J194" s="390" t="s">
        <v>2067</v>
      </c>
      <c r="K194" s="390">
        <v>3</v>
      </c>
      <c r="L194" s="390" t="s">
        <v>2110</v>
      </c>
      <c r="M194" s="390" t="s">
        <v>1978</v>
      </c>
      <c r="N194" s="390"/>
      <c r="O194" s="390" t="s">
        <v>2111</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512</v>
      </c>
      <c r="AF194" s="439"/>
      <c r="AG194" s="390"/>
      <c r="AH194" s="390"/>
      <c r="AI194" s="390"/>
      <c r="AJ194" s="390"/>
      <c r="AK194" s="390"/>
    </row>
    <row r="195" spans="1:37" ht="30.75" customHeight="1" x14ac:dyDescent="0.3">
      <c r="A195" s="448"/>
      <c r="B195" s="390" t="s">
        <v>2426</v>
      </c>
      <c r="C195" s="390"/>
      <c r="D195" s="390" t="s">
        <v>2424</v>
      </c>
      <c r="E195" s="390" t="s">
        <v>87</v>
      </c>
      <c r="F195" s="390" t="s">
        <v>2424</v>
      </c>
      <c r="G195" s="390" t="s">
        <v>2095</v>
      </c>
      <c r="H195" s="390" t="s">
        <v>2145</v>
      </c>
      <c r="I195" s="394" t="s">
        <v>1881</v>
      </c>
      <c r="J195" s="390" t="s">
        <v>2067</v>
      </c>
      <c r="K195" s="390">
        <v>3</v>
      </c>
      <c r="L195" s="390" t="s">
        <v>2427</v>
      </c>
      <c r="M195" s="390" t="s">
        <v>2384</v>
      </c>
      <c r="N195" s="390"/>
      <c r="O195" s="390" t="s">
        <v>2111</v>
      </c>
      <c r="P195" s="390" t="s">
        <v>1176</v>
      </c>
      <c r="Q195" s="390" t="s">
        <v>1176</v>
      </c>
      <c r="R195" s="390" t="s">
        <v>1176</v>
      </c>
      <c r="S195" s="390" t="s">
        <v>1176</v>
      </c>
      <c r="T195" s="390" t="s">
        <v>1176</v>
      </c>
      <c r="U195" s="390" t="s">
        <v>1176</v>
      </c>
      <c r="V195" s="390" t="s">
        <v>1176</v>
      </c>
      <c r="W195" s="390" t="s">
        <v>1176</v>
      </c>
      <c r="X195" s="390" t="s">
        <v>1176</v>
      </c>
      <c r="Y195" s="390" t="s">
        <v>1176</v>
      </c>
      <c r="Z195" s="390" t="s">
        <v>1176</v>
      </c>
      <c r="AA195" s="390">
        <v>0</v>
      </c>
      <c r="AB195" s="439"/>
      <c r="AC195" s="390">
        <v>0</v>
      </c>
      <c r="AD195" s="439"/>
      <c r="AE195" s="390">
        <v>512</v>
      </c>
      <c r="AF195" s="439"/>
      <c r="AG195" s="390"/>
      <c r="AH195" s="390"/>
      <c r="AI195" s="390"/>
      <c r="AJ195" s="390"/>
      <c r="AK195" s="429"/>
    </row>
    <row r="196" spans="1:37" ht="30.75" customHeight="1" x14ac:dyDescent="0.3">
      <c r="A196" s="448">
        <v>189</v>
      </c>
      <c r="B196" s="390" t="s">
        <v>2381</v>
      </c>
      <c r="C196" s="390"/>
      <c r="D196" s="432" t="s">
        <v>2378</v>
      </c>
      <c r="E196" s="390" t="s">
        <v>87</v>
      </c>
      <c r="F196" s="390" t="s">
        <v>2378</v>
      </c>
      <c r="G196" s="390" t="s">
        <v>1756</v>
      </c>
      <c r="H196" s="390" t="s">
        <v>2380</v>
      </c>
      <c r="I196" s="394" t="s">
        <v>1881</v>
      </c>
      <c r="J196" s="390" t="s">
        <v>2377</v>
      </c>
      <c r="K196" s="390">
        <v>3</v>
      </c>
      <c r="L196" s="390" t="s">
        <v>2378</v>
      </c>
      <c r="M196" s="390" t="s">
        <v>2428</v>
      </c>
      <c r="N196" s="390"/>
      <c r="O196" s="390" t="s">
        <v>2398</v>
      </c>
      <c r="P196" s="390" t="s">
        <v>1176</v>
      </c>
      <c r="Q196" s="390" t="s">
        <v>1176</v>
      </c>
      <c r="R196" s="390" t="s">
        <v>1176</v>
      </c>
      <c r="S196" s="390" t="s">
        <v>1176</v>
      </c>
      <c r="T196" s="390" t="s">
        <v>1176</v>
      </c>
      <c r="U196" s="390" t="s">
        <v>1176</v>
      </c>
      <c r="V196" s="390" t="s">
        <v>1176</v>
      </c>
      <c r="W196" s="390" t="s">
        <v>1176</v>
      </c>
      <c r="X196" s="390" t="s">
        <v>1176</v>
      </c>
      <c r="Y196" s="390" t="s">
        <v>1176</v>
      </c>
      <c r="Z196" s="390" t="s">
        <v>1176</v>
      </c>
      <c r="AA196" s="390">
        <v>0</v>
      </c>
      <c r="AB196" s="439"/>
      <c r="AC196" s="390">
        <v>0</v>
      </c>
      <c r="AD196" s="439"/>
      <c r="AE196" s="390">
        <v>384</v>
      </c>
      <c r="AF196" s="439"/>
      <c r="AG196" s="390"/>
      <c r="AH196" s="390"/>
      <c r="AI196" s="390"/>
      <c r="AJ196" s="390"/>
      <c r="AK196" s="390"/>
    </row>
    <row r="197" spans="1:37" ht="30.75" customHeight="1" x14ac:dyDescent="0.3">
      <c r="A197" s="448">
        <v>190</v>
      </c>
      <c r="B197" s="390" t="s">
        <v>2382</v>
      </c>
      <c r="C197" s="390"/>
      <c r="D197" s="432" t="s">
        <v>2379</v>
      </c>
      <c r="E197" s="390" t="s">
        <v>87</v>
      </c>
      <c r="F197" s="390" t="s">
        <v>2379</v>
      </c>
      <c r="G197" s="390" t="s">
        <v>1756</v>
      </c>
      <c r="H197" s="390" t="s">
        <v>1863</v>
      </c>
      <c r="I197" s="394" t="s">
        <v>1881</v>
      </c>
      <c r="J197" s="390" t="s">
        <v>2067</v>
      </c>
      <c r="K197" s="390">
        <v>3</v>
      </c>
      <c r="L197" s="390" t="s">
        <v>2379</v>
      </c>
      <c r="M197" s="390" t="s">
        <v>2385</v>
      </c>
      <c r="N197" s="390"/>
      <c r="O197" s="390" t="s">
        <v>2399</v>
      </c>
      <c r="P197" s="390" t="s">
        <v>1176</v>
      </c>
      <c r="Q197" s="390" t="s">
        <v>1176</v>
      </c>
      <c r="R197" s="390" t="s">
        <v>1176</v>
      </c>
      <c r="S197" s="390" t="s">
        <v>1176</v>
      </c>
      <c r="T197" s="390" t="s">
        <v>1176</v>
      </c>
      <c r="U197" s="390" t="s">
        <v>1176</v>
      </c>
      <c r="V197" s="390" t="s">
        <v>1176</v>
      </c>
      <c r="W197" s="390" t="s">
        <v>1176</v>
      </c>
      <c r="X197" s="390" t="s">
        <v>1176</v>
      </c>
      <c r="Y197" s="390" t="s">
        <v>1176</v>
      </c>
      <c r="Z197" s="390" t="s">
        <v>1176</v>
      </c>
      <c r="AA197" s="390">
        <v>0</v>
      </c>
      <c r="AB197" s="439"/>
      <c r="AC197" s="390">
        <v>0</v>
      </c>
      <c r="AD197" s="439"/>
      <c r="AE197" s="390">
        <v>256</v>
      </c>
      <c r="AF197" s="439"/>
      <c r="AG197" s="390"/>
      <c r="AH197" s="390"/>
      <c r="AI197" s="390"/>
      <c r="AJ197" s="390"/>
      <c r="AK197" s="390"/>
    </row>
    <row r="198" spans="1:37" ht="30.75" customHeight="1" x14ac:dyDescent="0.3">
      <c r="A198" s="448">
        <v>191</v>
      </c>
      <c r="B198" s="390" t="s">
        <v>1720</v>
      </c>
      <c r="C198" s="390"/>
      <c r="D198" s="390" t="s">
        <v>422</v>
      </c>
      <c r="E198" s="390" t="s">
        <v>1754</v>
      </c>
      <c r="F198" s="390" t="s">
        <v>422</v>
      </c>
      <c r="G198" s="390"/>
      <c r="H198" s="390" t="s">
        <v>1566</v>
      </c>
      <c r="I198" s="394">
        <v>0</v>
      </c>
      <c r="J198" s="390" t="s">
        <v>2067</v>
      </c>
      <c r="K198" s="390">
        <v>3</v>
      </c>
      <c r="L198" s="390" t="s">
        <v>422</v>
      </c>
      <c r="M198" s="390" t="s">
        <v>2386</v>
      </c>
      <c r="N198" s="390"/>
      <c r="O198" s="390" t="s">
        <v>518</v>
      </c>
      <c r="P198" s="390"/>
      <c r="Q198" s="390"/>
      <c r="R198" s="390" t="s">
        <v>1176</v>
      </c>
      <c r="S198" s="390" t="s">
        <v>1184</v>
      </c>
      <c r="T198" s="390" t="s">
        <v>1184</v>
      </c>
      <c r="U198" s="390" t="s">
        <v>1184</v>
      </c>
      <c r="V198" s="390" t="s">
        <v>1184</v>
      </c>
      <c r="W198" s="390" t="s">
        <v>1184</v>
      </c>
      <c r="X198" s="390" t="s">
        <v>1185</v>
      </c>
      <c r="Y198" s="390" t="s">
        <v>1184</v>
      </c>
      <c r="Z198" s="390" t="s">
        <v>1184</v>
      </c>
      <c r="AA198" s="390">
        <v>0</v>
      </c>
      <c r="AB198" s="439"/>
      <c r="AC198" s="390">
        <v>0</v>
      </c>
      <c r="AD198" s="439"/>
      <c r="AE198" s="390">
        <v>0</v>
      </c>
      <c r="AF198" s="439"/>
      <c r="AG198" s="390"/>
      <c r="AH198" s="390" t="s">
        <v>1792</v>
      </c>
      <c r="AI198" s="390" t="s">
        <v>1241</v>
      </c>
      <c r="AJ198" s="390"/>
      <c r="AK198" s="390"/>
    </row>
    <row r="199" spans="1:37" ht="30.75" hidden="1" customHeight="1" x14ac:dyDescent="0.3">
      <c r="A199" s="448">
        <v>192</v>
      </c>
      <c r="B199" s="390" t="s">
        <v>1721</v>
      </c>
      <c r="C199" s="390" t="s">
        <v>1567</v>
      </c>
      <c r="D199" s="390" t="s">
        <v>16</v>
      </c>
      <c r="E199" s="390" t="s">
        <v>128</v>
      </c>
      <c r="F199" s="390" t="s">
        <v>16</v>
      </c>
      <c r="G199" s="390"/>
      <c r="H199" s="390" t="s">
        <v>2145</v>
      </c>
      <c r="I199" s="394">
        <v>0</v>
      </c>
      <c r="J199" s="390" t="s">
        <v>2066</v>
      </c>
      <c r="K199" s="390">
        <v>2</v>
      </c>
      <c r="L199" s="390" t="s">
        <v>16</v>
      </c>
      <c r="M199" s="390" t="s">
        <v>1979</v>
      </c>
      <c r="N199" s="390" t="s">
        <v>563</v>
      </c>
      <c r="O199" s="390" t="s">
        <v>835</v>
      </c>
      <c r="P199" s="390" t="s">
        <v>1176</v>
      </c>
      <c r="Q199" s="390" t="s">
        <v>16</v>
      </c>
      <c r="R199" s="390" t="s">
        <v>16</v>
      </c>
      <c r="S199" s="390">
        <v>768</v>
      </c>
      <c r="T199" s="390">
        <v>768</v>
      </c>
      <c r="U199" s="390">
        <v>768</v>
      </c>
      <c r="V199" s="390">
        <v>768</v>
      </c>
      <c r="W199" s="390">
        <v>768</v>
      </c>
      <c r="X199" s="390">
        <v>768</v>
      </c>
      <c r="Y199" s="390">
        <v>768</v>
      </c>
      <c r="Z199" s="390">
        <v>768</v>
      </c>
      <c r="AA199" s="390">
        <v>768</v>
      </c>
      <c r="AB199" s="439"/>
      <c r="AC199" s="390">
        <v>768</v>
      </c>
      <c r="AD199" s="439"/>
      <c r="AE199" s="390">
        <v>768</v>
      </c>
      <c r="AF199" s="439"/>
      <c r="AG199" s="390" t="s">
        <v>1239</v>
      </c>
      <c r="AH199" s="390" t="s">
        <v>1268</v>
      </c>
      <c r="AI199" s="390" t="s">
        <v>1240</v>
      </c>
      <c r="AJ199" s="390"/>
      <c r="AK199" s="390"/>
    </row>
    <row r="200" spans="1:37" ht="30.75" hidden="1" customHeight="1" x14ac:dyDescent="0.3">
      <c r="A200" s="448">
        <v>193</v>
      </c>
      <c r="B200" s="390" t="s">
        <v>1722</v>
      </c>
      <c r="C200" s="390"/>
      <c r="D200" s="390" t="s">
        <v>399</v>
      </c>
      <c r="E200" s="390" t="s">
        <v>128</v>
      </c>
      <c r="F200" s="390" t="s">
        <v>399</v>
      </c>
      <c r="G200" s="390"/>
      <c r="H200" s="390" t="s">
        <v>2120</v>
      </c>
      <c r="I200" s="390">
        <v>0</v>
      </c>
      <c r="J200" s="390" t="s">
        <v>2066</v>
      </c>
      <c r="K200" s="390">
        <v>2</v>
      </c>
      <c r="L200" s="390" t="s">
        <v>399</v>
      </c>
      <c r="M200" s="390" t="s">
        <v>1980</v>
      </c>
      <c r="N200" s="390"/>
      <c r="O200" s="390" t="s">
        <v>520</v>
      </c>
      <c r="P200" s="390" t="s">
        <v>1176</v>
      </c>
      <c r="Q200" s="390">
        <v>0</v>
      </c>
      <c r="R200" s="390">
        <v>160</v>
      </c>
      <c r="S200" s="390">
        <v>160</v>
      </c>
      <c r="T200" s="390">
        <v>160</v>
      </c>
      <c r="U200" s="390">
        <v>160</v>
      </c>
      <c r="V200" s="390">
        <v>160</v>
      </c>
      <c r="W200" s="390">
        <v>0</v>
      </c>
      <c r="X200" s="390">
        <v>160</v>
      </c>
      <c r="Y200" s="390">
        <v>192</v>
      </c>
      <c r="Z200" s="390">
        <v>192</v>
      </c>
      <c r="AA200" s="390">
        <v>0</v>
      </c>
      <c r="AB200" s="439"/>
      <c r="AC200" s="390">
        <v>160</v>
      </c>
      <c r="AD200" s="439"/>
      <c r="AE200" s="390">
        <v>160</v>
      </c>
      <c r="AF200" s="439"/>
      <c r="AG200" s="390" t="s">
        <v>1239</v>
      </c>
      <c r="AH200" s="390" t="s">
        <v>1806</v>
      </c>
      <c r="AI200" s="390" t="s">
        <v>1238</v>
      </c>
      <c r="AJ200" s="390"/>
      <c r="AK200" s="390"/>
    </row>
    <row r="201" spans="1:37" ht="30.75" hidden="1" customHeight="1" x14ac:dyDescent="0.3">
      <c r="A201" s="448">
        <v>194</v>
      </c>
      <c r="B201" s="390" t="s">
        <v>1911</v>
      </c>
      <c r="C201" s="390"/>
      <c r="D201" s="390" t="s">
        <v>1889</v>
      </c>
      <c r="E201" s="390" t="s">
        <v>128</v>
      </c>
      <c r="F201" s="390" t="s">
        <v>1889</v>
      </c>
      <c r="G201" s="390"/>
      <c r="H201" s="390" t="s">
        <v>2144</v>
      </c>
      <c r="I201" s="390">
        <v>0</v>
      </c>
      <c r="J201" s="390" t="s">
        <v>2066</v>
      </c>
      <c r="K201" s="390">
        <v>2</v>
      </c>
      <c r="L201" s="390" t="s">
        <v>1889</v>
      </c>
      <c r="M201" s="390" t="s">
        <v>1981</v>
      </c>
      <c r="N201" s="390"/>
      <c r="O201" s="390" t="s">
        <v>1912</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439"/>
      <c r="AG201" s="400"/>
      <c r="AH201" s="390"/>
      <c r="AI201" s="390"/>
      <c r="AJ201" s="390"/>
      <c r="AK201" s="390"/>
    </row>
    <row r="202" spans="1:37" ht="30.75" hidden="1" customHeight="1" x14ac:dyDescent="0.3">
      <c r="A202" s="448">
        <v>195</v>
      </c>
      <c r="B202" s="390" t="s">
        <v>1913</v>
      </c>
      <c r="C202" s="390"/>
      <c r="D202" s="390" t="s">
        <v>1891</v>
      </c>
      <c r="E202" s="390" t="s">
        <v>128</v>
      </c>
      <c r="F202" s="390" t="s">
        <v>1891</v>
      </c>
      <c r="G202" s="390"/>
      <c r="H202" s="390" t="s">
        <v>2144</v>
      </c>
      <c r="I202" s="390">
        <v>0</v>
      </c>
      <c r="J202" s="390" t="s">
        <v>2066</v>
      </c>
      <c r="K202" s="390">
        <v>2</v>
      </c>
      <c r="L202" s="390" t="s">
        <v>1891</v>
      </c>
      <c r="M202" s="390" t="s">
        <v>1982</v>
      </c>
      <c r="N202" s="390"/>
      <c r="O202" s="390" t="s">
        <v>1914</v>
      </c>
      <c r="P202" s="390"/>
      <c r="Q202" s="390">
        <v>56</v>
      </c>
      <c r="R202" s="390">
        <v>0</v>
      </c>
      <c r="S202" s="390">
        <v>0</v>
      </c>
      <c r="T202" s="390">
        <v>0</v>
      </c>
      <c r="U202" s="390">
        <v>0</v>
      </c>
      <c r="V202" s="390">
        <v>0</v>
      </c>
      <c r="W202" s="390">
        <v>56</v>
      </c>
      <c r="X202" s="390">
        <v>0</v>
      </c>
      <c r="Y202" s="390">
        <v>0</v>
      </c>
      <c r="Z202" s="390">
        <v>0</v>
      </c>
      <c r="AA202" s="390">
        <v>56</v>
      </c>
      <c r="AB202" s="439"/>
      <c r="AC202" s="390">
        <v>0</v>
      </c>
      <c r="AD202" s="439"/>
      <c r="AE202" s="390">
        <v>0</v>
      </c>
      <c r="AF202" s="439"/>
      <c r="AG202" s="390"/>
      <c r="AH202" s="390"/>
      <c r="AI202" s="390"/>
      <c r="AJ202" s="390"/>
      <c r="AK202" s="390"/>
    </row>
    <row r="203" spans="1:37" ht="30.75" hidden="1" customHeight="1" x14ac:dyDescent="0.3">
      <c r="A203" s="448">
        <v>196</v>
      </c>
      <c r="B203" s="390" t="s">
        <v>1915</v>
      </c>
      <c r="C203" s="390"/>
      <c r="D203" s="390" t="s">
        <v>1893</v>
      </c>
      <c r="E203" s="390" t="s">
        <v>128</v>
      </c>
      <c r="F203" s="390" t="s">
        <v>1893</v>
      </c>
      <c r="G203" s="390"/>
      <c r="H203" s="390" t="s">
        <v>2144</v>
      </c>
      <c r="I203" s="390">
        <v>0</v>
      </c>
      <c r="J203" s="390" t="s">
        <v>2066</v>
      </c>
      <c r="K203" s="390">
        <v>2</v>
      </c>
      <c r="L203" s="390" t="s">
        <v>1893</v>
      </c>
      <c r="M203" s="390" t="s">
        <v>1983</v>
      </c>
      <c r="N203" s="390"/>
      <c r="O203" s="390" t="s">
        <v>1916</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hidden="1" customHeight="1" x14ac:dyDescent="0.3">
      <c r="A204" s="448">
        <v>197</v>
      </c>
      <c r="B204" s="390" t="s">
        <v>1917</v>
      </c>
      <c r="C204" s="390"/>
      <c r="D204" s="390" t="s">
        <v>1895</v>
      </c>
      <c r="E204" s="390" t="s">
        <v>128</v>
      </c>
      <c r="F204" s="390" t="s">
        <v>1895</v>
      </c>
      <c r="G204" s="390"/>
      <c r="H204" s="390" t="s">
        <v>2144</v>
      </c>
      <c r="I204" s="390">
        <v>0</v>
      </c>
      <c r="J204" s="390" t="s">
        <v>2066</v>
      </c>
      <c r="K204" s="390">
        <v>2</v>
      </c>
      <c r="L204" s="390" t="s">
        <v>1895</v>
      </c>
      <c r="M204" s="390" t="s">
        <v>1984</v>
      </c>
      <c r="N204" s="390"/>
      <c r="O204" s="390" t="s">
        <v>1918</v>
      </c>
      <c r="P204" s="390"/>
      <c r="Q204" s="390">
        <v>4</v>
      </c>
      <c r="R204" s="390">
        <v>0</v>
      </c>
      <c r="S204" s="390">
        <v>0</v>
      </c>
      <c r="T204" s="390">
        <v>0</v>
      </c>
      <c r="U204" s="390">
        <v>0</v>
      </c>
      <c r="V204" s="390">
        <v>0</v>
      </c>
      <c r="W204" s="390">
        <v>4</v>
      </c>
      <c r="X204" s="390">
        <v>0</v>
      </c>
      <c r="Y204" s="390">
        <v>0</v>
      </c>
      <c r="Z204" s="390">
        <v>0</v>
      </c>
      <c r="AA204" s="390">
        <v>4</v>
      </c>
      <c r="AB204" s="439"/>
      <c r="AC204" s="390">
        <v>0</v>
      </c>
      <c r="AD204" s="439"/>
      <c r="AE204" s="390">
        <v>0</v>
      </c>
      <c r="AF204" s="390"/>
      <c r="AG204" s="390"/>
      <c r="AH204" s="390"/>
      <c r="AI204" s="390"/>
      <c r="AJ204" s="390"/>
      <c r="AK204" s="390"/>
    </row>
    <row r="205" spans="1:37" ht="30.75" hidden="1" customHeight="1" x14ac:dyDescent="0.3">
      <c r="A205" s="448">
        <v>198</v>
      </c>
      <c r="B205" s="390" t="s">
        <v>1919</v>
      </c>
      <c r="C205" s="390"/>
      <c r="D205" s="390" t="s">
        <v>1897</v>
      </c>
      <c r="E205" s="390" t="s">
        <v>128</v>
      </c>
      <c r="F205" s="390" t="s">
        <v>1897</v>
      </c>
      <c r="G205" s="390"/>
      <c r="H205" s="390" t="s">
        <v>2144</v>
      </c>
      <c r="I205" s="390">
        <v>0</v>
      </c>
      <c r="J205" s="390" t="s">
        <v>2066</v>
      </c>
      <c r="K205" s="390">
        <v>2</v>
      </c>
      <c r="L205" s="390" t="s">
        <v>1897</v>
      </c>
      <c r="M205" s="390" t="s">
        <v>1985</v>
      </c>
      <c r="N205" s="390"/>
      <c r="O205" s="390" t="s">
        <v>1920</v>
      </c>
      <c r="P205" s="390"/>
      <c r="Q205" s="390">
        <v>4</v>
      </c>
      <c r="R205" s="390">
        <v>0</v>
      </c>
      <c r="S205" s="390">
        <v>0</v>
      </c>
      <c r="T205" s="390">
        <v>0</v>
      </c>
      <c r="U205" s="390">
        <v>0</v>
      </c>
      <c r="V205" s="390">
        <v>0</v>
      </c>
      <c r="W205" s="390">
        <v>4</v>
      </c>
      <c r="X205" s="390">
        <v>0</v>
      </c>
      <c r="Y205" s="390">
        <v>0</v>
      </c>
      <c r="Z205" s="390">
        <v>0</v>
      </c>
      <c r="AA205" s="390">
        <v>4</v>
      </c>
      <c r="AB205" s="439"/>
      <c r="AC205" s="390">
        <v>0</v>
      </c>
      <c r="AD205" s="439"/>
      <c r="AE205" s="390">
        <v>0</v>
      </c>
      <c r="AF205" s="390"/>
      <c r="AG205" s="390"/>
      <c r="AH205" s="390"/>
      <c r="AI205" s="390"/>
      <c r="AJ205" s="390"/>
      <c r="AK205" s="390"/>
    </row>
    <row r="206" spans="1:37" ht="30.75" hidden="1" customHeight="1" x14ac:dyDescent="0.3">
      <c r="A206" s="448">
        <v>199</v>
      </c>
      <c r="B206" s="390" t="s">
        <v>1921</v>
      </c>
      <c r="C206" s="390"/>
      <c r="D206" s="390" t="s">
        <v>1899</v>
      </c>
      <c r="E206" s="390" t="s">
        <v>128</v>
      </c>
      <c r="F206" s="390" t="s">
        <v>1899</v>
      </c>
      <c r="G206" s="390"/>
      <c r="H206" s="390" t="s">
        <v>2144</v>
      </c>
      <c r="I206" s="390">
        <v>0</v>
      </c>
      <c r="J206" s="390" t="s">
        <v>2066</v>
      </c>
      <c r="K206" s="390">
        <v>2</v>
      </c>
      <c r="L206" s="390" t="s">
        <v>1899</v>
      </c>
      <c r="M206" s="390" t="s">
        <v>1986</v>
      </c>
      <c r="N206" s="390"/>
      <c r="O206" s="390" t="s">
        <v>1922</v>
      </c>
      <c r="P206" s="390"/>
      <c r="Q206" s="390">
        <v>4</v>
      </c>
      <c r="R206" s="390">
        <v>0</v>
      </c>
      <c r="S206" s="390">
        <v>0</v>
      </c>
      <c r="T206" s="390">
        <v>0</v>
      </c>
      <c r="U206" s="390">
        <v>0</v>
      </c>
      <c r="V206" s="390">
        <v>0</v>
      </c>
      <c r="W206" s="390">
        <v>4</v>
      </c>
      <c r="X206" s="390">
        <v>0</v>
      </c>
      <c r="Y206" s="390">
        <v>0</v>
      </c>
      <c r="Z206" s="390">
        <v>0</v>
      </c>
      <c r="AA206" s="390">
        <v>4</v>
      </c>
      <c r="AB206" s="439"/>
      <c r="AC206" s="390">
        <v>0</v>
      </c>
      <c r="AD206" s="439"/>
      <c r="AE206" s="390">
        <v>0</v>
      </c>
      <c r="AF206" s="390"/>
      <c r="AG206" s="390"/>
      <c r="AH206" s="390"/>
      <c r="AI206" s="390"/>
      <c r="AJ206" s="390"/>
      <c r="AK206" s="390"/>
    </row>
    <row r="207" spans="1:37" ht="30.75" hidden="1" customHeight="1" x14ac:dyDescent="0.3">
      <c r="A207" s="448">
        <v>200</v>
      </c>
      <c r="B207" s="390" t="s">
        <v>1923</v>
      </c>
      <c r="C207" s="390"/>
      <c r="D207" s="390" t="s">
        <v>1901</v>
      </c>
      <c r="E207" s="390" t="s">
        <v>128</v>
      </c>
      <c r="F207" s="390" t="s">
        <v>1901</v>
      </c>
      <c r="G207" s="390"/>
      <c r="H207" s="390" t="s">
        <v>2144</v>
      </c>
      <c r="I207" s="390">
        <v>0</v>
      </c>
      <c r="J207" s="390" t="s">
        <v>2066</v>
      </c>
      <c r="K207" s="390">
        <v>2</v>
      </c>
      <c r="L207" s="390" t="s">
        <v>1901</v>
      </c>
      <c r="M207" s="390" t="s">
        <v>1987</v>
      </c>
      <c r="N207" s="390"/>
      <c r="O207" s="390" t="s">
        <v>1924</v>
      </c>
      <c r="P207" s="390"/>
      <c r="Q207" s="390">
        <v>8</v>
      </c>
      <c r="R207" s="390">
        <v>0</v>
      </c>
      <c r="S207" s="390">
        <v>0</v>
      </c>
      <c r="T207" s="390">
        <v>0</v>
      </c>
      <c r="U207" s="390">
        <v>0</v>
      </c>
      <c r="V207" s="390">
        <v>0</v>
      </c>
      <c r="W207" s="390">
        <v>8</v>
      </c>
      <c r="X207" s="390">
        <v>0</v>
      </c>
      <c r="Y207" s="390">
        <v>0</v>
      </c>
      <c r="Z207" s="390">
        <v>0</v>
      </c>
      <c r="AA207" s="390">
        <v>8</v>
      </c>
      <c r="AB207" s="439"/>
      <c r="AC207" s="390">
        <v>0</v>
      </c>
      <c r="AD207" s="439"/>
      <c r="AE207" s="390">
        <v>0</v>
      </c>
      <c r="AF207" s="390"/>
      <c r="AG207" s="390"/>
      <c r="AH207" s="390"/>
      <c r="AI207" s="390"/>
      <c r="AJ207" s="390"/>
      <c r="AK207" s="390"/>
    </row>
    <row r="208" spans="1:37" ht="30.75" hidden="1" customHeight="1" x14ac:dyDescent="0.3">
      <c r="A208" s="448">
        <v>201</v>
      </c>
      <c r="B208" s="390" t="s">
        <v>1925</v>
      </c>
      <c r="C208" s="390"/>
      <c r="D208" s="390" t="s">
        <v>1903</v>
      </c>
      <c r="E208" s="390" t="s">
        <v>128</v>
      </c>
      <c r="F208" s="390" t="s">
        <v>1903</v>
      </c>
      <c r="G208" s="390"/>
      <c r="H208" s="390" t="s">
        <v>2144</v>
      </c>
      <c r="I208" s="390">
        <v>0</v>
      </c>
      <c r="J208" s="390" t="s">
        <v>2066</v>
      </c>
      <c r="K208" s="390">
        <v>2</v>
      </c>
      <c r="L208" s="390" t="s">
        <v>1903</v>
      </c>
      <c r="M208" s="390" t="s">
        <v>1988</v>
      </c>
      <c r="N208" s="390"/>
      <c r="O208" s="390" t="s">
        <v>1926</v>
      </c>
      <c r="P208" s="390"/>
      <c r="Q208" s="390">
        <v>2</v>
      </c>
      <c r="R208" s="390">
        <v>0</v>
      </c>
      <c r="S208" s="390">
        <v>0</v>
      </c>
      <c r="T208" s="390">
        <v>0</v>
      </c>
      <c r="U208" s="390">
        <v>0</v>
      </c>
      <c r="V208" s="390">
        <v>0</v>
      </c>
      <c r="W208" s="390">
        <v>2</v>
      </c>
      <c r="X208" s="390">
        <v>0</v>
      </c>
      <c r="Y208" s="390">
        <v>0</v>
      </c>
      <c r="Z208" s="390">
        <v>0</v>
      </c>
      <c r="AA208" s="390">
        <v>2</v>
      </c>
      <c r="AB208" s="439"/>
      <c r="AC208" s="390">
        <v>0</v>
      </c>
      <c r="AD208" s="439"/>
      <c r="AE208" s="390">
        <v>0</v>
      </c>
      <c r="AF208" s="390"/>
      <c r="AG208" s="390"/>
      <c r="AH208" s="390"/>
      <c r="AI208" s="390"/>
      <c r="AJ208" s="390"/>
      <c r="AK208" s="390"/>
    </row>
    <row r="209" spans="1:37" ht="30.75" hidden="1" customHeight="1" x14ac:dyDescent="0.3">
      <c r="A209" s="448">
        <v>202</v>
      </c>
      <c r="B209" s="390" t="s">
        <v>1927</v>
      </c>
      <c r="C209" s="390"/>
      <c r="D209" s="390" t="s">
        <v>1905</v>
      </c>
      <c r="E209" s="390" t="s">
        <v>128</v>
      </c>
      <c r="F209" s="390" t="s">
        <v>1905</v>
      </c>
      <c r="G209" s="431" t="s">
        <v>1759</v>
      </c>
      <c r="H209" s="390" t="s">
        <v>2144</v>
      </c>
      <c r="I209" s="390">
        <v>0</v>
      </c>
      <c r="J209" s="390" t="s">
        <v>2066</v>
      </c>
      <c r="K209" s="390">
        <v>2</v>
      </c>
      <c r="L209" s="390" t="s">
        <v>1905</v>
      </c>
      <c r="M209" s="390" t="s">
        <v>1989</v>
      </c>
      <c r="N209" s="390"/>
      <c r="O209" s="390" t="s">
        <v>1928</v>
      </c>
      <c r="P209" s="390"/>
      <c r="Q209" s="390">
        <v>1</v>
      </c>
      <c r="R209" s="390">
        <v>0</v>
      </c>
      <c r="S209" s="390">
        <v>0</v>
      </c>
      <c r="T209" s="390">
        <v>0</v>
      </c>
      <c r="U209" s="390">
        <v>0</v>
      </c>
      <c r="V209" s="390">
        <v>0</v>
      </c>
      <c r="W209" s="390">
        <v>1</v>
      </c>
      <c r="X209" s="390">
        <v>0</v>
      </c>
      <c r="Y209" s="390">
        <v>0</v>
      </c>
      <c r="Z209" s="390">
        <v>0</v>
      </c>
      <c r="AA209" s="390">
        <v>1</v>
      </c>
      <c r="AB209" s="439"/>
      <c r="AC209" s="390">
        <v>0</v>
      </c>
      <c r="AD209" s="439"/>
      <c r="AE209" s="390">
        <v>0</v>
      </c>
      <c r="AF209" s="390"/>
      <c r="AG209" s="390"/>
      <c r="AH209" s="390"/>
      <c r="AI209" s="390"/>
      <c r="AJ209" s="390"/>
      <c r="AK209" s="390"/>
    </row>
    <row r="210" spans="1:37" ht="30.75" hidden="1" customHeight="1" x14ac:dyDescent="0.3">
      <c r="A210" s="448">
        <v>203</v>
      </c>
      <c r="B210" s="390" t="s">
        <v>1929</v>
      </c>
      <c r="C210" s="390"/>
      <c r="D210" s="390" t="s">
        <v>1907</v>
      </c>
      <c r="E210" s="390" t="s">
        <v>128</v>
      </c>
      <c r="F210" s="390" t="s">
        <v>1907</v>
      </c>
      <c r="G210" s="431" t="s">
        <v>1759</v>
      </c>
      <c r="H210" s="390" t="s">
        <v>2144</v>
      </c>
      <c r="I210" s="390">
        <v>0</v>
      </c>
      <c r="J210" s="390" t="s">
        <v>2066</v>
      </c>
      <c r="K210" s="390">
        <v>2</v>
      </c>
      <c r="L210" s="390" t="s">
        <v>1907</v>
      </c>
      <c r="M210" s="390" t="s">
        <v>1990</v>
      </c>
      <c r="N210" s="390"/>
      <c r="O210" s="390" t="s">
        <v>1930</v>
      </c>
      <c r="P210" s="390"/>
      <c r="Q210" s="390">
        <v>1</v>
      </c>
      <c r="R210" s="390">
        <v>0</v>
      </c>
      <c r="S210" s="390">
        <v>0</v>
      </c>
      <c r="T210" s="390">
        <v>0</v>
      </c>
      <c r="U210" s="390">
        <v>0</v>
      </c>
      <c r="V210" s="390">
        <v>0</v>
      </c>
      <c r="W210" s="390">
        <v>1</v>
      </c>
      <c r="X210" s="390">
        <v>0</v>
      </c>
      <c r="Y210" s="390">
        <v>0</v>
      </c>
      <c r="Z210" s="390">
        <v>0</v>
      </c>
      <c r="AA210" s="390">
        <v>1</v>
      </c>
      <c r="AB210" s="439"/>
      <c r="AC210" s="390">
        <v>0</v>
      </c>
      <c r="AD210" s="439"/>
      <c r="AE210" s="390">
        <v>0</v>
      </c>
      <c r="AF210" s="390"/>
      <c r="AG210" s="390"/>
      <c r="AH210" s="390"/>
      <c r="AI210" s="390"/>
      <c r="AJ210" s="390"/>
      <c r="AK210" s="390"/>
    </row>
    <row r="211" spans="1:37" ht="30.75" hidden="1" customHeight="1" x14ac:dyDescent="0.3">
      <c r="A211" s="448">
        <v>204</v>
      </c>
      <c r="B211" s="390" t="s">
        <v>2354</v>
      </c>
      <c r="C211" s="450"/>
      <c r="D211" s="430" t="s">
        <v>2351</v>
      </c>
      <c r="E211" s="430" t="s">
        <v>128</v>
      </c>
      <c r="F211" s="430" t="s">
        <v>2351</v>
      </c>
      <c r="G211" s="430" t="s">
        <v>1764</v>
      </c>
      <c r="H211" s="390" t="s">
        <v>2144</v>
      </c>
      <c r="I211" s="390">
        <v>0</v>
      </c>
      <c r="J211" s="390" t="s">
        <v>2066</v>
      </c>
      <c r="K211" s="390">
        <v>2</v>
      </c>
      <c r="L211" s="390" t="s">
        <v>2351</v>
      </c>
      <c r="M211" s="390" t="s">
        <v>1991</v>
      </c>
      <c r="N211" s="390"/>
      <c r="O211" s="390" t="s">
        <v>2353</v>
      </c>
      <c r="P211" s="430"/>
      <c r="Q211" s="430"/>
      <c r="R211" s="430"/>
      <c r="S211" s="430"/>
      <c r="T211" s="430"/>
      <c r="U211" s="430"/>
      <c r="V211" s="430"/>
      <c r="W211" s="430"/>
      <c r="X211" s="430"/>
      <c r="Y211" s="430"/>
      <c r="Z211" s="430"/>
      <c r="AA211" s="430"/>
      <c r="AB211" s="441"/>
      <c r="AC211" s="430"/>
      <c r="AD211" s="441"/>
      <c r="AE211" s="430"/>
      <c r="AF211" s="430"/>
      <c r="AG211" s="390"/>
      <c r="AH211" s="390"/>
      <c r="AI211" s="390"/>
      <c r="AJ211" s="390"/>
      <c r="AK211" s="429"/>
    </row>
    <row r="212" spans="1:37" ht="30.75" hidden="1" customHeight="1" x14ac:dyDescent="0.3">
      <c r="A212" s="448">
        <v>205</v>
      </c>
      <c r="B212" s="390" t="s">
        <v>2355</v>
      </c>
      <c r="C212" s="428"/>
      <c r="D212" s="390" t="s">
        <v>2355</v>
      </c>
      <c r="E212" s="430" t="s">
        <v>128</v>
      </c>
      <c r="F212" s="430" t="s">
        <v>2355</v>
      </c>
      <c r="G212" s="430" t="s">
        <v>1764</v>
      </c>
      <c r="H212" s="390" t="s">
        <v>2144</v>
      </c>
      <c r="I212" s="390">
        <v>0</v>
      </c>
      <c r="J212" s="390" t="s">
        <v>2066</v>
      </c>
      <c r="K212" s="390">
        <v>2</v>
      </c>
      <c r="L212" s="390" t="s">
        <v>2355</v>
      </c>
      <c r="M212" s="390" t="s">
        <v>2352</v>
      </c>
      <c r="N212" s="390"/>
      <c r="O212" s="390" t="s">
        <v>2357</v>
      </c>
      <c r="P212" s="390"/>
      <c r="Q212" s="390"/>
      <c r="R212" s="390"/>
      <c r="S212" s="390"/>
      <c r="T212" s="390"/>
      <c r="U212" s="390"/>
      <c r="V212" s="390"/>
      <c r="W212" s="390"/>
      <c r="X212" s="390"/>
      <c r="Y212" s="390"/>
      <c r="Z212" s="390"/>
      <c r="AA212" s="390"/>
      <c r="AB212" s="439"/>
      <c r="AC212" s="390"/>
      <c r="AD212" s="439"/>
      <c r="AE212" s="390"/>
      <c r="AF212" s="390"/>
      <c r="AG212" s="390"/>
      <c r="AH212" s="390"/>
      <c r="AI212" s="390"/>
      <c r="AJ212" s="390"/>
      <c r="AK212" s="429"/>
    </row>
    <row r="213" spans="1:37" ht="30.75" hidden="1" customHeight="1" x14ac:dyDescent="0.3">
      <c r="A213" s="448">
        <v>206</v>
      </c>
      <c r="B213" s="390" t="s">
        <v>1931</v>
      </c>
      <c r="C213" s="390"/>
      <c r="D213" s="390" t="s">
        <v>1909</v>
      </c>
      <c r="E213" s="390" t="s">
        <v>128</v>
      </c>
      <c r="F213" s="390" t="s">
        <v>1909</v>
      </c>
      <c r="G213" s="390"/>
      <c r="H213" s="390" t="s">
        <v>2144</v>
      </c>
      <c r="I213" s="390">
        <v>0</v>
      </c>
      <c r="J213" s="390" t="s">
        <v>2066</v>
      </c>
      <c r="K213" s="390">
        <v>2</v>
      </c>
      <c r="L213" s="390" t="s">
        <v>1909</v>
      </c>
      <c r="M213" s="451" t="s">
        <v>2356</v>
      </c>
      <c r="N213" s="390"/>
      <c r="O213" s="390" t="s">
        <v>1932</v>
      </c>
      <c r="P213" s="390"/>
      <c r="Q213" s="390">
        <v>72</v>
      </c>
      <c r="R213" s="390">
        <v>0</v>
      </c>
      <c r="S213" s="390">
        <v>0</v>
      </c>
      <c r="T213" s="390">
        <v>0</v>
      </c>
      <c r="U213" s="390">
        <v>0</v>
      </c>
      <c r="V213" s="390">
        <v>0</v>
      </c>
      <c r="W213" s="390">
        <v>72</v>
      </c>
      <c r="X213" s="390">
        <v>0</v>
      </c>
      <c r="Y213" s="390">
        <v>0</v>
      </c>
      <c r="Z213" s="390">
        <v>0</v>
      </c>
      <c r="AA213" s="390">
        <v>72</v>
      </c>
      <c r="AB213" s="439"/>
      <c r="AC213" s="390">
        <v>0</v>
      </c>
      <c r="AD213" s="439"/>
      <c r="AE213" s="390">
        <v>0</v>
      </c>
      <c r="AF213" s="390"/>
      <c r="AG213" s="390"/>
      <c r="AH213" s="390"/>
      <c r="AI213" s="390"/>
      <c r="AJ213" s="390"/>
      <c r="AK213" s="390"/>
    </row>
    <row r="214" spans="1:37" ht="30.75" hidden="1" customHeight="1" x14ac:dyDescent="0.3">
      <c r="A214" s="448">
        <v>207</v>
      </c>
      <c r="B214" s="390" t="s">
        <v>1723</v>
      </c>
      <c r="C214" s="390"/>
      <c r="D214" s="390" t="s">
        <v>22</v>
      </c>
      <c r="E214" s="390" t="s">
        <v>128</v>
      </c>
      <c r="F214" s="390" t="s">
        <v>22</v>
      </c>
      <c r="G214" s="390"/>
      <c r="H214" s="390" t="s">
        <v>2145</v>
      </c>
      <c r="I214" s="394">
        <v>0</v>
      </c>
      <c r="J214" s="390" t="s">
        <v>2066</v>
      </c>
      <c r="K214" s="390">
        <v>2</v>
      </c>
      <c r="L214" s="390" t="s">
        <v>22</v>
      </c>
      <c r="M214" s="390" t="s">
        <v>1992</v>
      </c>
      <c r="N214" s="390"/>
      <c r="O214" s="390" t="s">
        <v>515</v>
      </c>
      <c r="P214" s="390"/>
      <c r="Q214" s="390" t="s">
        <v>22</v>
      </c>
      <c r="R214" s="390" t="s">
        <v>22</v>
      </c>
      <c r="S214" s="390">
        <v>32</v>
      </c>
      <c r="T214" s="390">
        <v>32</v>
      </c>
      <c r="U214" s="390">
        <v>32</v>
      </c>
      <c r="V214" s="390">
        <v>32</v>
      </c>
      <c r="W214" s="390">
        <v>32</v>
      </c>
      <c r="X214" s="390">
        <v>32</v>
      </c>
      <c r="Y214" s="390">
        <v>32</v>
      </c>
      <c r="Z214" s="390">
        <v>32</v>
      </c>
      <c r="AA214" s="390">
        <v>32</v>
      </c>
      <c r="AB214" s="439"/>
      <c r="AC214" s="390">
        <v>32</v>
      </c>
      <c r="AD214" s="439"/>
      <c r="AE214" s="390">
        <v>32</v>
      </c>
      <c r="AF214" s="390"/>
      <c r="AG214" s="390"/>
      <c r="AH214" s="390" t="s">
        <v>1807</v>
      </c>
      <c r="AI214" s="390"/>
      <c r="AJ214" s="390"/>
      <c r="AK214" s="390"/>
    </row>
    <row r="215" spans="1:37" ht="30.75" hidden="1" customHeight="1" x14ac:dyDescent="0.3">
      <c r="A215" s="448">
        <v>208</v>
      </c>
      <c r="B215" s="390" t="s">
        <v>1724</v>
      </c>
      <c r="C215" s="390"/>
      <c r="D215" s="390" t="s">
        <v>884</v>
      </c>
      <c r="E215" s="390" t="s">
        <v>128</v>
      </c>
      <c r="F215" s="390" t="s">
        <v>884</v>
      </c>
      <c r="G215" s="390"/>
      <c r="H215" s="390" t="s">
        <v>2145</v>
      </c>
      <c r="I215" s="394">
        <v>0</v>
      </c>
      <c r="J215" s="390" t="s">
        <v>2066</v>
      </c>
      <c r="K215" s="390">
        <v>2</v>
      </c>
      <c r="L215" s="390" t="s">
        <v>884</v>
      </c>
      <c r="M215" s="390" t="s">
        <v>1993</v>
      </c>
      <c r="N215" s="390"/>
      <c r="O215" s="390" t="s">
        <v>2400</v>
      </c>
      <c r="P215" s="390" t="s">
        <v>1176</v>
      </c>
      <c r="Q215" s="390" t="s">
        <v>884</v>
      </c>
      <c r="R215" s="390" t="s">
        <v>884</v>
      </c>
      <c r="S215" s="390">
        <v>320</v>
      </c>
      <c r="T215" s="390">
        <v>320</v>
      </c>
      <c r="U215" s="390">
        <v>320</v>
      </c>
      <c r="V215" s="390">
        <v>320</v>
      </c>
      <c r="W215" s="390">
        <v>320</v>
      </c>
      <c r="X215" s="390">
        <v>320</v>
      </c>
      <c r="Y215" s="390">
        <v>0</v>
      </c>
      <c r="Z215" s="390">
        <v>320</v>
      </c>
      <c r="AA215" s="390">
        <v>320</v>
      </c>
      <c r="AB215" s="439"/>
      <c r="AC215" s="390">
        <v>320</v>
      </c>
      <c r="AD215" s="439"/>
      <c r="AE215" s="390">
        <v>320</v>
      </c>
      <c r="AF215" s="390"/>
      <c r="AG215" s="390"/>
      <c r="AH215" s="390" t="s">
        <v>1268</v>
      </c>
      <c r="AI215" s="390"/>
      <c r="AJ215" s="390"/>
      <c r="AK215" s="390"/>
    </row>
    <row r="216" spans="1:37" ht="30.75" hidden="1" customHeight="1" x14ac:dyDescent="0.3">
      <c r="A216" s="448">
        <v>209</v>
      </c>
      <c r="B216" s="390" t="s">
        <v>1725</v>
      </c>
      <c r="C216" s="390"/>
      <c r="D216" s="390" t="s">
        <v>1692</v>
      </c>
      <c r="E216" s="390" t="s">
        <v>128</v>
      </c>
      <c r="F216" s="390" t="s">
        <v>1692</v>
      </c>
      <c r="G216" s="390" t="s">
        <v>1764</v>
      </c>
      <c r="H216" s="390" t="s">
        <v>2145</v>
      </c>
      <c r="I216" s="394">
        <v>0</v>
      </c>
      <c r="J216" s="390" t="s">
        <v>2066</v>
      </c>
      <c r="K216" s="390">
        <v>2</v>
      </c>
      <c r="L216" s="390" t="s">
        <v>1692</v>
      </c>
      <c r="M216" s="390" t="s">
        <v>1994</v>
      </c>
      <c r="N216" s="390"/>
      <c r="O216" s="390" t="s">
        <v>1693</v>
      </c>
      <c r="P216" s="390"/>
      <c r="Q216" s="390">
        <v>0</v>
      </c>
      <c r="R216" s="390">
        <v>0</v>
      </c>
      <c r="S216" s="390">
        <v>768</v>
      </c>
      <c r="T216" s="390">
        <v>768</v>
      </c>
      <c r="U216" s="390">
        <v>0</v>
      </c>
      <c r="V216" s="390">
        <v>0</v>
      </c>
      <c r="W216" s="390">
        <v>768</v>
      </c>
      <c r="X216" s="390">
        <v>0</v>
      </c>
      <c r="Y216" s="390">
        <v>0</v>
      </c>
      <c r="Z216" s="390">
        <v>0</v>
      </c>
      <c r="AA216" s="390">
        <v>768</v>
      </c>
      <c r="AB216" s="439"/>
      <c r="AC216" s="390">
        <v>768</v>
      </c>
      <c r="AD216" s="439"/>
      <c r="AE216" s="390">
        <v>0</v>
      </c>
      <c r="AF216" s="390"/>
      <c r="AG216" s="390"/>
      <c r="AH216" s="390" t="s">
        <v>1805</v>
      </c>
      <c r="AI216" s="390"/>
      <c r="AJ216" s="390"/>
      <c r="AK216" s="390"/>
    </row>
    <row r="217" spans="1:37" ht="30.75" hidden="1" customHeight="1" x14ac:dyDescent="0.3">
      <c r="A217" s="448">
        <v>210</v>
      </c>
      <c r="B217" s="390" t="s">
        <v>1727</v>
      </c>
      <c r="C217" s="390"/>
      <c r="D217" s="390" t="s">
        <v>1656</v>
      </c>
      <c r="E217" s="390" t="s">
        <v>128</v>
      </c>
      <c r="F217" s="390" t="s">
        <v>1656</v>
      </c>
      <c r="G217" s="390" t="s">
        <v>1756</v>
      </c>
      <c r="H217" s="390" t="s">
        <v>2145</v>
      </c>
      <c r="I217" s="394">
        <v>0</v>
      </c>
      <c r="J217" s="390" t="s">
        <v>2066</v>
      </c>
      <c r="K217" s="390">
        <v>2</v>
      </c>
      <c r="L217" s="390" t="s">
        <v>1656</v>
      </c>
      <c r="M217" s="390" t="s">
        <v>1995</v>
      </c>
      <c r="N217" s="390"/>
      <c r="O217" s="390" t="s">
        <v>1657</v>
      </c>
      <c r="P217" s="390"/>
      <c r="Q217" s="390">
        <v>0</v>
      </c>
      <c r="R217" s="390">
        <v>0</v>
      </c>
      <c r="S217" s="390">
        <v>0</v>
      </c>
      <c r="T217" s="390">
        <v>0</v>
      </c>
      <c r="U217" s="390">
        <v>0</v>
      </c>
      <c r="V217" s="390">
        <v>0</v>
      </c>
      <c r="W217" s="390">
        <v>0</v>
      </c>
      <c r="X217" s="390">
        <v>0</v>
      </c>
      <c r="Y217" s="390">
        <v>0</v>
      </c>
      <c r="Z217" s="390">
        <v>0</v>
      </c>
      <c r="AA217" s="390">
        <v>768</v>
      </c>
      <c r="AB217" s="439"/>
      <c r="AC217" s="390">
        <v>768</v>
      </c>
      <c r="AD217" s="439"/>
      <c r="AE217" s="390">
        <v>0</v>
      </c>
      <c r="AF217" s="390"/>
      <c r="AG217" s="390"/>
      <c r="AH217" s="390" t="s">
        <v>1805</v>
      </c>
      <c r="AI217" s="390"/>
      <c r="AJ217" s="390"/>
      <c r="AK217" s="390"/>
    </row>
    <row r="218" spans="1:37" ht="30.75" hidden="1" customHeight="1" x14ac:dyDescent="0.3">
      <c r="A218" s="448">
        <v>211</v>
      </c>
      <c r="B218" s="390" t="s">
        <v>1726</v>
      </c>
      <c r="C218" s="390"/>
      <c r="D218" s="390" t="s">
        <v>1694</v>
      </c>
      <c r="E218" s="390" t="s">
        <v>1808</v>
      </c>
      <c r="F218" s="390" t="s">
        <v>1694</v>
      </c>
      <c r="G218" s="390" t="s">
        <v>1756</v>
      </c>
      <c r="H218" s="390" t="s">
        <v>2145</v>
      </c>
      <c r="I218" s="394">
        <v>0</v>
      </c>
      <c r="J218" s="390" t="s">
        <v>2066</v>
      </c>
      <c r="K218" s="390">
        <v>2</v>
      </c>
      <c r="L218" s="390" t="s">
        <v>1694</v>
      </c>
      <c r="M218" s="390" t="s">
        <v>1996</v>
      </c>
      <c r="N218" s="390"/>
      <c r="O218" s="390" t="s">
        <v>1695</v>
      </c>
      <c r="P218" s="390"/>
      <c r="Q218" s="390">
        <v>0</v>
      </c>
      <c r="R218" s="390">
        <v>0</v>
      </c>
      <c r="S218" s="390">
        <v>0</v>
      </c>
      <c r="T218" s="390">
        <v>0</v>
      </c>
      <c r="U218" s="390">
        <v>0</v>
      </c>
      <c r="V218" s="390">
        <v>0</v>
      </c>
      <c r="W218" s="390">
        <v>0</v>
      </c>
      <c r="X218" s="390">
        <v>0</v>
      </c>
      <c r="Y218" s="390">
        <v>0</v>
      </c>
      <c r="Z218" s="390">
        <v>0</v>
      </c>
      <c r="AA218" s="390">
        <v>768</v>
      </c>
      <c r="AB218" s="439"/>
      <c r="AC218" s="390">
        <v>768</v>
      </c>
      <c r="AD218" s="439"/>
      <c r="AE218" s="390">
        <v>0</v>
      </c>
      <c r="AF218" s="390"/>
      <c r="AG218" s="390"/>
      <c r="AH218" s="390"/>
      <c r="AI218" s="390"/>
      <c r="AJ218" s="390"/>
      <c r="AK218" s="390"/>
    </row>
    <row r="219" spans="1:37" ht="30.75" hidden="1" customHeight="1" x14ac:dyDescent="0.3">
      <c r="A219" s="448">
        <v>212</v>
      </c>
      <c r="B219" s="426" t="s">
        <v>2390</v>
      </c>
      <c r="C219" s="390"/>
      <c r="D219" s="432" t="s">
        <v>2402</v>
      </c>
      <c r="E219" s="390" t="s">
        <v>128</v>
      </c>
      <c r="F219" s="390" t="s">
        <v>2383</v>
      </c>
      <c r="G219" s="390" t="s">
        <v>1756</v>
      </c>
      <c r="H219" s="390" t="s">
        <v>2145</v>
      </c>
      <c r="I219" s="394">
        <v>0</v>
      </c>
      <c r="J219" s="390" t="s">
        <v>2066</v>
      </c>
      <c r="K219" s="390">
        <v>2</v>
      </c>
      <c r="L219" s="390" t="s">
        <v>2383</v>
      </c>
      <c r="M219" s="390" t="s">
        <v>1997</v>
      </c>
      <c r="N219" s="390"/>
      <c r="O219" s="390" t="s">
        <v>2404</v>
      </c>
      <c r="P219" s="390"/>
      <c r="Q219" s="390" t="s">
        <v>1176</v>
      </c>
      <c r="R219" s="390" t="s">
        <v>1176</v>
      </c>
      <c r="S219" s="390" t="s">
        <v>1176</v>
      </c>
      <c r="T219" s="390" t="s">
        <v>1176</v>
      </c>
      <c r="U219" s="390" t="s">
        <v>1176</v>
      </c>
      <c r="V219" s="390" t="s">
        <v>1176</v>
      </c>
      <c r="W219" s="390" t="s">
        <v>1176</v>
      </c>
      <c r="X219" s="390" t="s">
        <v>1176</v>
      </c>
      <c r="Y219" s="390" t="s">
        <v>1176</v>
      </c>
      <c r="Z219" s="390" t="s">
        <v>1176</v>
      </c>
      <c r="AA219" s="390">
        <v>0</v>
      </c>
      <c r="AB219" s="439"/>
      <c r="AC219" s="390">
        <v>0</v>
      </c>
      <c r="AD219" s="439"/>
      <c r="AE219" s="390">
        <v>768</v>
      </c>
      <c r="AF219" s="390"/>
      <c r="AG219" s="390"/>
      <c r="AH219" s="390"/>
      <c r="AI219" s="390"/>
      <c r="AJ219" s="390"/>
      <c r="AK219" s="390"/>
    </row>
    <row r="220" spans="1:37" ht="30.75" hidden="1" customHeight="1" x14ac:dyDescent="0.3">
      <c r="A220" s="448">
        <v>213</v>
      </c>
      <c r="B220" s="426" t="s">
        <v>2391</v>
      </c>
      <c r="C220" s="390"/>
      <c r="D220" s="432" t="s">
        <v>2403</v>
      </c>
      <c r="E220" s="390" t="s">
        <v>128</v>
      </c>
      <c r="F220" s="390" t="s">
        <v>2387</v>
      </c>
      <c r="G220" s="390" t="s">
        <v>1756</v>
      </c>
      <c r="H220" s="390" t="s">
        <v>2145</v>
      </c>
      <c r="I220" s="390">
        <v>0</v>
      </c>
      <c r="J220" s="390" t="s">
        <v>2066</v>
      </c>
      <c r="K220" s="390">
        <v>2</v>
      </c>
      <c r="L220" s="390" t="s">
        <v>2387</v>
      </c>
      <c r="M220" s="390" t="s">
        <v>2388</v>
      </c>
      <c r="N220" s="390"/>
      <c r="O220" s="390" t="s">
        <v>2405</v>
      </c>
      <c r="P220" s="390"/>
      <c r="Q220" s="390" t="s">
        <v>1176</v>
      </c>
      <c r="R220" s="390" t="s">
        <v>1176</v>
      </c>
      <c r="S220" s="390" t="s">
        <v>1176</v>
      </c>
      <c r="T220" s="390" t="s">
        <v>1176</v>
      </c>
      <c r="U220" s="390" t="s">
        <v>1176</v>
      </c>
      <c r="V220" s="390" t="s">
        <v>1176</v>
      </c>
      <c r="W220" s="390" t="s">
        <v>1176</v>
      </c>
      <c r="X220" s="390" t="s">
        <v>1176</v>
      </c>
      <c r="Y220" s="390" t="s">
        <v>1176</v>
      </c>
      <c r="Z220" s="390" t="s">
        <v>1176</v>
      </c>
      <c r="AA220" s="390">
        <v>0</v>
      </c>
      <c r="AB220" s="439"/>
      <c r="AC220" s="390">
        <v>0</v>
      </c>
      <c r="AD220" s="439"/>
      <c r="AE220" s="390">
        <v>320</v>
      </c>
      <c r="AF220" s="390"/>
      <c r="AG220" s="390"/>
      <c r="AH220" s="390"/>
      <c r="AI220" s="390"/>
      <c r="AJ220" s="390"/>
      <c r="AK220" s="390"/>
    </row>
    <row r="221" spans="1:37" ht="30.75" hidden="1" customHeight="1" x14ac:dyDescent="0.3">
      <c r="A221" s="448">
        <v>214</v>
      </c>
      <c r="B221" s="390" t="s">
        <v>1728</v>
      </c>
      <c r="C221" s="390"/>
      <c r="D221" s="390" t="s">
        <v>21</v>
      </c>
      <c r="E221" s="390" t="s">
        <v>66</v>
      </c>
      <c r="F221" s="390" t="s">
        <v>21</v>
      </c>
      <c r="G221" s="390"/>
      <c r="H221" s="390" t="s">
        <v>2145</v>
      </c>
      <c r="I221" s="394">
        <v>0</v>
      </c>
      <c r="J221" s="390" t="s">
        <v>2066</v>
      </c>
      <c r="K221" s="390">
        <v>2</v>
      </c>
      <c r="L221" s="390" t="s">
        <v>21</v>
      </c>
      <c r="M221" s="390" t="s">
        <v>2389</v>
      </c>
      <c r="N221" s="390" t="s">
        <v>576</v>
      </c>
      <c r="O221" s="390" t="s">
        <v>516</v>
      </c>
      <c r="P221" s="390" t="s">
        <v>21</v>
      </c>
      <c r="Q221" s="390" t="s">
        <v>1176</v>
      </c>
      <c r="R221" s="390" t="s">
        <v>1176</v>
      </c>
      <c r="S221" s="390">
        <v>6400</v>
      </c>
      <c r="T221" s="390" t="s">
        <v>1185</v>
      </c>
      <c r="U221" s="390" t="s">
        <v>1185</v>
      </c>
      <c r="V221" s="390" t="s">
        <v>1185</v>
      </c>
      <c r="W221" s="390" t="s">
        <v>1185</v>
      </c>
      <c r="X221" s="390" t="s">
        <v>1185</v>
      </c>
      <c r="Y221" s="390" t="s">
        <v>1185</v>
      </c>
      <c r="Z221" s="390" t="s">
        <v>1185</v>
      </c>
      <c r="AA221" s="390">
        <v>0</v>
      </c>
      <c r="AB221" s="439"/>
      <c r="AC221" s="390">
        <v>7968</v>
      </c>
      <c r="AD221" s="439"/>
      <c r="AE221" s="390">
        <v>0</v>
      </c>
      <c r="AF221" s="390"/>
      <c r="AG221" s="390"/>
      <c r="AH221" s="390" t="s">
        <v>66</v>
      </c>
      <c r="AI221" s="390"/>
      <c r="AJ221" s="390"/>
      <c r="AK221" s="390"/>
    </row>
    <row r="222" spans="1:37" ht="30.75" hidden="1" customHeight="1" x14ac:dyDescent="0.3">
      <c r="A222" s="448">
        <v>215</v>
      </c>
      <c r="B222" s="390" t="s">
        <v>1731</v>
      </c>
      <c r="C222" s="390" t="s">
        <v>42</v>
      </c>
      <c r="D222" s="390" t="s">
        <v>1236</v>
      </c>
      <c r="E222" s="390"/>
      <c r="F222" s="390" t="s">
        <v>614</v>
      </c>
      <c r="G222" s="390"/>
      <c r="H222" s="390" t="s">
        <v>2144</v>
      </c>
      <c r="I222" s="394">
        <v>0</v>
      </c>
      <c r="J222" s="390" t="s">
        <v>1187</v>
      </c>
      <c r="K222" s="390">
        <v>4</v>
      </c>
      <c r="L222" s="390">
        <v>1</v>
      </c>
      <c r="M222" s="390" t="s">
        <v>1998</v>
      </c>
      <c r="N222" s="390" t="s">
        <v>1227</v>
      </c>
      <c r="O222" s="390" t="s">
        <v>475</v>
      </c>
      <c r="P222" s="390" t="s">
        <v>1237</v>
      </c>
      <c r="Q222" s="390" t="s">
        <v>1236</v>
      </c>
      <c r="R222" s="390" t="s">
        <v>1236</v>
      </c>
      <c r="S222" s="390" t="s">
        <v>1184</v>
      </c>
      <c r="T222" s="390" t="s">
        <v>1184</v>
      </c>
      <c r="U222" s="390" t="s">
        <v>1184</v>
      </c>
      <c r="V222" s="390" t="s">
        <v>1184</v>
      </c>
      <c r="W222" s="390" t="s">
        <v>1184</v>
      </c>
      <c r="X222" s="390" t="s">
        <v>1184</v>
      </c>
      <c r="Y222" s="390" t="s">
        <v>1185</v>
      </c>
      <c r="Z222" s="390" t="s">
        <v>1185</v>
      </c>
      <c r="AA222" s="390" t="s">
        <v>1207</v>
      </c>
      <c r="AB222" s="439"/>
      <c r="AC222" s="390" t="s">
        <v>1207</v>
      </c>
      <c r="AD222" s="439"/>
      <c r="AE222" s="390" t="s">
        <v>1207</v>
      </c>
      <c r="AF222" s="390"/>
      <c r="AG222" s="390"/>
      <c r="AH222" s="390" t="s">
        <v>1187</v>
      </c>
      <c r="AI222" s="390"/>
      <c r="AJ222" s="390"/>
      <c r="AK222" s="390"/>
    </row>
    <row r="223" spans="1:37" ht="30.75" hidden="1" customHeight="1" x14ac:dyDescent="0.3">
      <c r="A223" s="448">
        <v>216</v>
      </c>
      <c r="B223" s="390"/>
      <c r="C223" s="390"/>
      <c r="D223" s="390" t="s">
        <v>267</v>
      </c>
      <c r="E223" s="390"/>
      <c r="F223" s="390" t="s">
        <v>614</v>
      </c>
      <c r="G223" s="390"/>
      <c r="H223" s="390" t="s">
        <v>2144</v>
      </c>
      <c r="I223" s="394">
        <v>0</v>
      </c>
      <c r="J223" s="390" t="s">
        <v>1187</v>
      </c>
      <c r="K223" s="390">
        <v>4</v>
      </c>
      <c r="L223" s="390">
        <v>1</v>
      </c>
      <c r="M223" s="390" t="s">
        <v>1998</v>
      </c>
      <c r="N223" s="390" t="s">
        <v>1227</v>
      </c>
      <c r="O223" s="390" t="s">
        <v>476</v>
      </c>
      <c r="P223" s="390" t="s">
        <v>267</v>
      </c>
      <c r="Q223" s="390" t="s">
        <v>267</v>
      </c>
      <c r="R223" s="390" t="s">
        <v>267</v>
      </c>
      <c r="S223" s="390" t="s">
        <v>1184</v>
      </c>
      <c r="T223" s="390" t="s">
        <v>1184</v>
      </c>
      <c r="U223" s="390" t="s">
        <v>1184</v>
      </c>
      <c r="V223" s="390" t="s">
        <v>1184</v>
      </c>
      <c r="W223" s="390" t="s">
        <v>1184</v>
      </c>
      <c r="X223" s="390" t="s">
        <v>1184</v>
      </c>
      <c r="Y223" s="390" t="s">
        <v>1185</v>
      </c>
      <c r="Z223" s="390" t="s">
        <v>1185</v>
      </c>
      <c r="AA223" s="390" t="s">
        <v>1207</v>
      </c>
      <c r="AB223" s="439"/>
      <c r="AC223" s="390" t="s">
        <v>1207</v>
      </c>
      <c r="AD223" s="439"/>
      <c r="AE223" s="390" t="s">
        <v>1207</v>
      </c>
      <c r="AF223" s="390"/>
      <c r="AG223" s="390"/>
      <c r="AH223" s="390" t="s">
        <v>1187</v>
      </c>
      <c r="AI223" s="390"/>
      <c r="AJ223" s="390"/>
      <c r="AK223" s="390"/>
    </row>
    <row r="224" spans="1:37" ht="30.75" hidden="1" customHeight="1" x14ac:dyDescent="0.3">
      <c r="A224" s="448">
        <v>217</v>
      </c>
      <c r="B224" s="390"/>
      <c r="C224" s="390"/>
      <c r="D224" s="390" t="s">
        <v>269</v>
      </c>
      <c r="E224" s="390"/>
      <c r="F224" s="390" t="s">
        <v>614</v>
      </c>
      <c r="G224" s="390"/>
      <c r="H224" s="390" t="s">
        <v>2144</v>
      </c>
      <c r="I224" s="394">
        <v>0</v>
      </c>
      <c r="J224" s="390" t="s">
        <v>1187</v>
      </c>
      <c r="K224" s="390">
        <v>4</v>
      </c>
      <c r="L224" s="390">
        <v>1</v>
      </c>
      <c r="M224" s="390" t="s">
        <v>1998</v>
      </c>
      <c r="N224" s="390" t="s">
        <v>1227</v>
      </c>
      <c r="O224" s="390" t="s">
        <v>477</v>
      </c>
      <c r="P224" s="390" t="s">
        <v>269</v>
      </c>
      <c r="Q224" s="390" t="s">
        <v>269</v>
      </c>
      <c r="R224" s="390" t="s">
        <v>269</v>
      </c>
      <c r="S224" s="390" t="s">
        <v>1184</v>
      </c>
      <c r="T224" s="390" t="s">
        <v>1184</v>
      </c>
      <c r="U224" s="390" t="s">
        <v>1184</v>
      </c>
      <c r="V224" s="390" t="s">
        <v>1184</v>
      </c>
      <c r="W224" s="390" t="s">
        <v>1184</v>
      </c>
      <c r="X224" s="390" t="s">
        <v>1184</v>
      </c>
      <c r="Y224" s="390" t="s">
        <v>1185</v>
      </c>
      <c r="Z224" s="390" t="s">
        <v>1185</v>
      </c>
      <c r="AA224" s="390" t="s">
        <v>1207</v>
      </c>
      <c r="AB224" s="439"/>
      <c r="AC224" s="390" t="s">
        <v>1207</v>
      </c>
      <c r="AD224" s="439"/>
      <c r="AE224" s="390" t="s">
        <v>1207</v>
      </c>
      <c r="AF224" s="390"/>
      <c r="AG224" s="390"/>
      <c r="AH224" s="390" t="s">
        <v>1187</v>
      </c>
      <c r="AI224" s="390"/>
      <c r="AJ224" s="390"/>
      <c r="AK224" s="390"/>
    </row>
    <row r="225" spans="1:37" ht="30.75" hidden="1" customHeight="1" x14ac:dyDescent="0.3">
      <c r="A225" s="448">
        <v>218</v>
      </c>
      <c r="B225" s="390"/>
      <c r="C225" s="390"/>
      <c r="D225" s="390" t="s">
        <v>1235</v>
      </c>
      <c r="E225" s="390"/>
      <c r="F225" s="390" t="s">
        <v>48</v>
      </c>
      <c r="G225" s="390" t="s">
        <v>2097</v>
      </c>
      <c r="H225" s="390" t="s">
        <v>2144</v>
      </c>
      <c r="I225" s="394">
        <v>0</v>
      </c>
      <c r="J225" s="390" t="s">
        <v>1187</v>
      </c>
      <c r="K225" s="390">
        <v>4</v>
      </c>
      <c r="L225" s="390">
        <v>1</v>
      </c>
      <c r="M225" s="390" t="s">
        <v>1998</v>
      </c>
      <c r="N225" s="390" t="s">
        <v>1227</v>
      </c>
      <c r="O225" s="390" t="s">
        <v>460</v>
      </c>
      <c r="P225" s="390" t="s">
        <v>271</v>
      </c>
      <c r="Q225" s="390" t="s">
        <v>1235</v>
      </c>
      <c r="R225" s="390" t="s">
        <v>1235</v>
      </c>
      <c r="S225" s="390" t="s">
        <v>1185</v>
      </c>
      <c r="T225" s="390" t="s">
        <v>1185</v>
      </c>
      <c r="U225" s="390" t="s">
        <v>1185</v>
      </c>
      <c r="V225" s="390" t="s">
        <v>1185</v>
      </c>
      <c r="W225" s="390" t="s">
        <v>1185</v>
      </c>
      <c r="X225" s="390" t="s">
        <v>1185</v>
      </c>
      <c r="Y225" s="390" t="s">
        <v>1185</v>
      </c>
      <c r="Z225" s="390" t="s">
        <v>1185</v>
      </c>
      <c r="AA225" s="390" t="s">
        <v>1185</v>
      </c>
      <c r="AB225" s="439"/>
      <c r="AC225" s="390" t="s">
        <v>1185</v>
      </c>
      <c r="AD225" s="439"/>
      <c r="AE225" s="390" t="s">
        <v>1185</v>
      </c>
      <c r="AF225" s="390"/>
      <c r="AG225" s="390" t="s">
        <v>2099</v>
      </c>
      <c r="AH225" s="390" t="s">
        <v>1187</v>
      </c>
      <c r="AI225" s="390"/>
      <c r="AJ225" s="390"/>
      <c r="AK225" s="390"/>
    </row>
    <row r="226" spans="1:37" ht="30.75" hidden="1" customHeight="1" x14ac:dyDescent="0.3">
      <c r="A226" s="448">
        <v>219</v>
      </c>
      <c r="B226" s="390"/>
      <c r="C226" s="390"/>
      <c r="D226" s="390" t="s">
        <v>2062</v>
      </c>
      <c r="E226" s="390" t="s">
        <v>128</v>
      </c>
      <c r="F226" s="390" t="s">
        <v>614</v>
      </c>
      <c r="G226" s="390" t="s">
        <v>2095</v>
      </c>
      <c r="H226" s="390" t="s">
        <v>2144</v>
      </c>
      <c r="I226" s="394" t="s">
        <v>1880</v>
      </c>
      <c r="J226" s="390" t="s">
        <v>1187</v>
      </c>
      <c r="K226" s="390">
        <v>4</v>
      </c>
      <c r="L226" s="390">
        <v>1</v>
      </c>
      <c r="M226" s="390" t="s">
        <v>1998</v>
      </c>
      <c r="N226" s="390" t="s">
        <v>1227</v>
      </c>
      <c r="O226" s="390" t="s">
        <v>2149</v>
      </c>
      <c r="P226" s="390" t="s">
        <v>271</v>
      </c>
      <c r="Q226" s="390" t="s">
        <v>1235</v>
      </c>
      <c r="R226" s="390" t="s">
        <v>1235</v>
      </c>
      <c r="S226" s="390" t="s">
        <v>1185</v>
      </c>
      <c r="T226" s="390" t="s">
        <v>1185</v>
      </c>
      <c r="U226" s="390" t="s">
        <v>1185</v>
      </c>
      <c r="V226" s="390" t="s">
        <v>1185</v>
      </c>
      <c r="W226" s="390" t="s">
        <v>1185</v>
      </c>
      <c r="X226" s="390" t="s">
        <v>1185</v>
      </c>
      <c r="Y226" s="390" t="s">
        <v>1185</v>
      </c>
      <c r="Z226" s="390" t="s">
        <v>1185</v>
      </c>
      <c r="AA226" s="390" t="s">
        <v>1207</v>
      </c>
      <c r="AB226" s="439"/>
      <c r="AC226" s="390" t="s">
        <v>1207</v>
      </c>
      <c r="AD226" s="439"/>
      <c r="AE226" s="390" t="s">
        <v>1207</v>
      </c>
      <c r="AF226" s="390"/>
      <c r="AG226" s="390" t="s">
        <v>2099</v>
      </c>
      <c r="AH226" s="390" t="s">
        <v>1187</v>
      </c>
      <c r="AI226" s="390"/>
      <c r="AJ226" s="390"/>
      <c r="AK226" s="390"/>
    </row>
    <row r="227" spans="1:37" ht="30.75" hidden="1" customHeight="1" x14ac:dyDescent="0.3">
      <c r="A227" s="448">
        <v>220</v>
      </c>
      <c r="B227" s="390"/>
      <c r="C227" s="390"/>
      <c r="D227" s="390" t="s">
        <v>1234</v>
      </c>
      <c r="E227" s="390"/>
      <c r="F227" s="390" t="s">
        <v>630</v>
      </c>
      <c r="G227" s="390"/>
      <c r="H227" s="390" t="s">
        <v>2144</v>
      </c>
      <c r="I227" s="394">
        <v>0</v>
      </c>
      <c r="J227" s="390" t="s">
        <v>1187</v>
      </c>
      <c r="K227" s="390">
        <v>4</v>
      </c>
      <c r="L227" s="390">
        <v>1</v>
      </c>
      <c r="M227" s="390" t="s">
        <v>1998</v>
      </c>
      <c r="N227" s="390" t="s">
        <v>1227</v>
      </c>
      <c r="O227" s="390" t="s">
        <v>478</v>
      </c>
      <c r="P227" s="390" t="s">
        <v>272</v>
      </c>
      <c r="Q227" s="390" t="s">
        <v>272</v>
      </c>
      <c r="R227" s="390" t="s">
        <v>272</v>
      </c>
      <c r="S227" s="390" t="s">
        <v>1184</v>
      </c>
      <c r="T227" s="390" t="s">
        <v>1184</v>
      </c>
      <c r="U227" s="390" t="s">
        <v>1184</v>
      </c>
      <c r="V227" s="390" t="s">
        <v>1184</v>
      </c>
      <c r="W227" s="390" t="s">
        <v>1184</v>
      </c>
      <c r="X227" s="390" t="s">
        <v>1184</v>
      </c>
      <c r="Y227" s="390" t="s">
        <v>1185</v>
      </c>
      <c r="Z227" s="390" t="s">
        <v>1185</v>
      </c>
      <c r="AA227" s="390" t="s">
        <v>1207</v>
      </c>
      <c r="AB227" s="439"/>
      <c r="AC227" s="390" t="s">
        <v>1380</v>
      </c>
      <c r="AD227" s="439"/>
      <c r="AE227" s="390" t="s">
        <v>1380</v>
      </c>
      <c r="AF227" s="390"/>
      <c r="AG227" s="390"/>
      <c r="AH227" s="390" t="s">
        <v>1187</v>
      </c>
      <c r="AI227" s="390" t="s">
        <v>1233</v>
      </c>
      <c r="AJ227" s="390"/>
      <c r="AK227" s="390"/>
    </row>
    <row r="228" spans="1:37" ht="30.75" hidden="1" customHeight="1" x14ac:dyDescent="0.3">
      <c r="A228" s="448">
        <v>221</v>
      </c>
      <c r="B228" s="390"/>
      <c r="C228" s="390"/>
      <c r="D228" s="390" t="s">
        <v>1232</v>
      </c>
      <c r="E228" s="390"/>
      <c r="F228" s="390" t="s">
        <v>630</v>
      </c>
      <c r="G228" s="390"/>
      <c r="H228" s="390" t="s">
        <v>2144</v>
      </c>
      <c r="I228" s="394">
        <v>0</v>
      </c>
      <c r="J228" s="390" t="s">
        <v>1187</v>
      </c>
      <c r="K228" s="390">
        <v>4</v>
      </c>
      <c r="L228" s="390">
        <v>1</v>
      </c>
      <c r="M228" s="390" t="s">
        <v>1998</v>
      </c>
      <c r="N228" s="390" t="s">
        <v>1227</v>
      </c>
      <c r="O228" s="390" t="s">
        <v>479</v>
      </c>
      <c r="P228" s="390" t="s">
        <v>274</v>
      </c>
      <c r="Q228" s="390" t="s">
        <v>274</v>
      </c>
      <c r="R228" s="390" t="s">
        <v>274</v>
      </c>
      <c r="S228" s="390" t="s">
        <v>1184</v>
      </c>
      <c r="T228" s="390" t="s">
        <v>1184</v>
      </c>
      <c r="U228" s="390" t="s">
        <v>1184</v>
      </c>
      <c r="V228" s="390" t="s">
        <v>1184</v>
      </c>
      <c r="W228" s="390" t="s">
        <v>1184</v>
      </c>
      <c r="X228" s="390" t="s">
        <v>1184</v>
      </c>
      <c r="Y228" s="390" t="s">
        <v>1185</v>
      </c>
      <c r="Z228" s="390" t="s">
        <v>1185</v>
      </c>
      <c r="AA228" s="390" t="s">
        <v>1207</v>
      </c>
      <c r="AB228" s="439"/>
      <c r="AC228" s="390" t="s">
        <v>1380</v>
      </c>
      <c r="AD228" s="439"/>
      <c r="AE228" s="390" t="s">
        <v>1380</v>
      </c>
      <c r="AF228" s="390"/>
      <c r="AG228" s="390"/>
      <c r="AH228" s="390" t="s">
        <v>1187</v>
      </c>
      <c r="AI228" s="390" t="s">
        <v>1231</v>
      </c>
      <c r="AJ228" s="390"/>
      <c r="AK228" s="390"/>
    </row>
    <row r="229" spans="1:37" ht="30.75" hidden="1" customHeight="1" x14ac:dyDescent="0.3">
      <c r="A229" s="448">
        <v>222</v>
      </c>
      <c r="B229" s="390"/>
      <c r="C229" s="390"/>
      <c r="D229" s="390" t="s">
        <v>1230</v>
      </c>
      <c r="E229" s="390"/>
      <c r="F229" s="390" t="s">
        <v>630</v>
      </c>
      <c r="G229" s="390"/>
      <c r="H229" s="390" t="s">
        <v>2144</v>
      </c>
      <c r="I229" s="394">
        <v>0</v>
      </c>
      <c r="J229" s="390" t="s">
        <v>1187</v>
      </c>
      <c r="K229" s="390">
        <v>4</v>
      </c>
      <c r="L229" s="390">
        <v>1</v>
      </c>
      <c r="M229" s="390" t="s">
        <v>1998</v>
      </c>
      <c r="N229" s="390" t="s">
        <v>1227</v>
      </c>
      <c r="O229" s="390" t="s">
        <v>480</v>
      </c>
      <c r="P229" s="390" t="s">
        <v>276</v>
      </c>
      <c r="Q229" s="390" t="s">
        <v>276</v>
      </c>
      <c r="R229" s="390" t="s">
        <v>276</v>
      </c>
      <c r="S229" s="390" t="s">
        <v>1184</v>
      </c>
      <c r="T229" s="390" t="s">
        <v>1184</v>
      </c>
      <c r="U229" s="390" t="s">
        <v>1184</v>
      </c>
      <c r="V229" s="390" t="s">
        <v>1184</v>
      </c>
      <c r="W229" s="390" t="s">
        <v>1184</v>
      </c>
      <c r="X229" s="390" t="s">
        <v>1184</v>
      </c>
      <c r="Y229" s="390" t="s">
        <v>1185</v>
      </c>
      <c r="Z229" s="390" t="s">
        <v>1185</v>
      </c>
      <c r="AA229" s="390" t="s">
        <v>1207</v>
      </c>
      <c r="AB229" s="439"/>
      <c r="AC229" s="390" t="s">
        <v>1380</v>
      </c>
      <c r="AD229" s="439"/>
      <c r="AE229" s="390" t="s">
        <v>1380</v>
      </c>
      <c r="AF229" s="390"/>
      <c r="AG229" s="390"/>
      <c r="AH229" s="390" t="s">
        <v>1187</v>
      </c>
      <c r="AI229" s="390" t="s">
        <v>1229</v>
      </c>
      <c r="AJ229" s="390"/>
      <c r="AK229" s="390"/>
    </row>
    <row r="230" spans="1:37" ht="30.75" hidden="1" customHeight="1" x14ac:dyDescent="0.3">
      <c r="A230" s="448">
        <v>223</v>
      </c>
      <c r="B230" s="390"/>
      <c r="C230" s="390"/>
      <c r="D230" s="390" t="s">
        <v>1228</v>
      </c>
      <c r="E230" s="390"/>
      <c r="F230" s="390" t="s">
        <v>648</v>
      </c>
      <c r="G230" s="390"/>
      <c r="H230" s="390" t="s">
        <v>2144</v>
      </c>
      <c r="I230" s="394">
        <v>0</v>
      </c>
      <c r="J230" s="390" t="s">
        <v>1187</v>
      </c>
      <c r="K230" s="390">
        <v>4</v>
      </c>
      <c r="L230" s="390">
        <v>1</v>
      </c>
      <c r="M230" s="390" t="s">
        <v>1998</v>
      </c>
      <c r="N230" s="390" t="s">
        <v>1227</v>
      </c>
      <c r="O230" s="390" t="s">
        <v>481</v>
      </c>
      <c r="P230" s="390" t="s">
        <v>278</v>
      </c>
      <c r="Q230" s="390" t="s">
        <v>278</v>
      </c>
      <c r="R230" s="390" t="s">
        <v>278</v>
      </c>
      <c r="S230" s="390" t="s">
        <v>1184</v>
      </c>
      <c r="T230" s="390" t="s">
        <v>1184</v>
      </c>
      <c r="U230" s="390" t="s">
        <v>1184</v>
      </c>
      <c r="V230" s="390" t="s">
        <v>1184</v>
      </c>
      <c r="W230" s="390" t="s">
        <v>1184</v>
      </c>
      <c r="X230" s="390" t="s">
        <v>1185</v>
      </c>
      <c r="Y230" s="390" t="s">
        <v>1185</v>
      </c>
      <c r="Z230" s="390" t="s">
        <v>1185</v>
      </c>
      <c r="AA230" s="390" t="s">
        <v>1207</v>
      </c>
      <c r="AB230" s="439"/>
      <c r="AC230" s="390" t="s">
        <v>1380</v>
      </c>
      <c r="AD230" s="439"/>
      <c r="AE230" s="390" t="s">
        <v>1380</v>
      </c>
      <c r="AF230" s="390"/>
      <c r="AG230" s="390"/>
      <c r="AH230" s="390" t="s">
        <v>1187</v>
      </c>
      <c r="AI230" s="390" t="s">
        <v>1213</v>
      </c>
      <c r="AJ230" s="390"/>
      <c r="AK230" s="390"/>
    </row>
    <row r="231" spans="1:37" ht="30.75" hidden="1" customHeight="1" x14ac:dyDescent="0.3">
      <c r="A231" s="448">
        <v>224</v>
      </c>
      <c r="B231" s="390"/>
      <c r="C231" s="390"/>
      <c r="D231" s="390" t="s">
        <v>1563</v>
      </c>
      <c r="E231" s="390"/>
      <c r="F231" s="390" t="s">
        <v>1564</v>
      </c>
      <c r="G231" s="390"/>
      <c r="H231" s="390" t="s">
        <v>2144</v>
      </c>
      <c r="I231" s="394">
        <v>0</v>
      </c>
      <c r="J231" s="390" t="s">
        <v>1187</v>
      </c>
      <c r="K231" s="390">
        <v>4</v>
      </c>
      <c r="L231" s="390">
        <v>1</v>
      </c>
      <c r="M231" s="390" t="s">
        <v>1999</v>
      </c>
      <c r="N231" s="390" t="s">
        <v>1221</v>
      </c>
      <c r="O231" s="390" t="s">
        <v>1643</v>
      </c>
      <c r="P231" s="390" t="s">
        <v>1185</v>
      </c>
      <c r="Q231" s="390" t="s">
        <v>1185</v>
      </c>
      <c r="R231" s="390" t="s">
        <v>1185</v>
      </c>
      <c r="S231" s="390" t="s">
        <v>1184</v>
      </c>
      <c r="T231" s="390" t="s">
        <v>1184</v>
      </c>
      <c r="U231" s="390" t="s">
        <v>1184</v>
      </c>
      <c r="V231" s="390" t="s">
        <v>1184</v>
      </c>
      <c r="W231" s="390" t="s">
        <v>1184</v>
      </c>
      <c r="X231" s="390" t="s">
        <v>1185</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3">
      <c r="A232" s="448">
        <v>225</v>
      </c>
      <c r="B232" s="390"/>
      <c r="C232" s="390"/>
      <c r="D232" s="390" t="s">
        <v>281</v>
      </c>
      <c r="E232" s="390"/>
      <c r="F232" s="390" t="s">
        <v>614</v>
      </c>
      <c r="G232" s="390"/>
      <c r="H232" s="390" t="s">
        <v>2144</v>
      </c>
      <c r="I232" s="394">
        <v>0</v>
      </c>
      <c r="J232" s="390" t="s">
        <v>1187</v>
      </c>
      <c r="K232" s="390">
        <v>4</v>
      </c>
      <c r="L232" s="390">
        <v>1</v>
      </c>
      <c r="M232" s="390" t="s">
        <v>1999</v>
      </c>
      <c r="N232" s="390" t="s">
        <v>1221</v>
      </c>
      <c r="O232" s="390" t="s">
        <v>482</v>
      </c>
      <c r="P232" s="390" t="s">
        <v>281</v>
      </c>
      <c r="Q232" s="390" t="s">
        <v>281</v>
      </c>
      <c r="R232" s="390" t="s">
        <v>281</v>
      </c>
      <c r="S232" s="390" t="s">
        <v>1184</v>
      </c>
      <c r="T232" s="390" t="s">
        <v>1184</v>
      </c>
      <c r="U232" s="390" t="s">
        <v>1184</v>
      </c>
      <c r="V232" s="390" t="s">
        <v>1184</v>
      </c>
      <c r="W232" s="390" t="s">
        <v>1184</v>
      </c>
      <c r="X232" s="390" t="s">
        <v>1184</v>
      </c>
      <c r="Y232" s="390" t="s">
        <v>1185</v>
      </c>
      <c r="Z232" s="390" t="s">
        <v>1185</v>
      </c>
      <c r="AA232" s="390" t="s">
        <v>1207</v>
      </c>
      <c r="AB232" s="439"/>
      <c r="AC232" s="390" t="s">
        <v>1207</v>
      </c>
      <c r="AD232" s="439"/>
      <c r="AE232" s="390" t="s">
        <v>1207</v>
      </c>
      <c r="AF232" s="390"/>
      <c r="AG232" s="390"/>
      <c r="AH232" s="390" t="s">
        <v>1187</v>
      </c>
      <c r="AI232" s="390" t="s">
        <v>1226</v>
      </c>
      <c r="AJ232" s="390"/>
      <c r="AK232" s="390"/>
    </row>
    <row r="233" spans="1:37" ht="30.75" hidden="1" customHeight="1" x14ac:dyDescent="0.3">
      <c r="A233" s="448">
        <v>226</v>
      </c>
      <c r="B233" s="390"/>
      <c r="C233" s="390"/>
      <c r="D233" s="390" t="s">
        <v>283</v>
      </c>
      <c r="E233" s="390"/>
      <c r="F233" s="390" t="s">
        <v>614</v>
      </c>
      <c r="G233" s="390"/>
      <c r="H233" s="390" t="s">
        <v>2144</v>
      </c>
      <c r="I233" s="394">
        <v>0</v>
      </c>
      <c r="J233" s="390" t="s">
        <v>1187</v>
      </c>
      <c r="K233" s="390">
        <v>4</v>
      </c>
      <c r="L233" s="390">
        <v>1</v>
      </c>
      <c r="M233" s="390" t="s">
        <v>1999</v>
      </c>
      <c r="N233" s="390" t="s">
        <v>1221</v>
      </c>
      <c r="O233" s="390" t="s">
        <v>483</v>
      </c>
      <c r="P233" s="390" t="s">
        <v>283</v>
      </c>
      <c r="Q233" s="390" t="s">
        <v>283</v>
      </c>
      <c r="R233" s="390" t="s">
        <v>283</v>
      </c>
      <c r="S233" s="390" t="s">
        <v>1184</v>
      </c>
      <c r="T233" s="390" t="s">
        <v>1184</v>
      </c>
      <c r="U233" s="390" t="s">
        <v>1184</v>
      </c>
      <c r="V233" s="390" t="s">
        <v>1184</v>
      </c>
      <c r="W233" s="390" t="s">
        <v>1184</v>
      </c>
      <c r="X233" s="390" t="s">
        <v>1184</v>
      </c>
      <c r="Y233" s="390" t="s">
        <v>1185</v>
      </c>
      <c r="Z233" s="390" t="s">
        <v>1185</v>
      </c>
      <c r="AA233" s="390" t="s">
        <v>1207</v>
      </c>
      <c r="AB233" s="439"/>
      <c r="AC233" s="390" t="s">
        <v>1207</v>
      </c>
      <c r="AD233" s="439"/>
      <c r="AE233" s="390" t="s">
        <v>1207</v>
      </c>
      <c r="AF233" s="390"/>
      <c r="AG233" s="390"/>
      <c r="AH233" s="390" t="s">
        <v>1187</v>
      </c>
      <c r="AI233" s="390" t="s">
        <v>1213</v>
      </c>
      <c r="AJ233" s="390"/>
      <c r="AK233" s="390"/>
    </row>
    <row r="234" spans="1:37" ht="30.75" hidden="1" customHeight="1" x14ac:dyDescent="0.3">
      <c r="A234" s="448">
        <v>227</v>
      </c>
      <c r="B234" s="390"/>
      <c r="C234" s="390"/>
      <c r="D234" s="390" t="s">
        <v>285</v>
      </c>
      <c r="E234" s="390"/>
      <c r="F234" s="390" t="s">
        <v>614</v>
      </c>
      <c r="G234" s="390"/>
      <c r="H234" s="390" t="s">
        <v>2144</v>
      </c>
      <c r="I234" s="394">
        <v>0</v>
      </c>
      <c r="J234" s="390" t="s">
        <v>1187</v>
      </c>
      <c r="K234" s="390">
        <v>4</v>
      </c>
      <c r="L234" s="390">
        <v>1</v>
      </c>
      <c r="M234" s="390" t="s">
        <v>1999</v>
      </c>
      <c r="N234" s="390" t="s">
        <v>1221</v>
      </c>
      <c r="O234" s="390" t="s">
        <v>484</v>
      </c>
      <c r="P234" s="390" t="s">
        <v>285</v>
      </c>
      <c r="Q234" s="390" t="s">
        <v>285</v>
      </c>
      <c r="R234" s="390" t="s">
        <v>285</v>
      </c>
      <c r="S234" s="390" t="s">
        <v>1184</v>
      </c>
      <c r="T234" s="390" t="s">
        <v>1184</v>
      </c>
      <c r="U234" s="390" t="s">
        <v>1184</v>
      </c>
      <c r="V234" s="390" t="s">
        <v>1184</v>
      </c>
      <c r="W234" s="390" t="s">
        <v>1185</v>
      </c>
      <c r="X234" s="390" t="s">
        <v>1184</v>
      </c>
      <c r="Y234" s="390" t="s">
        <v>1185</v>
      </c>
      <c r="Z234" s="390" t="s">
        <v>1185</v>
      </c>
      <c r="AA234" s="390" t="s">
        <v>1207</v>
      </c>
      <c r="AB234" s="439"/>
      <c r="AC234" s="390" t="s">
        <v>1207</v>
      </c>
      <c r="AD234" s="439"/>
      <c r="AE234" s="390" t="s">
        <v>1207</v>
      </c>
      <c r="AF234" s="390"/>
      <c r="AG234" s="390" t="s">
        <v>1225</v>
      </c>
      <c r="AH234" s="390" t="s">
        <v>1187</v>
      </c>
      <c r="AI234" s="390" t="s">
        <v>1213</v>
      </c>
      <c r="AJ234" s="390"/>
      <c r="AK234" s="390"/>
    </row>
    <row r="235" spans="1:37" ht="30.75" hidden="1" customHeight="1" x14ac:dyDescent="0.3">
      <c r="A235" s="448">
        <v>228</v>
      </c>
      <c r="B235" s="390"/>
      <c r="C235" s="390"/>
      <c r="D235" s="390" t="s">
        <v>2077</v>
      </c>
      <c r="E235" s="390"/>
      <c r="F235" s="390" t="s">
        <v>2078</v>
      </c>
      <c r="G235" s="390"/>
      <c r="H235" s="390" t="s">
        <v>2144</v>
      </c>
      <c r="I235" s="394">
        <v>0</v>
      </c>
      <c r="J235" s="390" t="s">
        <v>1187</v>
      </c>
      <c r="K235" s="390">
        <v>4</v>
      </c>
      <c r="L235" s="390">
        <v>1</v>
      </c>
      <c r="M235" s="390" t="s">
        <v>1999</v>
      </c>
      <c r="N235" s="390" t="s">
        <v>1221</v>
      </c>
      <c r="O235" s="390" t="s">
        <v>460</v>
      </c>
      <c r="P235" s="390" t="s">
        <v>1224</v>
      </c>
      <c r="Q235" s="390" t="s">
        <v>1224</v>
      </c>
      <c r="R235" s="390" t="s">
        <v>1224</v>
      </c>
      <c r="S235" s="390" t="s">
        <v>1185</v>
      </c>
      <c r="T235" s="390" t="s">
        <v>1185</v>
      </c>
      <c r="U235" s="390" t="s">
        <v>1185</v>
      </c>
      <c r="V235" s="390" t="s">
        <v>1185</v>
      </c>
      <c r="W235" s="390" t="s">
        <v>1185</v>
      </c>
      <c r="X235" s="390" t="s">
        <v>1185</v>
      </c>
      <c r="Y235" s="390" t="s">
        <v>1185</v>
      </c>
      <c r="Z235" s="390" t="s">
        <v>1185</v>
      </c>
      <c r="AA235" s="390" t="s">
        <v>1380</v>
      </c>
      <c r="AB235" s="439"/>
      <c r="AC235" s="390" t="s">
        <v>1380</v>
      </c>
      <c r="AD235" s="439"/>
      <c r="AE235" s="390" t="s">
        <v>1380</v>
      </c>
      <c r="AF235" s="390"/>
      <c r="AG235" s="390"/>
      <c r="AH235" s="390" t="s">
        <v>1187</v>
      </c>
      <c r="AI235" s="390"/>
      <c r="AJ235" s="390"/>
      <c r="AK235" s="390"/>
    </row>
    <row r="236" spans="1:37" ht="30.75" hidden="1" customHeight="1" x14ac:dyDescent="0.3">
      <c r="A236" s="448">
        <v>229</v>
      </c>
      <c r="B236" s="390"/>
      <c r="C236" s="390"/>
      <c r="D236" s="390" t="s">
        <v>2079</v>
      </c>
      <c r="E236" s="390"/>
      <c r="F236" s="390" t="s">
        <v>2078</v>
      </c>
      <c r="G236" s="390"/>
      <c r="H236" s="390" t="s">
        <v>2144</v>
      </c>
      <c r="I236" s="394">
        <v>0</v>
      </c>
      <c r="J236" s="390" t="s">
        <v>1187</v>
      </c>
      <c r="K236" s="390">
        <v>4</v>
      </c>
      <c r="L236" s="390">
        <v>1</v>
      </c>
      <c r="M236" s="390" t="s">
        <v>1999</v>
      </c>
      <c r="N236" s="390" t="s">
        <v>1221</v>
      </c>
      <c r="O236" s="390" t="s">
        <v>460</v>
      </c>
      <c r="P236" s="390" t="s">
        <v>1223</v>
      </c>
      <c r="Q236" s="390" t="s">
        <v>1223</v>
      </c>
      <c r="R236" s="390" t="s">
        <v>1223</v>
      </c>
      <c r="S236" s="390" t="s">
        <v>1185</v>
      </c>
      <c r="T236" s="390" t="s">
        <v>1185</v>
      </c>
      <c r="U236" s="390" t="s">
        <v>1185</v>
      </c>
      <c r="V236" s="390" t="s">
        <v>1185</v>
      </c>
      <c r="W236" s="390" t="s">
        <v>1185</v>
      </c>
      <c r="X236" s="390" t="s">
        <v>1185</v>
      </c>
      <c r="Y236" s="390" t="s">
        <v>1185</v>
      </c>
      <c r="Z236" s="390" t="s">
        <v>1185</v>
      </c>
      <c r="AA236" s="390" t="s">
        <v>1380</v>
      </c>
      <c r="AB236" s="439"/>
      <c r="AC236" s="390" t="s">
        <v>1380</v>
      </c>
      <c r="AD236" s="439"/>
      <c r="AE236" s="390" t="s">
        <v>1380</v>
      </c>
      <c r="AF236" s="390"/>
      <c r="AG236" s="390"/>
      <c r="AH236" s="390" t="s">
        <v>1187</v>
      </c>
      <c r="AI236" s="390"/>
      <c r="AJ236" s="390"/>
      <c r="AK236" s="390"/>
    </row>
    <row r="237" spans="1:37" ht="30.75" hidden="1" customHeight="1" x14ac:dyDescent="0.3">
      <c r="A237" s="448">
        <v>230</v>
      </c>
      <c r="B237" s="390"/>
      <c r="C237" s="390"/>
      <c r="D237" s="390" t="s">
        <v>1667</v>
      </c>
      <c r="E237" s="390"/>
      <c r="F237" s="390" t="s">
        <v>2115</v>
      </c>
      <c r="G237" s="390"/>
      <c r="H237" s="390" t="s">
        <v>2144</v>
      </c>
      <c r="I237" s="394">
        <v>0</v>
      </c>
      <c r="J237" s="390" t="s">
        <v>1187</v>
      </c>
      <c r="K237" s="390">
        <v>4</v>
      </c>
      <c r="L237" s="390">
        <v>1</v>
      </c>
      <c r="M237" s="390" t="s">
        <v>1999</v>
      </c>
      <c r="N237" s="390" t="s">
        <v>1221</v>
      </c>
      <c r="O237" s="390" t="s">
        <v>1669</v>
      </c>
      <c r="P237" s="390" t="s">
        <v>1222</v>
      </c>
      <c r="Q237" s="390" t="s">
        <v>1222</v>
      </c>
      <c r="R237" s="390" t="s">
        <v>1222</v>
      </c>
      <c r="S237" s="390" t="s">
        <v>1184</v>
      </c>
      <c r="T237" s="390" t="s">
        <v>1184</v>
      </c>
      <c r="U237" s="390" t="s">
        <v>1184</v>
      </c>
      <c r="V237" s="390" t="s">
        <v>1184</v>
      </c>
      <c r="W237" s="390" t="s">
        <v>1184</v>
      </c>
      <c r="X237" s="390" t="s">
        <v>1185</v>
      </c>
      <c r="Y237" s="390" t="s">
        <v>1185</v>
      </c>
      <c r="Z237" s="390" t="s">
        <v>1185</v>
      </c>
      <c r="AA237" s="390" t="s">
        <v>1207</v>
      </c>
      <c r="AB237" s="439"/>
      <c r="AC237" s="390" t="s">
        <v>1207</v>
      </c>
      <c r="AD237" s="439"/>
      <c r="AE237" s="390" t="s">
        <v>1207</v>
      </c>
      <c r="AF237" s="390"/>
      <c r="AG237" s="390"/>
      <c r="AH237" s="390" t="s">
        <v>1187</v>
      </c>
      <c r="AI237" s="390"/>
      <c r="AJ237" s="390"/>
      <c r="AK237" s="390"/>
    </row>
    <row r="238" spans="1:37" ht="30.75" hidden="1" customHeight="1" x14ac:dyDescent="0.3">
      <c r="A238" s="448">
        <v>231</v>
      </c>
      <c r="B238" s="390"/>
      <c r="C238" s="390"/>
      <c r="D238" s="390" t="s">
        <v>1668</v>
      </c>
      <c r="E238" s="390"/>
      <c r="F238" s="390" t="s">
        <v>2115</v>
      </c>
      <c r="G238" s="390"/>
      <c r="H238" s="390" t="s">
        <v>2144</v>
      </c>
      <c r="I238" s="394">
        <v>0</v>
      </c>
      <c r="J238" s="390" t="s">
        <v>1187</v>
      </c>
      <c r="K238" s="390">
        <v>4</v>
      </c>
      <c r="L238" s="390">
        <v>1</v>
      </c>
      <c r="M238" s="390" t="s">
        <v>1999</v>
      </c>
      <c r="N238" s="390" t="s">
        <v>1221</v>
      </c>
      <c r="O238" s="390" t="s">
        <v>1670</v>
      </c>
      <c r="P238" s="390" t="s">
        <v>1220</v>
      </c>
      <c r="Q238" s="390" t="s">
        <v>1220</v>
      </c>
      <c r="R238" s="390" t="s">
        <v>1220</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3">
      <c r="A239" s="448">
        <v>232</v>
      </c>
      <c r="B239" s="390"/>
      <c r="C239" s="390"/>
      <c r="D239" s="390" t="s">
        <v>287</v>
      </c>
      <c r="E239" s="390"/>
      <c r="F239" s="390" t="s">
        <v>614</v>
      </c>
      <c r="G239" s="390"/>
      <c r="H239" s="390" t="s">
        <v>2144</v>
      </c>
      <c r="I239" s="394">
        <v>0</v>
      </c>
      <c r="J239" s="390" t="s">
        <v>1187</v>
      </c>
      <c r="K239" s="390">
        <v>4</v>
      </c>
      <c r="L239" s="390">
        <v>1</v>
      </c>
      <c r="M239" s="390" t="s">
        <v>2000</v>
      </c>
      <c r="N239" s="390" t="s">
        <v>1215</v>
      </c>
      <c r="O239" s="390" t="s">
        <v>485</v>
      </c>
      <c r="P239" s="390" t="s">
        <v>287</v>
      </c>
      <c r="Q239" s="390" t="s">
        <v>287</v>
      </c>
      <c r="R239" s="390" t="s">
        <v>287</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1217</v>
      </c>
      <c r="AJ239" s="390"/>
      <c r="AK239" s="390"/>
    </row>
    <row r="240" spans="1:37" ht="30.75" hidden="1" customHeight="1" x14ac:dyDescent="0.3">
      <c r="A240" s="448">
        <v>233</v>
      </c>
      <c r="B240" s="390"/>
      <c r="C240" s="390"/>
      <c r="D240" s="390" t="s">
        <v>289</v>
      </c>
      <c r="E240" s="390"/>
      <c r="F240" s="390" t="s">
        <v>614</v>
      </c>
      <c r="G240" s="390"/>
      <c r="H240" s="390" t="s">
        <v>2144</v>
      </c>
      <c r="I240" s="394">
        <v>0</v>
      </c>
      <c r="J240" s="390" t="s">
        <v>1187</v>
      </c>
      <c r="K240" s="390">
        <v>4</v>
      </c>
      <c r="L240" s="390">
        <v>1</v>
      </c>
      <c r="M240" s="390" t="s">
        <v>2000</v>
      </c>
      <c r="N240" s="390" t="s">
        <v>1215</v>
      </c>
      <c r="O240" s="390" t="s">
        <v>486</v>
      </c>
      <c r="P240" s="390" t="s">
        <v>289</v>
      </c>
      <c r="Q240" s="390" t="s">
        <v>289</v>
      </c>
      <c r="R240" s="390" t="s">
        <v>289</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hidden="1" customHeight="1" x14ac:dyDescent="0.3">
      <c r="A241" s="448">
        <v>234</v>
      </c>
      <c r="B241" s="390"/>
      <c r="C241" s="390"/>
      <c r="D241" s="390" t="s">
        <v>2080</v>
      </c>
      <c r="E241" s="390"/>
      <c r="F241" s="390" t="s">
        <v>2078</v>
      </c>
      <c r="G241" s="390"/>
      <c r="H241" s="390" t="s">
        <v>2144</v>
      </c>
      <c r="I241" s="394">
        <v>0</v>
      </c>
      <c r="J241" s="390" t="s">
        <v>1187</v>
      </c>
      <c r="K241" s="390">
        <v>4</v>
      </c>
      <c r="L241" s="390">
        <v>1</v>
      </c>
      <c r="M241" s="390" t="s">
        <v>2000</v>
      </c>
      <c r="N241" s="390" t="s">
        <v>1215</v>
      </c>
      <c r="O241" s="390" t="s">
        <v>460</v>
      </c>
      <c r="P241" s="390" t="s">
        <v>1219</v>
      </c>
      <c r="Q241" s="390" t="s">
        <v>1219</v>
      </c>
      <c r="R241" s="390" t="s">
        <v>1219</v>
      </c>
      <c r="S241" s="390" t="s">
        <v>1185</v>
      </c>
      <c r="T241" s="390" t="s">
        <v>1185</v>
      </c>
      <c r="U241" s="390" t="s">
        <v>1185</v>
      </c>
      <c r="V241" s="390" t="s">
        <v>1185</v>
      </c>
      <c r="W241" s="390" t="s">
        <v>1185</v>
      </c>
      <c r="X241" s="390" t="s">
        <v>1185</v>
      </c>
      <c r="Y241" s="390" t="s">
        <v>1185</v>
      </c>
      <c r="Z241" s="390" t="s">
        <v>1185</v>
      </c>
      <c r="AA241" s="390" t="s">
        <v>1380</v>
      </c>
      <c r="AB241" s="439"/>
      <c r="AC241" s="390" t="s">
        <v>1380</v>
      </c>
      <c r="AD241" s="439"/>
      <c r="AE241" s="390" t="s">
        <v>1380</v>
      </c>
      <c r="AF241" s="390"/>
      <c r="AG241" s="390"/>
      <c r="AH241" s="390" t="s">
        <v>1187</v>
      </c>
      <c r="AI241" s="390"/>
      <c r="AJ241" s="390"/>
      <c r="AK241" s="390"/>
    </row>
    <row r="242" spans="1:37" ht="30.75" hidden="1" customHeight="1" x14ac:dyDescent="0.3">
      <c r="A242" s="448">
        <v>235</v>
      </c>
      <c r="B242" s="390"/>
      <c r="C242" s="390"/>
      <c r="D242" s="390" t="s">
        <v>2081</v>
      </c>
      <c r="E242" s="390"/>
      <c r="F242" s="390" t="s">
        <v>2078</v>
      </c>
      <c r="G242" s="390"/>
      <c r="H242" s="390" t="s">
        <v>2144</v>
      </c>
      <c r="I242" s="394">
        <v>0</v>
      </c>
      <c r="J242" s="390" t="s">
        <v>1187</v>
      </c>
      <c r="K242" s="390">
        <v>4</v>
      </c>
      <c r="L242" s="390">
        <v>1</v>
      </c>
      <c r="M242" s="390" t="s">
        <v>2000</v>
      </c>
      <c r="N242" s="390" t="s">
        <v>1215</v>
      </c>
      <c r="O242" s="390" t="s">
        <v>460</v>
      </c>
      <c r="P242" s="390" t="s">
        <v>1218</v>
      </c>
      <c r="Q242" s="390" t="s">
        <v>1218</v>
      </c>
      <c r="R242" s="390" t="s">
        <v>1218</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3">
      <c r="A243" s="448">
        <v>236</v>
      </c>
      <c r="B243" s="390"/>
      <c r="C243" s="390"/>
      <c r="D243" s="390" t="s">
        <v>291</v>
      </c>
      <c r="E243" s="390"/>
      <c r="F243" s="390" t="s">
        <v>614</v>
      </c>
      <c r="G243" s="390"/>
      <c r="H243" s="390" t="s">
        <v>2144</v>
      </c>
      <c r="I243" s="394">
        <v>0</v>
      </c>
      <c r="J243" s="390" t="s">
        <v>1187</v>
      </c>
      <c r="K243" s="390">
        <v>4</v>
      </c>
      <c r="L243" s="390">
        <v>1</v>
      </c>
      <c r="M243" s="390" t="s">
        <v>2000</v>
      </c>
      <c r="N243" s="390" t="s">
        <v>1215</v>
      </c>
      <c r="O243" s="390" t="s">
        <v>487</v>
      </c>
      <c r="P243" s="390" t="s">
        <v>291</v>
      </c>
      <c r="Q243" s="390" t="s">
        <v>291</v>
      </c>
      <c r="R243" s="390" t="s">
        <v>291</v>
      </c>
      <c r="S243" s="390" t="s">
        <v>1184</v>
      </c>
      <c r="T243" s="390" t="s">
        <v>1184</v>
      </c>
      <c r="U243" s="390" t="s">
        <v>1184</v>
      </c>
      <c r="V243" s="390" t="s">
        <v>1184</v>
      </c>
      <c r="W243" s="390" t="s">
        <v>1184</v>
      </c>
      <c r="X243" s="390" t="s">
        <v>1184</v>
      </c>
      <c r="Y243" s="390" t="s">
        <v>1185</v>
      </c>
      <c r="Z243" s="390" t="s">
        <v>1185</v>
      </c>
      <c r="AA243" s="390" t="s">
        <v>1207</v>
      </c>
      <c r="AB243" s="439"/>
      <c r="AC243" s="390" t="s">
        <v>1207</v>
      </c>
      <c r="AD243" s="439"/>
      <c r="AE243" s="390" t="s">
        <v>1207</v>
      </c>
      <c r="AF243" s="390"/>
      <c r="AG243" s="390"/>
      <c r="AH243" s="390" t="s">
        <v>1187</v>
      </c>
      <c r="AI243" s="390" t="s">
        <v>1217</v>
      </c>
      <c r="AJ243" s="390"/>
      <c r="AK243" s="390"/>
    </row>
    <row r="244" spans="1:37" ht="30.75" hidden="1" customHeight="1" x14ac:dyDescent="0.3">
      <c r="A244" s="448">
        <v>237</v>
      </c>
      <c r="B244" s="390"/>
      <c r="C244" s="390"/>
      <c r="D244" s="390" t="s">
        <v>293</v>
      </c>
      <c r="E244" s="390"/>
      <c r="F244" s="390" t="s">
        <v>614</v>
      </c>
      <c r="G244" s="390"/>
      <c r="H244" s="390" t="s">
        <v>2144</v>
      </c>
      <c r="I244" s="394">
        <v>0</v>
      </c>
      <c r="J244" s="390" t="s">
        <v>1187</v>
      </c>
      <c r="K244" s="390">
        <v>4</v>
      </c>
      <c r="L244" s="390">
        <v>1</v>
      </c>
      <c r="M244" s="390" t="s">
        <v>2000</v>
      </c>
      <c r="N244" s="390" t="s">
        <v>1215</v>
      </c>
      <c r="O244" s="390" t="s">
        <v>488</v>
      </c>
      <c r="P244" s="390" t="s">
        <v>293</v>
      </c>
      <c r="Q244" s="390" t="s">
        <v>293</v>
      </c>
      <c r="R244" s="390" t="s">
        <v>293</v>
      </c>
      <c r="S244" s="390" t="s">
        <v>1184</v>
      </c>
      <c r="T244" s="390" t="s">
        <v>1184</v>
      </c>
      <c r="U244" s="390" t="s">
        <v>1184</v>
      </c>
      <c r="V244" s="390" t="s">
        <v>1184</v>
      </c>
      <c r="W244" s="390" t="s">
        <v>1184</v>
      </c>
      <c r="X244" s="390" t="s">
        <v>1184</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3">
      <c r="A245" s="448">
        <v>238</v>
      </c>
      <c r="B245" s="390"/>
      <c r="C245" s="390"/>
      <c r="D245" s="390" t="s">
        <v>2082</v>
      </c>
      <c r="E245" s="390"/>
      <c r="F245" s="390" t="s">
        <v>2078</v>
      </c>
      <c r="G245" s="390"/>
      <c r="H245" s="390" t="s">
        <v>2144</v>
      </c>
      <c r="I245" s="394">
        <v>0</v>
      </c>
      <c r="J245" s="390" t="s">
        <v>1187</v>
      </c>
      <c r="K245" s="390">
        <v>4</v>
      </c>
      <c r="L245" s="390">
        <v>1</v>
      </c>
      <c r="M245" s="390" t="s">
        <v>2000</v>
      </c>
      <c r="N245" s="390" t="s">
        <v>1215</v>
      </c>
      <c r="O245" s="390" t="s">
        <v>460</v>
      </c>
      <c r="P245" s="390" t="s">
        <v>1216</v>
      </c>
      <c r="Q245" s="390" t="s">
        <v>1216</v>
      </c>
      <c r="R245" s="390" t="s">
        <v>1216</v>
      </c>
      <c r="S245" s="390" t="s">
        <v>1185</v>
      </c>
      <c r="T245" s="390" t="s">
        <v>1185</v>
      </c>
      <c r="U245" s="390" t="s">
        <v>1185</v>
      </c>
      <c r="V245" s="390" t="s">
        <v>1185</v>
      </c>
      <c r="W245" s="390" t="s">
        <v>1185</v>
      </c>
      <c r="X245" s="390" t="s">
        <v>1185</v>
      </c>
      <c r="Y245" s="390" t="s">
        <v>1185</v>
      </c>
      <c r="Z245" s="390" t="s">
        <v>1185</v>
      </c>
      <c r="AA245" s="390" t="s">
        <v>1380</v>
      </c>
      <c r="AB245" s="439"/>
      <c r="AC245" s="390" t="s">
        <v>1380</v>
      </c>
      <c r="AD245" s="439"/>
      <c r="AE245" s="390" t="s">
        <v>1380</v>
      </c>
      <c r="AF245" s="390"/>
      <c r="AG245" s="390"/>
      <c r="AH245" s="390" t="s">
        <v>1187</v>
      </c>
      <c r="AI245" s="390"/>
      <c r="AJ245" s="390"/>
      <c r="AK245" s="390"/>
    </row>
    <row r="246" spans="1:37" ht="30.75" hidden="1" customHeight="1" x14ac:dyDescent="0.3">
      <c r="A246" s="448">
        <v>239</v>
      </c>
      <c r="B246" s="390"/>
      <c r="C246" s="390"/>
      <c r="D246" s="390" t="s">
        <v>2116</v>
      </c>
      <c r="E246" s="390"/>
      <c r="F246" s="390" t="s">
        <v>2078</v>
      </c>
      <c r="G246" s="390"/>
      <c r="H246" s="390" t="s">
        <v>2144</v>
      </c>
      <c r="I246" s="394">
        <v>0</v>
      </c>
      <c r="J246" s="390" t="s">
        <v>1187</v>
      </c>
      <c r="K246" s="390">
        <v>4</v>
      </c>
      <c r="L246" s="390">
        <v>1</v>
      </c>
      <c r="M246" s="390" t="s">
        <v>2000</v>
      </c>
      <c r="N246" s="390" t="s">
        <v>1215</v>
      </c>
      <c r="O246" s="390" t="s">
        <v>460</v>
      </c>
      <c r="P246" s="390" t="s">
        <v>1214</v>
      </c>
      <c r="Q246" s="390" t="s">
        <v>1214</v>
      </c>
      <c r="R246" s="390" t="s">
        <v>1214</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t="s">
        <v>1183</v>
      </c>
      <c r="AH246" s="390" t="s">
        <v>1187</v>
      </c>
      <c r="AI246" s="390" t="s">
        <v>1213</v>
      </c>
      <c r="AJ246" s="390"/>
      <c r="AK246" s="390"/>
    </row>
    <row r="247" spans="1:37" ht="30.75" hidden="1" customHeight="1" x14ac:dyDescent="0.3">
      <c r="A247" s="448">
        <v>240</v>
      </c>
      <c r="B247" s="390"/>
      <c r="C247" s="390"/>
      <c r="D247" s="390" t="s">
        <v>2125</v>
      </c>
      <c r="E247" s="390"/>
      <c r="F247" s="390" t="s">
        <v>2078</v>
      </c>
      <c r="G247" s="390" t="s">
        <v>2097</v>
      </c>
      <c r="H247" s="390" t="s">
        <v>2144</v>
      </c>
      <c r="I247" s="394">
        <v>0</v>
      </c>
      <c r="J247" s="390" t="s">
        <v>1187</v>
      </c>
      <c r="K247" s="390">
        <v>4</v>
      </c>
      <c r="L247" s="390">
        <v>1</v>
      </c>
      <c r="M247" s="390" t="s">
        <v>2001</v>
      </c>
      <c r="N247" s="390" t="s">
        <v>1206</v>
      </c>
      <c r="O247" s="390" t="s">
        <v>460</v>
      </c>
      <c r="P247" s="390" t="s">
        <v>1212</v>
      </c>
      <c r="Q247" s="390" t="s">
        <v>1212</v>
      </c>
      <c r="R247" s="390" t="s">
        <v>1212</v>
      </c>
      <c r="S247" s="390" t="s">
        <v>1185</v>
      </c>
      <c r="T247" s="390" t="s">
        <v>1185</v>
      </c>
      <c r="U247" s="390" t="s">
        <v>1185</v>
      </c>
      <c r="V247" s="390" t="s">
        <v>1185</v>
      </c>
      <c r="W247" s="390" t="s">
        <v>1185</v>
      </c>
      <c r="X247" s="390" t="s">
        <v>1185</v>
      </c>
      <c r="Y247" s="390" t="s">
        <v>1185</v>
      </c>
      <c r="Z247" s="390" t="s">
        <v>1185</v>
      </c>
      <c r="AA247" s="390" t="s">
        <v>1380</v>
      </c>
      <c r="AB247" s="439"/>
      <c r="AC247" s="390" t="s">
        <v>1380</v>
      </c>
      <c r="AD247" s="439"/>
      <c r="AE247" s="390" t="s">
        <v>1380</v>
      </c>
      <c r="AF247" s="390"/>
      <c r="AG247" s="390" t="s">
        <v>2100</v>
      </c>
      <c r="AH247" s="390" t="s">
        <v>1187</v>
      </c>
      <c r="AI247" s="390"/>
      <c r="AJ247" s="390"/>
      <c r="AK247" s="390"/>
    </row>
    <row r="248" spans="1:37" ht="30.75" hidden="1" customHeight="1" x14ac:dyDescent="0.3">
      <c r="A248" s="448">
        <v>241</v>
      </c>
      <c r="B248" s="390"/>
      <c r="C248" s="390"/>
      <c r="D248" s="390" t="s">
        <v>2126</v>
      </c>
      <c r="E248" s="390"/>
      <c r="F248" s="390" t="s">
        <v>2078</v>
      </c>
      <c r="G248" s="390" t="s">
        <v>2097</v>
      </c>
      <c r="H248" s="390" t="s">
        <v>2144</v>
      </c>
      <c r="I248" s="394">
        <v>0</v>
      </c>
      <c r="J248" s="390" t="s">
        <v>1187</v>
      </c>
      <c r="K248" s="390">
        <v>4</v>
      </c>
      <c r="L248" s="390">
        <v>1</v>
      </c>
      <c r="M248" s="390" t="s">
        <v>2001</v>
      </c>
      <c r="N248" s="390" t="s">
        <v>1206</v>
      </c>
      <c r="O248" s="390" t="s">
        <v>460</v>
      </c>
      <c r="P248" s="390" t="s">
        <v>1211</v>
      </c>
      <c r="Q248" s="390" t="s">
        <v>1211</v>
      </c>
      <c r="R248" s="390" t="s">
        <v>1211</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t="s">
        <v>2101</v>
      </c>
      <c r="AH248" s="390" t="s">
        <v>1187</v>
      </c>
      <c r="AI248" s="390"/>
      <c r="AJ248" s="390"/>
      <c r="AK248" s="390"/>
    </row>
    <row r="249" spans="1:37" ht="30.75" hidden="1" customHeight="1" x14ac:dyDescent="0.3">
      <c r="A249" s="448">
        <v>242</v>
      </c>
      <c r="B249" s="390"/>
      <c r="C249" s="390"/>
      <c r="D249" s="390" t="s">
        <v>2127</v>
      </c>
      <c r="E249" s="390"/>
      <c r="F249" s="390" t="s">
        <v>2078</v>
      </c>
      <c r="G249" s="390" t="s">
        <v>2097</v>
      </c>
      <c r="H249" s="390" t="s">
        <v>2144</v>
      </c>
      <c r="I249" s="394">
        <v>0</v>
      </c>
      <c r="J249" s="390" t="s">
        <v>1187</v>
      </c>
      <c r="K249" s="390">
        <v>4</v>
      </c>
      <c r="L249" s="390">
        <v>1</v>
      </c>
      <c r="M249" s="390" t="s">
        <v>2001</v>
      </c>
      <c r="N249" s="390" t="s">
        <v>1206</v>
      </c>
      <c r="O249" s="390" t="s">
        <v>460</v>
      </c>
      <c r="P249" s="390" t="s">
        <v>1210</v>
      </c>
      <c r="Q249" s="390" t="s">
        <v>1210</v>
      </c>
      <c r="R249" s="390" t="s">
        <v>1210</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t="s">
        <v>2102</v>
      </c>
      <c r="AH249" s="390" t="s">
        <v>1187</v>
      </c>
      <c r="AI249" s="390"/>
      <c r="AJ249" s="390"/>
      <c r="AK249" s="390"/>
    </row>
    <row r="250" spans="1:37" ht="30.75" hidden="1" customHeight="1" x14ac:dyDescent="0.3">
      <c r="A250" s="448">
        <v>243</v>
      </c>
      <c r="B250" s="390"/>
      <c r="C250" s="390"/>
      <c r="D250" s="390" t="s">
        <v>2071</v>
      </c>
      <c r="E250" s="390" t="s">
        <v>128</v>
      </c>
      <c r="F250" s="390" t="s">
        <v>614</v>
      </c>
      <c r="G250" s="390" t="s">
        <v>2095</v>
      </c>
      <c r="H250" s="390" t="s">
        <v>2144</v>
      </c>
      <c r="I250" s="394" t="s">
        <v>1880</v>
      </c>
      <c r="J250" s="390" t="s">
        <v>1187</v>
      </c>
      <c r="K250" s="390">
        <v>4</v>
      </c>
      <c r="L250" s="390">
        <v>1</v>
      </c>
      <c r="M250" s="390" t="s">
        <v>2001</v>
      </c>
      <c r="N250" s="390" t="s">
        <v>1206</v>
      </c>
      <c r="O250" s="390" t="s">
        <v>2083</v>
      </c>
      <c r="P250" s="390" t="s">
        <v>1212</v>
      </c>
      <c r="Q250" s="390" t="s">
        <v>1212</v>
      </c>
      <c r="R250" s="390" t="s">
        <v>1212</v>
      </c>
      <c r="S250" s="390" t="s">
        <v>1185</v>
      </c>
      <c r="T250" s="390" t="s">
        <v>1185</v>
      </c>
      <c r="U250" s="390" t="s">
        <v>1185</v>
      </c>
      <c r="V250" s="390" t="s">
        <v>1185</v>
      </c>
      <c r="W250" s="390" t="s">
        <v>1185</v>
      </c>
      <c r="X250" s="390" t="s">
        <v>1185</v>
      </c>
      <c r="Y250" s="390" t="s">
        <v>1185</v>
      </c>
      <c r="Z250" s="390" t="s">
        <v>1185</v>
      </c>
      <c r="AA250" s="390" t="s">
        <v>1207</v>
      </c>
      <c r="AB250" s="439"/>
      <c r="AC250" s="390" t="s">
        <v>1207</v>
      </c>
      <c r="AD250" s="439"/>
      <c r="AE250" s="390" t="s">
        <v>1207</v>
      </c>
      <c r="AF250" s="390"/>
      <c r="AG250" s="390" t="s">
        <v>2100</v>
      </c>
      <c r="AH250" s="390" t="s">
        <v>1187</v>
      </c>
      <c r="AI250" s="390"/>
      <c r="AJ250" s="390"/>
      <c r="AK250" s="390"/>
    </row>
    <row r="251" spans="1:37" ht="30.75" hidden="1" customHeight="1" x14ac:dyDescent="0.3">
      <c r="A251" s="448">
        <v>244</v>
      </c>
      <c r="B251" s="390"/>
      <c r="C251" s="390"/>
      <c r="D251" s="390" t="s">
        <v>2072</v>
      </c>
      <c r="E251" s="390" t="s">
        <v>128</v>
      </c>
      <c r="F251" s="390" t="s">
        <v>614</v>
      </c>
      <c r="G251" s="390" t="s">
        <v>2095</v>
      </c>
      <c r="H251" s="390" t="s">
        <v>2144</v>
      </c>
      <c r="I251" s="394" t="s">
        <v>1880</v>
      </c>
      <c r="J251" s="390" t="s">
        <v>1187</v>
      </c>
      <c r="K251" s="390">
        <v>4</v>
      </c>
      <c r="L251" s="390">
        <v>1</v>
      </c>
      <c r="M251" s="390" t="s">
        <v>2001</v>
      </c>
      <c r="N251" s="390" t="s">
        <v>1206</v>
      </c>
      <c r="O251" s="390" t="s">
        <v>2084</v>
      </c>
      <c r="P251" s="390" t="s">
        <v>1211</v>
      </c>
      <c r="Q251" s="390" t="s">
        <v>1211</v>
      </c>
      <c r="R251" s="390" t="s">
        <v>1211</v>
      </c>
      <c r="S251" s="390" t="s">
        <v>1185</v>
      </c>
      <c r="T251" s="390" t="s">
        <v>1185</v>
      </c>
      <c r="U251" s="390" t="s">
        <v>1185</v>
      </c>
      <c r="V251" s="390" t="s">
        <v>1185</v>
      </c>
      <c r="W251" s="390" t="s">
        <v>1185</v>
      </c>
      <c r="X251" s="390" t="s">
        <v>1185</v>
      </c>
      <c r="Y251" s="390" t="s">
        <v>1185</v>
      </c>
      <c r="Z251" s="390" t="s">
        <v>1185</v>
      </c>
      <c r="AA251" s="390" t="s">
        <v>1207</v>
      </c>
      <c r="AB251" s="439"/>
      <c r="AC251" s="390" t="s">
        <v>1207</v>
      </c>
      <c r="AD251" s="439"/>
      <c r="AE251" s="390" t="s">
        <v>1207</v>
      </c>
      <c r="AF251" s="390"/>
      <c r="AG251" s="390" t="s">
        <v>2101</v>
      </c>
      <c r="AH251" s="390" t="s">
        <v>1187</v>
      </c>
      <c r="AI251" s="390"/>
      <c r="AJ251" s="390"/>
      <c r="AK251" s="390"/>
    </row>
    <row r="252" spans="1:37" ht="30.75" hidden="1" customHeight="1" x14ac:dyDescent="0.3">
      <c r="A252" s="448">
        <v>245</v>
      </c>
      <c r="B252" s="390"/>
      <c r="C252" s="390"/>
      <c r="D252" s="390" t="s">
        <v>2073</v>
      </c>
      <c r="E252" s="390" t="s">
        <v>128</v>
      </c>
      <c r="F252" s="390" t="s">
        <v>614</v>
      </c>
      <c r="G252" s="390" t="s">
        <v>2095</v>
      </c>
      <c r="H252" s="390" t="s">
        <v>2144</v>
      </c>
      <c r="I252" s="394" t="s">
        <v>1880</v>
      </c>
      <c r="J252" s="390" t="s">
        <v>1187</v>
      </c>
      <c r="K252" s="390">
        <v>4</v>
      </c>
      <c r="L252" s="390">
        <v>1</v>
      </c>
      <c r="M252" s="390" t="s">
        <v>2001</v>
      </c>
      <c r="N252" s="390" t="s">
        <v>1206</v>
      </c>
      <c r="O252" s="390" t="s">
        <v>2085</v>
      </c>
      <c r="P252" s="390" t="s">
        <v>1210</v>
      </c>
      <c r="Q252" s="390" t="s">
        <v>1210</v>
      </c>
      <c r="R252" s="390" t="s">
        <v>1210</v>
      </c>
      <c r="S252" s="390" t="s">
        <v>1185</v>
      </c>
      <c r="T252" s="390" t="s">
        <v>1185</v>
      </c>
      <c r="U252" s="390" t="s">
        <v>1185</v>
      </c>
      <c r="V252" s="390" t="s">
        <v>1185</v>
      </c>
      <c r="W252" s="390" t="s">
        <v>1185</v>
      </c>
      <c r="X252" s="390" t="s">
        <v>1185</v>
      </c>
      <c r="Y252" s="390" t="s">
        <v>1185</v>
      </c>
      <c r="Z252" s="390" t="s">
        <v>1185</v>
      </c>
      <c r="AA252" s="390" t="s">
        <v>1207</v>
      </c>
      <c r="AB252" s="439"/>
      <c r="AC252" s="390" t="s">
        <v>1207</v>
      </c>
      <c r="AD252" s="439"/>
      <c r="AE252" s="390" t="s">
        <v>1207</v>
      </c>
      <c r="AF252" s="390"/>
      <c r="AG252" s="390" t="s">
        <v>2102</v>
      </c>
      <c r="AH252" s="390" t="s">
        <v>1187</v>
      </c>
      <c r="AI252" s="390"/>
      <c r="AJ252" s="390"/>
      <c r="AK252" s="390"/>
    </row>
    <row r="253" spans="1:37" ht="30.75" hidden="1" customHeight="1" x14ac:dyDescent="0.3">
      <c r="A253" s="448">
        <v>246</v>
      </c>
      <c r="B253" s="390"/>
      <c r="C253" s="390"/>
      <c r="D253" s="390" t="s">
        <v>2128</v>
      </c>
      <c r="E253" s="390"/>
      <c r="F253" s="390" t="s">
        <v>2078</v>
      </c>
      <c r="G253" s="390"/>
      <c r="H253" s="390" t="s">
        <v>2144</v>
      </c>
      <c r="I253" s="394">
        <v>0</v>
      </c>
      <c r="J253" s="390" t="s">
        <v>1187</v>
      </c>
      <c r="K253" s="390">
        <v>4</v>
      </c>
      <c r="L253" s="390">
        <v>1</v>
      </c>
      <c r="M253" s="390" t="s">
        <v>2001</v>
      </c>
      <c r="N253" s="390" t="s">
        <v>1206</v>
      </c>
      <c r="O253" s="390" t="s">
        <v>460</v>
      </c>
      <c r="P253" s="390" t="s">
        <v>1209</v>
      </c>
      <c r="Q253" s="390" t="s">
        <v>1209</v>
      </c>
      <c r="R253" s="390" t="s">
        <v>1209</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390"/>
      <c r="AE253" s="390" t="s">
        <v>1380</v>
      </c>
      <c r="AF253" s="390"/>
      <c r="AG253" s="390"/>
      <c r="AH253" s="390" t="s">
        <v>1187</v>
      </c>
      <c r="AI253" s="390"/>
      <c r="AJ253" s="390"/>
      <c r="AK253" s="390"/>
    </row>
    <row r="254" spans="1:37" ht="30.75" hidden="1" customHeight="1" x14ac:dyDescent="0.3">
      <c r="A254" s="448">
        <v>247</v>
      </c>
      <c r="B254" s="390"/>
      <c r="C254" s="390"/>
      <c r="D254" s="390" t="s">
        <v>2129</v>
      </c>
      <c r="E254" s="390"/>
      <c r="F254" s="390" t="s">
        <v>2078</v>
      </c>
      <c r="G254" s="390"/>
      <c r="H254" s="390" t="s">
        <v>2144</v>
      </c>
      <c r="I254" s="394">
        <v>0</v>
      </c>
      <c r="J254" s="390" t="s">
        <v>1187</v>
      </c>
      <c r="K254" s="390">
        <v>4</v>
      </c>
      <c r="L254" s="390">
        <v>1</v>
      </c>
      <c r="M254" s="390" t="s">
        <v>2001</v>
      </c>
      <c r="N254" s="390" t="s">
        <v>1206</v>
      </c>
      <c r="O254" s="390" t="s">
        <v>460</v>
      </c>
      <c r="P254" s="390" t="s">
        <v>1208</v>
      </c>
      <c r="Q254" s="390" t="s">
        <v>1208</v>
      </c>
      <c r="R254" s="390" t="s">
        <v>1208</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hidden="1" customHeight="1" x14ac:dyDescent="0.3">
      <c r="A255" s="448">
        <v>248</v>
      </c>
      <c r="B255" s="390"/>
      <c r="C255" s="390"/>
      <c r="D255" s="390" t="s">
        <v>295</v>
      </c>
      <c r="E255" s="390"/>
      <c r="F255" s="390" t="s">
        <v>614</v>
      </c>
      <c r="G255" s="390"/>
      <c r="H255" s="390" t="s">
        <v>2144</v>
      </c>
      <c r="I255" s="394">
        <v>0</v>
      </c>
      <c r="J255" s="390" t="s">
        <v>1187</v>
      </c>
      <c r="K255" s="390">
        <v>4</v>
      </c>
      <c r="L255" s="390">
        <v>1</v>
      </c>
      <c r="M255" s="390" t="s">
        <v>2001</v>
      </c>
      <c r="N255" s="390" t="s">
        <v>1206</v>
      </c>
      <c r="O255" s="390" t="s">
        <v>489</v>
      </c>
      <c r="P255" s="390" t="s">
        <v>295</v>
      </c>
      <c r="Q255" s="390" t="s">
        <v>295</v>
      </c>
      <c r="R255" s="390" t="s">
        <v>295</v>
      </c>
      <c r="S255" s="390" t="s">
        <v>1184</v>
      </c>
      <c r="T255" s="390" t="s">
        <v>1184</v>
      </c>
      <c r="U255" s="390" t="s">
        <v>1184</v>
      </c>
      <c r="V255" s="390" t="s">
        <v>1184</v>
      </c>
      <c r="W255" s="390" t="s">
        <v>1184</v>
      </c>
      <c r="X255" s="390" t="s">
        <v>1184</v>
      </c>
      <c r="Y255" s="390" t="s">
        <v>1185</v>
      </c>
      <c r="Z255" s="390" t="s">
        <v>1185</v>
      </c>
      <c r="AA255" s="390" t="s">
        <v>1207</v>
      </c>
      <c r="AB255" s="439"/>
      <c r="AC255" s="390" t="s">
        <v>1207</v>
      </c>
      <c r="AD255" s="390"/>
      <c r="AE255" s="390" t="s">
        <v>1207</v>
      </c>
      <c r="AF255" s="390"/>
      <c r="AG255" s="390"/>
      <c r="AH255" s="390" t="s">
        <v>1187</v>
      </c>
      <c r="AI255" s="390"/>
      <c r="AJ255" s="390"/>
      <c r="AK255" s="390"/>
    </row>
    <row r="256" spans="1:37" ht="30.75" hidden="1" customHeight="1" x14ac:dyDescent="0.3">
      <c r="A256" s="448">
        <v>249</v>
      </c>
      <c r="B256" s="390"/>
      <c r="C256" s="390"/>
      <c r="D256" s="390" t="s">
        <v>297</v>
      </c>
      <c r="E256" s="390"/>
      <c r="F256" s="390" t="s">
        <v>2121</v>
      </c>
      <c r="G256" s="390" t="s">
        <v>1758</v>
      </c>
      <c r="H256" s="390" t="s">
        <v>2144</v>
      </c>
      <c r="I256" s="394">
        <v>0</v>
      </c>
      <c r="J256" s="390" t="s">
        <v>1187</v>
      </c>
      <c r="K256" s="390">
        <v>4</v>
      </c>
      <c r="L256" s="390">
        <v>1</v>
      </c>
      <c r="M256" s="390" t="s">
        <v>2001</v>
      </c>
      <c r="N256" s="390" t="s">
        <v>1206</v>
      </c>
      <c r="O256" s="390" t="s">
        <v>490</v>
      </c>
      <c r="P256" s="390" t="s">
        <v>297</v>
      </c>
      <c r="Q256" s="390" t="s">
        <v>297</v>
      </c>
      <c r="R256" s="390" t="s">
        <v>297</v>
      </c>
      <c r="S256" s="390" t="s">
        <v>1207</v>
      </c>
      <c r="T256" s="390" t="s">
        <v>1184</v>
      </c>
      <c r="U256" s="390" t="s">
        <v>1184</v>
      </c>
      <c r="V256" s="390" t="s">
        <v>1184</v>
      </c>
      <c r="W256" s="390" t="s">
        <v>1184</v>
      </c>
      <c r="X256" s="390" t="s">
        <v>1185</v>
      </c>
      <c r="Y256" s="390" t="s">
        <v>1185</v>
      </c>
      <c r="Z256" s="390" t="s">
        <v>1185</v>
      </c>
      <c r="AA256" s="390" t="s">
        <v>1380</v>
      </c>
      <c r="AB256" s="439"/>
      <c r="AC256" s="390" t="s">
        <v>1380</v>
      </c>
      <c r="AD256" s="390"/>
      <c r="AE256" s="390" t="s">
        <v>1380</v>
      </c>
      <c r="AF256" s="390"/>
      <c r="AG256" s="390"/>
      <c r="AH256" s="390" t="s">
        <v>1187</v>
      </c>
      <c r="AI256" s="390"/>
      <c r="AJ256" s="390"/>
      <c r="AK256" s="390"/>
    </row>
    <row r="257" spans="1:37" ht="30.75" hidden="1" customHeight="1" x14ac:dyDescent="0.3">
      <c r="A257" s="448">
        <v>250</v>
      </c>
      <c r="B257" s="390"/>
      <c r="C257" s="390"/>
      <c r="D257" s="390" t="s">
        <v>299</v>
      </c>
      <c r="E257" s="390"/>
      <c r="F257" s="390" t="s">
        <v>629</v>
      </c>
      <c r="G257" s="390"/>
      <c r="H257" s="390" t="s">
        <v>2144</v>
      </c>
      <c r="I257" s="394">
        <v>0</v>
      </c>
      <c r="J257" s="390" t="s">
        <v>1187</v>
      </c>
      <c r="K257" s="390">
        <v>4</v>
      </c>
      <c r="L257" s="390">
        <v>1</v>
      </c>
      <c r="M257" s="390" t="s">
        <v>2001</v>
      </c>
      <c r="N257" s="390" t="s">
        <v>1206</v>
      </c>
      <c r="O257" s="390" t="s">
        <v>491</v>
      </c>
      <c r="P257" s="390" t="s">
        <v>299</v>
      </c>
      <c r="Q257" s="390" t="s">
        <v>299</v>
      </c>
      <c r="R257" s="390" t="s">
        <v>299</v>
      </c>
      <c r="S257" s="390" t="s">
        <v>1185</v>
      </c>
      <c r="T257" s="390" t="s">
        <v>1185</v>
      </c>
      <c r="U257" s="390" t="s">
        <v>1185</v>
      </c>
      <c r="V257" s="390" t="s">
        <v>1185</v>
      </c>
      <c r="W257" s="390" t="s">
        <v>1185</v>
      </c>
      <c r="X257" s="390" t="s">
        <v>1185</v>
      </c>
      <c r="Y257" s="390" t="s">
        <v>1185</v>
      </c>
      <c r="Z257" s="390" t="s">
        <v>1185</v>
      </c>
      <c r="AA257" s="390" t="s">
        <v>1380</v>
      </c>
      <c r="AB257" s="439"/>
      <c r="AC257" s="390" t="s">
        <v>1380</v>
      </c>
      <c r="AD257" s="390"/>
      <c r="AE257" s="390" t="s">
        <v>1380</v>
      </c>
      <c r="AF257" s="390"/>
      <c r="AG257" s="390"/>
      <c r="AH257" s="390" t="s">
        <v>1187</v>
      </c>
      <c r="AI257" s="390"/>
      <c r="AJ257" s="390"/>
      <c r="AK257" s="390"/>
    </row>
    <row r="258" spans="1:37" ht="30.75" hidden="1" customHeight="1" x14ac:dyDescent="0.3">
      <c r="A258" s="448">
        <v>251</v>
      </c>
      <c r="B258" s="390" t="s">
        <v>1730</v>
      </c>
      <c r="C258" s="390" t="s">
        <v>46</v>
      </c>
      <c r="D258" s="390" t="s">
        <v>301</v>
      </c>
      <c r="E258" s="390"/>
      <c r="F258" s="390" t="s">
        <v>631</v>
      </c>
      <c r="G258" s="390"/>
      <c r="H258" s="390" t="s">
        <v>2144</v>
      </c>
      <c r="I258" s="394">
        <v>0</v>
      </c>
      <c r="J258" s="390" t="s">
        <v>1187</v>
      </c>
      <c r="K258" s="390">
        <v>4</v>
      </c>
      <c r="L258" s="390">
        <v>1</v>
      </c>
      <c r="M258" s="390" t="s">
        <v>2002</v>
      </c>
      <c r="N258" s="390" t="s">
        <v>1203</v>
      </c>
      <c r="O258" s="390" t="s">
        <v>492</v>
      </c>
      <c r="P258" s="390" t="s">
        <v>301</v>
      </c>
      <c r="Q258" s="390" t="s">
        <v>301</v>
      </c>
      <c r="R258" s="390" t="s">
        <v>301</v>
      </c>
      <c r="S258" s="390" t="s">
        <v>1184</v>
      </c>
      <c r="T258" s="390" t="s">
        <v>1185</v>
      </c>
      <c r="U258" s="390" t="s">
        <v>1185</v>
      </c>
      <c r="V258" s="390" t="s">
        <v>1185</v>
      </c>
      <c r="W258" s="390" t="s">
        <v>1185</v>
      </c>
      <c r="X258" s="390" t="s">
        <v>1184</v>
      </c>
      <c r="Y258" s="390" t="s">
        <v>1185</v>
      </c>
      <c r="Z258" s="390" t="s">
        <v>1185</v>
      </c>
      <c r="AA258" s="390" t="s">
        <v>1207</v>
      </c>
      <c r="AB258" s="439"/>
      <c r="AC258" s="390" t="s">
        <v>1380</v>
      </c>
      <c r="AD258" s="390"/>
      <c r="AE258" s="390" t="s">
        <v>1380</v>
      </c>
      <c r="AF258" s="390"/>
      <c r="AG258" s="390" t="s">
        <v>1524</v>
      </c>
      <c r="AH258" s="390" t="s">
        <v>1187</v>
      </c>
      <c r="AI258" s="390"/>
      <c r="AJ258" s="390"/>
      <c r="AK258" s="390"/>
    </row>
    <row r="259" spans="1:37" ht="30.75" hidden="1" customHeight="1" x14ac:dyDescent="0.3">
      <c r="A259" s="448">
        <v>252</v>
      </c>
      <c r="B259" s="390"/>
      <c r="C259" s="390"/>
      <c r="D259" s="390" t="s">
        <v>303</v>
      </c>
      <c r="E259" s="390"/>
      <c r="F259" s="390" t="s">
        <v>631</v>
      </c>
      <c r="G259" s="390"/>
      <c r="H259" s="390" t="s">
        <v>2144</v>
      </c>
      <c r="I259" s="394">
        <v>0</v>
      </c>
      <c r="J259" s="390" t="s">
        <v>1187</v>
      </c>
      <c r="K259" s="390">
        <v>4</v>
      </c>
      <c r="L259" s="390">
        <v>1</v>
      </c>
      <c r="M259" s="390" t="s">
        <v>2002</v>
      </c>
      <c r="N259" s="390" t="s">
        <v>1203</v>
      </c>
      <c r="O259" s="390" t="s">
        <v>493</v>
      </c>
      <c r="P259" s="390" t="s">
        <v>303</v>
      </c>
      <c r="Q259" s="390" t="s">
        <v>303</v>
      </c>
      <c r="R259" s="390" t="s">
        <v>303</v>
      </c>
      <c r="S259" s="390" t="s">
        <v>1184</v>
      </c>
      <c r="T259" s="390" t="s">
        <v>1185</v>
      </c>
      <c r="U259" s="390" t="s">
        <v>1185</v>
      </c>
      <c r="V259" s="390" t="s">
        <v>1185</v>
      </c>
      <c r="W259" s="390" t="s">
        <v>1185</v>
      </c>
      <c r="X259" s="390" t="s">
        <v>1184</v>
      </c>
      <c r="Y259" s="390" t="s">
        <v>1185</v>
      </c>
      <c r="Z259" s="390" t="s">
        <v>1185</v>
      </c>
      <c r="AA259" s="390" t="s">
        <v>1207</v>
      </c>
      <c r="AB259" s="439"/>
      <c r="AC259" s="390" t="s">
        <v>1380</v>
      </c>
      <c r="AD259" s="390"/>
      <c r="AE259" s="390" t="s">
        <v>1380</v>
      </c>
      <c r="AF259" s="390"/>
      <c r="AG259" s="390"/>
      <c r="AH259" s="390" t="s">
        <v>1187</v>
      </c>
      <c r="AI259" s="390"/>
      <c r="AJ259" s="390"/>
      <c r="AK259" s="390"/>
    </row>
    <row r="260" spans="1:37" ht="30.75" hidden="1" customHeight="1" x14ac:dyDescent="0.3">
      <c r="A260" s="448">
        <v>253</v>
      </c>
      <c r="B260" s="390"/>
      <c r="C260" s="390"/>
      <c r="D260" s="390" t="s">
        <v>305</v>
      </c>
      <c r="E260" s="390"/>
      <c r="F260" s="390" t="s">
        <v>631</v>
      </c>
      <c r="G260" s="390"/>
      <c r="H260" s="390" t="s">
        <v>2144</v>
      </c>
      <c r="I260" s="394">
        <v>0</v>
      </c>
      <c r="J260" s="390" t="s">
        <v>1187</v>
      </c>
      <c r="K260" s="390">
        <v>4</v>
      </c>
      <c r="L260" s="390">
        <v>1</v>
      </c>
      <c r="M260" s="390" t="s">
        <v>2002</v>
      </c>
      <c r="N260" s="390" t="s">
        <v>1203</v>
      </c>
      <c r="O260" s="390" t="s">
        <v>494</v>
      </c>
      <c r="P260" s="390" t="s">
        <v>305</v>
      </c>
      <c r="Q260" s="390" t="s">
        <v>305</v>
      </c>
      <c r="R260" s="390" t="s">
        <v>305</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hidden="1" customHeight="1" x14ac:dyDescent="0.3">
      <c r="A261" s="448">
        <v>254</v>
      </c>
      <c r="B261" s="390"/>
      <c r="C261" s="390"/>
      <c r="D261" s="390" t="s">
        <v>307</v>
      </c>
      <c r="E261" s="390"/>
      <c r="F261" s="390" t="s">
        <v>631</v>
      </c>
      <c r="G261" s="390"/>
      <c r="H261" s="390" t="s">
        <v>2144</v>
      </c>
      <c r="I261" s="394">
        <v>0</v>
      </c>
      <c r="J261" s="390" t="s">
        <v>1187</v>
      </c>
      <c r="K261" s="390">
        <v>4</v>
      </c>
      <c r="L261" s="390">
        <v>1</v>
      </c>
      <c r="M261" s="390" t="s">
        <v>2002</v>
      </c>
      <c r="N261" s="390" t="s">
        <v>1203</v>
      </c>
      <c r="O261" s="390" t="s">
        <v>495</v>
      </c>
      <c r="P261" s="390" t="s">
        <v>307</v>
      </c>
      <c r="Q261" s="390" t="s">
        <v>307</v>
      </c>
      <c r="R261" s="390" t="s">
        <v>307</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t="s">
        <v>1205</v>
      </c>
      <c r="AJ261" s="390"/>
      <c r="AK261" s="390"/>
    </row>
    <row r="262" spans="1:37" ht="30.75" hidden="1" customHeight="1" x14ac:dyDescent="0.3">
      <c r="A262" s="448">
        <v>255</v>
      </c>
      <c r="B262" s="390"/>
      <c r="C262" s="390"/>
      <c r="D262" s="390" t="s">
        <v>309</v>
      </c>
      <c r="E262" s="390"/>
      <c r="F262" s="390" t="s">
        <v>1204</v>
      </c>
      <c r="G262" s="390"/>
      <c r="H262" s="390" t="s">
        <v>2144</v>
      </c>
      <c r="I262" s="394">
        <v>0</v>
      </c>
      <c r="J262" s="390" t="s">
        <v>1187</v>
      </c>
      <c r="K262" s="390">
        <v>4</v>
      </c>
      <c r="L262" s="390">
        <v>1</v>
      </c>
      <c r="M262" s="390" t="s">
        <v>2002</v>
      </c>
      <c r="N262" s="390" t="s">
        <v>1203</v>
      </c>
      <c r="O262" s="390" t="s">
        <v>496</v>
      </c>
      <c r="P262" s="390" t="s">
        <v>309</v>
      </c>
      <c r="Q262" s="390" t="s">
        <v>309</v>
      </c>
      <c r="R262" s="390" t="s">
        <v>309</v>
      </c>
      <c r="S262" s="390" t="s">
        <v>1184</v>
      </c>
      <c r="T262" s="390" t="s">
        <v>1185</v>
      </c>
      <c r="U262" s="390" t="s">
        <v>1184</v>
      </c>
      <c r="V262" s="390" t="s">
        <v>1185</v>
      </c>
      <c r="W262" s="390" t="s">
        <v>1184</v>
      </c>
      <c r="X262" s="390" t="s">
        <v>1184</v>
      </c>
      <c r="Y262" s="390" t="s">
        <v>1185</v>
      </c>
      <c r="Z262" s="390" t="s">
        <v>1185</v>
      </c>
      <c r="AA262" s="390" t="s">
        <v>1207</v>
      </c>
      <c r="AB262" s="439"/>
      <c r="AC262" s="390" t="s">
        <v>1380</v>
      </c>
      <c r="AD262" s="390"/>
      <c r="AE262" s="390" t="s">
        <v>1380</v>
      </c>
      <c r="AF262" s="390"/>
      <c r="AG262" s="390"/>
      <c r="AH262" s="390" t="s">
        <v>1187</v>
      </c>
      <c r="AI262" s="390"/>
      <c r="AJ262" s="390"/>
      <c r="AK262" s="390"/>
    </row>
    <row r="263" spans="1:37" ht="30.75" hidden="1" customHeight="1" x14ac:dyDescent="0.3">
      <c r="A263" s="448">
        <v>256</v>
      </c>
      <c r="B263" s="390"/>
      <c r="C263" s="390"/>
      <c r="D263" s="390" t="s">
        <v>311</v>
      </c>
      <c r="E263" s="390"/>
      <c r="F263" s="390" t="s">
        <v>631</v>
      </c>
      <c r="G263" s="390"/>
      <c r="H263" s="390" t="s">
        <v>2144</v>
      </c>
      <c r="I263" s="394">
        <v>0</v>
      </c>
      <c r="J263" s="390" t="s">
        <v>1187</v>
      </c>
      <c r="K263" s="390">
        <v>4</v>
      </c>
      <c r="L263" s="390">
        <v>1</v>
      </c>
      <c r="M263" s="390" t="s">
        <v>2002</v>
      </c>
      <c r="N263" s="390" t="s">
        <v>1203</v>
      </c>
      <c r="O263" s="390" t="s">
        <v>497</v>
      </c>
      <c r="P263" s="390" t="s">
        <v>311</v>
      </c>
      <c r="Q263" s="390" t="s">
        <v>311</v>
      </c>
      <c r="R263" s="390" t="s">
        <v>311</v>
      </c>
      <c r="S263" s="390" t="s">
        <v>1184</v>
      </c>
      <c r="T263" s="390" t="s">
        <v>1185</v>
      </c>
      <c r="U263" s="390" t="s">
        <v>1185</v>
      </c>
      <c r="V263" s="390" t="s">
        <v>1185</v>
      </c>
      <c r="W263" s="390" t="s">
        <v>1185</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hidden="1" customHeight="1" x14ac:dyDescent="0.3">
      <c r="A264" s="448">
        <v>257</v>
      </c>
      <c r="B264" s="390"/>
      <c r="C264" s="390"/>
      <c r="D264" s="390" t="s">
        <v>313</v>
      </c>
      <c r="E264" s="390"/>
      <c r="F264" s="390" t="s">
        <v>631</v>
      </c>
      <c r="G264" s="390"/>
      <c r="H264" s="390" t="s">
        <v>2144</v>
      </c>
      <c r="I264" s="394">
        <v>0</v>
      </c>
      <c r="J264" s="390" t="s">
        <v>1187</v>
      </c>
      <c r="K264" s="390">
        <v>4</v>
      </c>
      <c r="L264" s="390">
        <v>1</v>
      </c>
      <c r="M264" s="390" t="s">
        <v>2002</v>
      </c>
      <c r="N264" s="390" t="s">
        <v>1203</v>
      </c>
      <c r="O264" s="390" t="s">
        <v>498</v>
      </c>
      <c r="P264" s="390" t="s">
        <v>313</v>
      </c>
      <c r="Q264" s="390" t="s">
        <v>313</v>
      </c>
      <c r="R264" s="390" t="s">
        <v>313</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hidden="1" customHeight="1" x14ac:dyDescent="0.3">
      <c r="A265" s="448">
        <v>258</v>
      </c>
      <c r="B265" s="390"/>
      <c r="C265" s="390"/>
      <c r="D265" s="390" t="s">
        <v>315</v>
      </c>
      <c r="E265" s="390"/>
      <c r="F265" s="390" t="s">
        <v>631</v>
      </c>
      <c r="G265" s="390"/>
      <c r="H265" s="390" t="s">
        <v>2144</v>
      </c>
      <c r="I265" s="394">
        <v>0</v>
      </c>
      <c r="J265" s="390" t="s">
        <v>1187</v>
      </c>
      <c r="K265" s="390">
        <v>4</v>
      </c>
      <c r="L265" s="390">
        <v>1</v>
      </c>
      <c r="M265" s="390" t="s">
        <v>2002</v>
      </c>
      <c r="N265" s="390" t="s">
        <v>1203</v>
      </c>
      <c r="O265" s="390" t="s">
        <v>499</v>
      </c>
      <c r="P265" s="390" t="s">
        <v>315</v>
      </c>
      <c r="Q265" s="390" t="s">
        <v>315</v>
      </c>
      <c r="R265" s="390" t="s">
        <v>315</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c r="AH265" s="390" t="s">
        <v>1187</v>
      </c>
      <c r="AI265" s="390"/>
      <c r="AJ265" s="390"/>
      <c r="AK265" s="390"/>
    </row>
    <row r="266" spans="1:37" ht="30.75" hidden="1" customHeight="1" x14ac:dyDescent="0.3">
      <c r="A266" s="448">
        <v>259</v>
      </c>
      <c r="B266" s="390"/>
      <c r="C266" s="390"/>
      <c r="D266" s="390" t="s">
        <v>317</v>
      </c>
      <c r="E266" s="390"/>
      <c r="F266" s="390" t="s">
        <v>631</v>
      </c>
      <c r="G266" s="390"/>
      <c r="H266" s="390" t="s">
        <v>2144</v>
      </c>
      <c r="I266" s="394">
        <v>0</v>
      </c>
      <c r="J266" s="390" t="s">
        <v>1187</v>
      </c>
      <c r="K266" s="390">
        <v>4</v>
      </c>
      <c r="L266" s="390">
        <v>1</v>
      </c>
      <c r="M266" s="390" t="s">
        <v>2003</v>
      </c>
      <c r="N266" s="390" t="s">
        <v>1197</v>
      </c>
      <c r="O266" s="390" t="s">
        <v>500</v>
      </c>
      <c r="P266" s="390" t="s">
        <v>317</v>
      </c>
      <c r="Q266" s="390" t="s">
        <v>317</v>
      </c>
      <c r="R266" s="390" t="s">
        <v>317</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3">
      <c r="A267" s="448">
        <v>260</v>
      </c>
      <c r="B267" s="390"/>
      <c r="C267" s="390"/>
      <c r="D267" s="390" t="s">
        <v>319</v>
      </c>
      <c r="E267" s="390"/>
      <c r="F267" s="390" t="s">
        <v>631</v>
      </c>
      <c r="G267" s="390"/>
      <c r="H267" s="390" t="s">
        <v>2144</v>
      </c>
      <c r="I267" s="394">
        <v>0</v>
      </c>
      <c r="J267" s="390" t="s">
        <v>1187</v>
      </c>
      <c r="K267" s="390">
        <v>4</v>
      </c>
      <c r="L267" s="390">
        <v>1</v>
      </c>
      <c r="M267" s="390" t="s">
        <v>2003</v>
      </c>
      <c r="N267" s="390" t="s">
        <v>1197</v>
      </c>
      <c r="O267" s="390" t="s">
        <v>501</v>
      </c>
      <c r="P267" s="390" t="s">
        <v>319</v>
      </c>
      <c r="Q267" s="390" t="s">
        <v>319</v>
      </c>
      <c r="R267" s="390" t="s">
        <v>319</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3">
      <c r="A268" s="448">
        <v>261</v>
      </c>
      <c r="B268" s="390"/>
      <c r="C268" s="390"/>
      <c r="D268" s="390" t="s">
        <v>2130</v>
      </c>
      <c r="E268" s="390"/>
      <c r="F268" s="390" t="s">
        <v>2078</v>
      </c>
      <c r="G268" s="390"/>
      <c r="H268" s="390" t="s">
        <v>2144</v>
      </c>
      <c r="I268" s="394">
        <v>0</v>
      </c>
      <c r="J268" s="390" t="s">
        <v>1187</v>
      </c>
      <c r="K268" s="390">
        <v>4</v>
      </c>
      <c r="L268" s="390">
        <v>1</v>
      </c>
      <c r="M268" s="390" t="s">
        <v>2003</v>
      </c>
      <c r="N268" s="390" t="s">
        <v>1197</v>
      </c>
      <c r="O268" s="390" t="s">
        <v>460</v>
      </c>
      <c r="P268" s="390" t="s">
        <v>1202</v>
      </c>
      <c r="Q268" s="390" t="s">
        <v>1202</v>
      </c>
      <c r="R268" s="390" t="s">
        <v>1202</v>
      </c>
      <c r="S268" s="390" t="s">
        <v>1185</v>
      </c>
      <c r="T268" s="390" t="s">
        <v>1185</v>
      </c>
      <c r="U268" s="390" t="s">
        <v>1185</v>
      </c>
      <c r="V268" s="390" t="s">
        <v>1185</v>
      </c>
      <c r="W268" s="390" t="s">
        <v>1185</v>
      </c>
      <c r="X268" s="390" t="s">
        <v>1185</v>
      </c>
      <c r="Y268" s="390" t="s">
        <v>1185</v>
      </c>
      <c r="Z268" s="390" t="s">
        <v>1185</v>
      </c>
      <c r="AA268" s="390" t="s">
        <v>1380</v>
      </c>
      <c r="AB268" s="439"/>
      <c r="AC268" s="390" t="s">
        <v>1380</v>
      </c>
      <c r="AD268" s="390"/>
      <c r="AE268" s="390" t="s">
        <v>1380</v>
      </c>
      <c r="AF268" s="390"/>
      <c r="AG268" s="390"/>
      <c r="AH268" s="390" t="s">
        <v>1187</v>
      </c>
      <c r="AI268" s="390"/>
      <c r="AJ268" s="390"/>
      <c r="AK268" s="390"/>
    </row>
    <row r="269" spans="1:37" ht="30.75" hidden="1" customHeight="1" x14ac:dyDescent="0.3">
      <c r="A269" s="448">
        <v>262</v>
      </c>
      <c r="B269" s="390"/>
      <c r="C269" s="390"/>
      <c r="D269" s="390" t="s">
        <v>2131</v>
      </c>
      <c r="E269" s="390"/>
      <c r="F269" s="390" t="s">
        <v>2078</v>
      </c>
      <c r="G269" s="390"/>
      <c r="H269" s="390" t="s">
        <v>2144</v>
      </c>
      <c r="I269" s="394">
        <v>0</v>
      </c>
      <c r="J269" s="390" t="s">
        <v>1187</v>
      </c>
      <c r="K269" s="390">
        <v>4</v>
      </c>
      <c r="L269" s="390">
        <v>1</v>
      </c>
      <c r="M269" s="390" t="s">
        <v>2003</v>
      </c>
      <c r="N269" s="390" t="s">
        <v>1197</v>
      </c>
      <c r="O269" s="390" t="s">
        <v>460</v>
      </c>
      <c r="P269" s="390" t="s">
        <v>1201</v>
      </c>
      <c r="Q269" s="390" t="s">
        <v>1201</v>
      </c>
      <c r="R269" s="390" t="s">
        <v>1201</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hidden="1" customHeight="1" x14ac:dyDescent="0.3">
      <c r="A270" s="448">
        <v>263</v>
      </c>
      <c r="B270" s="390"/>
      <c r="C270" s="390"/>
      <c r="D270" s="390" t="s">
        <v>2132</v>
      </c>
      <c r="E270" s="390"/>
      <c r="F270" s="390" t="s">
        <v>2078</v>
      </c>
      <c r="G270" s="390"/>
      <c r="H270" s="390" t="s">
        <v>2144</v>
      </c>
      <c r="I270" s="394">
        <v>0</v>
      </c>
      <c r="J270" s="390" t="s">
        <v>1187</v>
      </c>
      <c r="K270" s="390">
        <v>4</v>
      </c>
      <c r="L270" s="390">
        <v>1</v>
      </c>
      <c r="M270" s="390" t="s">
        <v>2003</v>
      </c>
      <c r="N270" s="390" t="s">
        <v>1197</v>
      </c>
      <c r="O270" s="390" t="s">
        <v>460</v>
      </c>
      <c r="P270" s="390" t="s">
        <v>1200</v>
      </c>
      <c r="Q270" s="390" t="s">
        <v>1200</v>
      </c>
      <c r="R270" s="390" t="s">
        <v>1200</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hidden="1" customHeight="1" x14ac:dyDescent="0.3">
      <c r="A271" s="448">
        <v>264</v>
      </c>
      <c r="B271" s="390"/>
      <c r="C271" s="390"/>
      <c r="D271" s="390" t="s">
        <v>2133</v>
      </c>
      <c r="E271" s="390"/>
      <c r="F271" s="390" t="s">
        <v>2078</v>
      </c>
      <c r="G271" s="390"/>
      <c r="H271" s="390" t="s">
        <v>2144</v>
      </c>
      <c r="I271" s="394">
        <v>0</v>
      </c>
      <c r="J271" s="390" t="s">
        <v>1187</v>
      </c>
      <c r="K271" s="390">
        <v>4</v>
      </c>
      <c r="L271" s="390">
        <v>1</v>
      </c>
      <c r="M271" s="390" t="s">
        <v>2003</v>
      </c>
      <c r="N271" s="390" t="s">
        <v>1197</v>
      </c>
      <c r="O271" s="390" t="s">
        <v>460</v>
      </c>
      <c r="P271" s="390" t="s">
        <v>1199</v>
      </c>
      <c r="Q271" s="390" t="s">
        <v>1199</v>
      </c>
      <c r="R271" s="390" t="s">
        <v>1199</v>
      </c>
      <c r="S271" s="390" t="s">
        <v>1185</v>
      </c>
      <c r="T271" s="390" t="s">
        <v>1185</v>
      </c>
      <c r="U271" s="390" t="s">
        <v>1185</v>
      </c>
      <c r="V271" s="390" t="s">
        <v>1185</v>
      </c>
      <c r="W271" s="390" t="s">
        <v>1185</v>
      </c>
      <c r="X271" s="390" t="s">
        <v>1185</v>
      </c>
      <c r="Y271" s="390" t="s">
        <v>1185</v>
      </c>
      <c r="Z271" s="390" t="s">
        <v>1185</v>
      </c>
      <c r="AA271" s="390" t="s">
        <v>1380</v>
      </c>
      <c r="AB271" s="439"/>
      <c r="AC271" s="390" t="s">
        <v>1380</v>
      </c>
      <c r="AD271" s="390"/>
      <c r="AE271" s="390" t="s">
        <v>1380</v>
      </c>
      <c r="AF271" s="390"/>
      <c r="AG271" s="390"/>
      <c r="AH271" s="390" t="s">
        <v>1187</v>
      </c>
      <c r="AI271" s="390"/>
      <c r="AJ271" s="390"/>
      <c r="AK271" s="390"/>
    </row>
    <row r="272" spans="1:37" ht="30.75" hidden="1" customHeight="1" x14ac:dyDescent="0.3">
      <c r="A272" s="448">
        <v>265</v>
      </c>
      <c r="B272" s="390"/>
      <c r="C272" s="390"/>
      <c r="D272" s="390" t="s">
        <v>2134</v>
      </c>
      <c r="E272" s="390"/>
      <c r="F272" s="390" t="s">
        <v>2078</v>
      </c>
      <c r="G272" s="390"/>
      <c r="H272" s="390" t="s">
        <v>2144</v>
      </c>
      <c r="I272" s="394">
        <v>0</v>
      </c>
      <c r="J272" s="390" t="s">
        <v>1187</v>
      </c>
      <c r="K272" s="390">
        <v>4</v>
      </c>
      <c r="L272" s="390">
        <v>1</v>
      </c>
      <c r="M272" s="390" t="s">
        <v>2003</v>
      </c>
      <c r="N272" s="390" t="s">
        <v>1197</v>
      </c>
      <c r="O272" s="390" t="s">
        <v>460</v>
      </c>
      <c r="P272" s="390" t="s">
        <v>1198</v>
      </c>
      <c r="Q272" s="390" t="s">
        <v>1198</v>
      </c>
      <c r="R272" s="390" t="s">
        <v>1198</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hidden="1" customHeight="1" x14ac:dyDescent="0.3">
      <c r="A273" s="448">
        <v>266</v>
      </c>
      <c r="B273" s="390"/>
      <c r="C273" s="390"/>
      <c r="D273" s="390" t="s">
        <v>2135</v>
      </c>
      <c r="E273" s="390"/>
      <c r="F273" s="390" t="s">
        <v>2078</v>
      </c>
      <c r="G273" s="390"/>
      <c r="H273" s="390" t="s">
        <v>2144</v>
      </c>
      <c r="I273" s="394">
        <v>0</v>
      </c>
      <c r="J273" s="390" t="s">
        <v>1187</v>
      </c>
      <c r="K273" s="390">
        <v>4</v>
      </c>
      <c r="L273" s="390">
        <v>1</v>
      </c>
      <c r="M273" s="390" t="s">
        <v>2003</v>
      </c>
      <c r="N273" s="390" t="s">
        <v>1197</v>
      </c>
      <c r="O273" s="390" t="s">
        <v>460</v>
      </c>
      <c r="P273" s="390" t="s">
        <v>1196</v>
      </c>
      <c r="Q273" s="390" t="s">
        <v>1196</v>
      </c>
      <c r="R273" s="390" t="s">
        <v>1196</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hidden="1" customHeight="1" x14ac:dyDescent="0.3">
      <c r="A274" s="448">
        <v>267</v>
      </c>
      <c r="B274" s="390"/>
      <c r="C274" s="390"/>
      <c r="D274" s="390" t="s">
        <v>327</v>
      </c>
      <c r="E274" s="390"/>
      <c r="F274" s="390" t="s">
        <v>631</v>
      </c>
      <c r="G274" s="390"/>
      <c r="H274" s="390" t="s">
        <v>2144</v>
      </c>
      <c r="I274" s="394">
        <v>0</v>
      </c>
      <c r="J274" s="390" t="s">
        <v>1187</v>
      </c>
      <c r="K274" s="390">
        <v>4</v>
      </c>
      <c r="L274" s="390">
        <v>1</v>
      </c>
      <c r="M274" s="390" t="s">
        <v>2004</v>
      </c>
      <c r="N274" s="390" t="s">
        <v>1190</v>
      </c>
      <c r="O274" s="390" t="s">
        <v>502</v>
      </c>
      <c r="P274" s="390" t="s">
        <v>327</v>
      </c>
      <c r="Q274" s="390" t="s">
        <v>327</v>
      </c>
      <c r="R274" s="390" t="s">
        <v>327</v>
      </c>
      <c r="S274" s="390" t="s">
        <v>1184</v>
      </c>
      <c r="T274" s="390" t="s">
        <v>1184</v>
      </c>
      <c r="U274" s="390" t="s">
        <v>1184</v>
      </c>
      <c r="V274" s="390" t="s">
        <v>1184</v>
      </c>
      <c r="W274" s="390" t="s">
        <v>1184</v>
      </c>
      <c r="X274" s="390" t="s">
        <v>1184</v>
      </c>
      <c r="Y274" s="390" t="s">
        <v>1185</v>
      </c>
      <c r="Z274" s="390" t="s">
        <v>1185</v>
      </c>
      <c r="AA274" s="390" t="s">
        <v>1207</v>
      </c>
      <c r="AB274" s="439"/>
      <c r="AC274" s="390" t="s">
        <v>1380</v>
      </c>
      <c r="AD274" s="390"/>
      <c r="AE274" s="390" t="s">
        <v>1380</v>
      </c>
      <c r="AF274" s="390"/>
      <c r="AG274" s="390"/>
      <c r="AH274" s="390" t="s">
        <v>1187</v>
      </c>
      <c r="AI274" s="390" t="s">
        <v>1189</v>
      </c>
      <c r="AJ274" s="390"/>
      <c r="AK274" s="390"/>
    </row>
    <row r="275" spans="1:37" ht="30.75" hidden="1" customHeight="1" x14ac:dyDescent="0.3">
      <c r="A275" s="448">
        <v>268</v>
      </c>
      <c r="B275" s="390"/>
      <c r="C275" s="390"/>
      <c r="D275" s="390" t="s">
        <v>2136</v>
      </c>
      <c r="E275" s="390"/>
      <c r="F275" s="390" t="s">
        <v>2078</v>
      </c>
      <c r="G275" s="390"/>
      <c r="H275" s="390" t="s">
        <v>2144</v>
      </c>
      <c r="I275" s="394">
        <v>0</v>
      </c>
      <c r="J275" s="390" t="s">
        <v>1187</v>
      </c>
      <c r="K275" s="390">
        <v>4</v>
      </c>
      <c r="L275" s="390">
        <v>1</v>
      </c>
      <c r="M275" s="390" t="s">
        <v>2004</v>
      </c>
      <c r="N275" s="390" t="s">
        <v>1190</v>
      </c>
      <c r="O275" s="390" t="s">
        <v>460</v>
      </c>
      <c r="P275" s="390" t="s">
        <v>1195</v>
      </c>
      <c r="Q275" s="390" t="s">
        <v>1195</v>
      </c>
      <c r="R275" s="390" t="s">
        <v>1195</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3">
      <c r="A276" s="448">
        <v>269</v>
      </c>
      <c r="B276" s="390"/>
      <c r="C276" s="390"/>
      <c r="D276" s="390" t="s">
        <v>2137</v>
      </c>
      <c r="E276" s="390"/>
      <c r="F276" s="390" t="s">
        <v>2078</v>
      </c>
      <c r="G276" s="390"/>
      <c r="H276" s="390" t="s">
        <v>2144</v>
      </c>
      <c r="I276" s="394">
        <v>0</v>
      </c>
      <c r="J276" s="390" t="s">
        <v>1187</v>
      </c>
      <c r="K276" s="390">
        <v>4</v>
      </c>
      <c r="L276" s="390">
        <v>1</v>
      </c>
      <c r="M276" s="390" t="s">
        <v>2004</v>
      </c>
      <c r="N276" s="390" t="s">
        <v>1190</v>
      </c>
      <c r="O276" s="390" t="s">
        <v>460</v>
      </c>
      <c r="P276" s="390" t="s">
        <v>1194</v>
      </c>
      <c r="Q276" s="390" t="s">
        <v>1194</v>
      </c>
      <c r="R276" s="390" t="s">
        <v>1194</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3">
      <c r="A277" s="448">
        <v>270</v>
      </c>
      <c r="B277" s="390"/>
      <c r="C277" s="390"/>
      <c r="D277" s="390" t="s">
        <v>331</v>
      </c>
      <c r="E277" s="390"/>
      <c r="F277" s="390" t="s">
        <v>631</v>
      </c>
      <c r="G277" s="390"/>
      <c r="H277" s="390" t="s">
        <v>2144</v>
      </c>
      <c r="I277" s="394">
        <v>0</v>
      </c>
      <c r="J277" s="390" t="s">
        <v>1187</v>
      </c>
      <c r="K277" s="390">
        <v>4</v>
      </c>
      <c r="L277" s="390">
        <v>1</v>
      </c>
      <c r="M277" s="390" t="s">
        <v>2004</v>
      </c>
      <c r="N277" s="390" t="s">
        <v>1190</v>
      </c>
      <c r="O277" s="390" t="s">
        <v>503</v>
      </c>
      <c r="P277" s="390" t="s">
        <v>331</v>
      </c>
      <c r="Q277" s="390" t="s">
        <v>331</v>
      </c>
      <c r="R277" s="390" t="s">
        <v>331</v>
      </c>
      <c r="S277" s="390" t="s">
        <v>1184</v>
      </c>
      <c r="T277" s="390" t="s">
        <v>1184</v>
      </c>
      <c r="U277" s="390" t="s">
        <v>1184</v>
      </c>
      <c r="V277" s="390" t="s">
        <v>1184</v>
      </c>
      <c r="W277" s="390" t="s">
        <v>1184</v>
      </c>
      <c r="X277" s="390" t="s">
        <v>1184</v>
      </c>
      <c r="Y277" s="390" t="s">
        <v>1185</v>
      </c>
      <c r="Z277" s="390" t="s">
        <v>1185</v>
      </c>
      <c r="AA277" s="390" t="s">
        <v>1207</v>
      </c>
      <c r="AB277" s="439"/>
      <c r="AC277" s="390" t="s">
        <v>1380</v>
      </c>
      <c r="AD277" s="390"/>
      <c r="AE277" s="390" t="s">
        <v>1380</v>
      </c>
      <c r="AF277" s="390"/>
      <c r="AG277" s="390"/>
      <c r="AH277" s="390" t="s">
        <v>1187</v>
      </c>
      <c r="AI277" s="390" t="s">
        <v>1189</v>
      </c>
      <c r="AJ277" s="390"/>
      <c r="AK277" s="390"/>
    </row>
    <row r="278" spans="1:37" ht="30.75" hidden="1" customHeight="1" x14ac:dyDescent="0.3">
      <c r="A278" s="448">
        <v>271</v>
      </c>
      <c r="B278" s="390"/>
      <c r="C278" s="390"/>
      <c r="D278" s="390" t="s">
        <v>2138</v>
      </c>
      <c r="E278" s="390"/>
      <c r="F278" s="390" t="s">
        <v>2078</v>
      </c>
      <c r="G278" s="390"/>
      <c r="H278" s="390" t="s">
        <v>2144</v>
      </c>
      <c r="I278" s="394">
        <v>0</v>
      </c>
      <c r="J278" s="390" t="s">
        <v>1187</v>
      </c>
      <c r="K278" s="390">
        <v>4</v>
      </c>
      <c r="L278" s="390">
        <v>1</v>
      </c>
      <c r="M278" s="390" t="s">
        <v>2004</v>
      </c>
      <c r="N278" s="390" t="s">
        <v>1190</v>
      </c>
      <c r="O278" s="390" t="s">
        <v>460</v>
      </c>
      <c r="P278" s="390" t="s">
        <v>1193</v>
      </c>
      <c r="Q278" s="390" t="s">
        <v>1193</v>
      </c>
      <c r="R278" s="390" t="s">
        <v>1193</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3">
      <c r="A279" s="448">
        <v>272</v>
      </c>
      <c r="B279" s="390"/>
      <c r="C279" s="390"/>
      <c r="D279" s="390" t="s">
        <v>2139</v>
      </c>
      <c r="E279" s="390"/>
      <c r="F279" s="390" t="s">
        <v>2078</v>
      </c>
      <c r="G279" s="390"/>
      <c r="H279" s="390" t="s">
        <v>2144</v>
      </c>
      <c r="I279" s="394">
        <v>0</v>
      </c>
      <c r="J279" s="390" t="s">
        <v>1187</v>
      </c>
      <c r="K279" s="390">
        <v>4</v>
      </c>
      <c r="L279" s="390">
        <v>1</v>
      </c>
      <c r="M279" s="390" t="s">
        <v>2004</v>
      </c>
      <c r="N279" s="390" t="s">
        <v>1190</v>
      </c>
      <c r="O279" s="390" t="s">
        <v>460</v>
      </c>
      <c r="P279" s="390" t="s">
        <v>1192</v>
      </c>
      <c r="Q279" s="390" t="s">
        <v>1192</v>
      </c>
      <c r="R279" s="390" t="s">
        <v>1192</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3">
      <c r="A280" s="448">
        <v>273</v>
      </c>
      <c r="B280" s="390"/>
      <c r="C280" s="390"/>
      <c r="D280" s="390" t="s">
        <v>2140</v>
      </c>
      <c r="E280" s="390"/>
      <c r="F280" s="390" t="s">
        <v>2078</v>
      </c>
      <c r="G280" s="390"/>
      <c r="H280" s="390" t="s">
        <v>2144</v>
      </c>
      <c r="I280" s="394">
        <v>0</v>
      </c>
      <c r="J280" s="390" t="s">
        <v>1187</v>
      </c>
      <c r="K280" s="390">
        <v>4</v>
      </c>
      <c r="L280" s="390">
        <v>1</v>
      </c>
      <c r="M280" s="390" t="s">
        <v>2004</v>
      </c>
      <c r="N280" s="390" t="s">
        <v>1190</v>
      </c>
      <c r="O280" s="390" t="s">
        <v>460</v>
      </c>
      <c r="P280" s="390" t="s">
        <v>1191</v>
      </c>
      <c r="Q280" s="390" t="s">
        <v>1191</v>
      </c>
      <c r="R280" s="390" t="s">
        <v>1191</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3">
      <c r="A281" s="448">
        <v>274</v>
      </c>
      <c r="B281" s="390"/>
      <c r="C281" s="390"/>
      <c r="D281" s="390" t="s">
        <v>1153</v>
      </c>
      <c r="E281" s="390"/>
      <c r="F281" s="390" t="s">
        <v>1561</v>
      </c>
      <c r="G281" s="390"/>
      <c r="H281" s="390" t="s">
        <v>2144</v>
      </c>
      <c r="I281" s="394">
        <v>0</v>
      </c>
      <c r="J281" s="390" t="s">
        <v>1187</v>
      </c>
      <c r="K281" s="390">
        <v>4</v>
      </c>
      <c r="L281" s="390">
        <v>1</v>
      </c>
      <c r="M281" s="390" t="s">
        <v>2004</v>
      </c>
      <c r="N281" s="390" t="s">
        <v>1190</v>
      </c>
      <c r="O281" s="390" t="s">
        <v>1155</v>
      </c>
      <c r="P281" s="390" t="s">
        <v>1184</v>
      </c>
      <c r="Q281" s="390" t="s">
        <v>1185</v>
      </c>
      <c r="R281" s="390" t="s">
        <v>1185</v>
      </c>
      <c r="S281" s="390" t="s">
        <v>1185</v>
      </c>
      <c r="T281" s="390" t="s">
        <v>1185</v>
      </c>
      <c r="U281" s="390" t="s">
        <v>1185</v>
      </c>
      <c r="V281" s="390" t="s">
        <v>1185</v>
      </c>
      <c r="W281" s="390" t="s">
        <v>1184</v>
      </c>
      <c r="X281" s="390" t="s">
        <v>1185</v>
      </c>
      <c r="Y281" s="390" t="s">
        <v>1185</v>
      </c>
      <c r="Z281" s="390" t="s">
        <v>1185</v>
      </c>
      <c r="AA281" s="390" t="s">
        <v>1380</v>
      </c>
      <c r="AB281" s="439"/>
      <c r="AC281" s="390" t="s">
        <v>1380</v>
      </c>
      <c r="AD281" s="390"/>
      <c r="AE281" s="390" t="s">
        <v>1380</v>
      </c>
      <c r="AF281" s="390"/>
      <c r="AG281" s="390"/>
      <c r="AH281" s="390" t="s">
        <v>1187</v>
      </c>
      <c r="AI281" s="390" t="s">
        <v>1189</v>
      </c>
      <c r="AJ281" s="390"/>
      <c r="AK281" s="390"/>
    </row>
    <row r="282" spans="1:37" ht="30.75" hidden="1" customHeight="1" x14ac:dyDescent="0.3">
      <c r="A282" s="448">
        <v>275</v>
      </c>
      <c r="B282" s="390"/>
      <c r="C282" s="390"/>
      <c r="D282" s="390" t="s">
        <v>337</v>
      </c>
      <c r="E282" s="390"/>
      <c r="F282" s="390" t="s">
        <v>615</v>
      </c>
      <c r="G282" s="390"/>
      <c r="H282" s="390" t="s">
        <v>2144</v>
      </c>
      <c r="I282" s="394">
        <v>0</v>
      </c>
      <c r="J282" s="390" t="s">
        <v>1187</v>
      </c>
      <c r="K282" s="390">
        <v>4</v>
      </c>
      <c r="L282" s="390">
        <v>1</v>
      </c>
      <c r="M282" s="390" t="s">
        <v>2005</v>
      </c>
      <c r="N282" s="390" t="s">
        <v>1186</v>
      </c>
      <c r="O282" s="390" t="s">
        <v>504</v>
      </c>
      <c r="P282" s="390" t="s">
        <v>337</v>
      </c>
      <c r="Q282" s="390" t="s">
        <v>337</v>
      </c>
      <c r="R282" s="390" t="s">
        <v>337</v>
      </c>
      <c r="S282" s="390" t="s">
        <v>1184</v>
      </c>
      <c r="T282" s="390" t="s">
        <v>1184</v>
      </c>
      <c r="U282" s="390" t="s">
        <v>1184</v>
      </c>
      <c r="V282" s="390" t="s">
        <v>1184</v>
      </c>
      <c r="W282" s="390" t="s">
        <v>1184</v>
      </c>
      <c r="X282" s="390" t="s">
        <v>1184</v>
      </c>
      <c r="Y282" s="390" t="s">
        <v>1185</v>
      </c>
      <c r="Z282" s="390" t="s">
        <v>1185</v>
      </c>
      <c r="AA282" s="390" t="s">
        <v>1207</v>
      </c>
      <c r="AB282" s="439"/>
      <c r="AC282" s="390" t="s">
        <v>1207</v>
      </c>
      <c r="AD282" s="390"/>
      <c r="AE282" s="390" t="s">
        <v>1207</v>
      </c>
      <c r="AF282" s="390"/>
      <c r="AG282" s="390" t="s">
        <v>1183</v>
      </c>
      <c r="AH282" s="390" t="s">
        <v>1187</v>
      </c>
      <c r="AI282" s="390" t="s">
        <v>1188</v>
      </c>
      <c r="AJ282" s="390"/>
      <c r="AK282" s="390"/>
    </row>
    <row r="283" spans="1:37" ht="30.75" hidden="1" customHeight="1" x14ac:dyDescent="0.3">
      <c r="A283" s="448">
        <v>276</v>
      </c>
      <c r="B283" s="390"/>
      <c r="C283" s="390"/>
      <c r="D283" s="390" t="s">
        <v>339</v>
      </c>
      <c r="E283" s="390"/>
      <c r="F283" s="390" t="s">
        <v>615</v>
      </c>
      <c r="G283" s="390"/>
      <c r="H283" s="390" t="s">
        <v>2144</v>
      </c>
      <c r="I283" s="394">
        <v>0</v>
      </c>
      <c r="J283" s="390" t="s">
        <v>1187</v>
      </c>
      <c r="K283" s="390">
        <v>4</v>
      </c>
      <c r="L283" s="390">
        <v>1</v>
      </c>
      <c r="M283" s="390" t="s">
        <v>2005</v>
      </c>
      <c r="N283" s="390" t="s">
        <v>1186</v>
      </c>
      <c r="O283" s="390" t="s">
        <v>505</v>
      </c>
      <c r="P283" s="390" t="s">
        <v>339</v>
      </c>
      <c r="Q283" s="390" t="s">
        <v>339</v>
      </c>
      <c r="R283" s="390" t="s">
        <v>339</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hidden="1" customHeight="1" x14ac:dyDescent="0.3">
      <c r="A284" s="448">
        <v>277</v>
      </c>
      <c r="B284" s="390"/>
      <c r="C284" s="390"/>
      <c r="D284" s="390" t="s">
        <v>341</v>
      </c>
      <c r="E284" s="390"/>
      <c r="F284" s="390" t="s">
        <v>615</v>
      </c>
      <c r="G284" s="390"/>
      <c r="H284" s="390" t="s">
        <v>2144</v>
      </c>
      <c r="I284" s="394">
        <v>0</v>
      </c>
      <c r="J284" s="390" t="s">
        <v>1187</v>
      </c>
      <c r="K284" s="390">
        <v>4</v>
      </c>
      <c r="L284" s="390">
        <v>1</v>
      </c>
      <c r="M284" s="390" t="s">
        <v>2005</v>
      </c>
      <c r="N284" s="390" t="s">
        <v>1186</v>
      </c>
      <c r="O284" s="390" t="s">
        <v>506</v>
      </c>
      <c r="P284" s="390" t="s">
        <v>341</v>
      </c>
      <c r="Q284" s="390" t="s">
        <v>341</v>
      </c>
      <c r="R284" s="390" t="s">
        <v>341</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t="s">
        <v>1188</v>
      </c>
      <c r="AJ284" s="390"/>
      <c r="AK284" s="390"/>
    </row>
    <row r="285" spans="1:37" ht="30.75" hidden="1" customHeight="1" x14ac:dyDescent="0.3">
      <c r="A285" s="448">
        <v>278</v>
      </c>
      <c r="B285" s="390"/>
      <c r="C285" s="390"/>
      <c r="D285" s="390" t="s">
        <v>343</v>
      </c>
      <c r="E285" s="390"/>
      <c r="F285" s="390" t="s">
        <v>615</v>
      </c>
      <c r="G285" s="390"/>
      <c r="H285" s="390" t="s">
        <v>2144</v>
      </c>
      <c r="I285" s="394">
        <v>0</v>
      </c>
      <c r="J285" s="390" t="s">
        <v>1187</v>
      </c>
      <c r="K285" s="390">
        <v>4</v>
      </c>
      <c r="L285" s="390">
        <v>1</v>
      </c>
      <c r="M285" s="390" t="s">
        <v>2005</v>
      </c>
      <c r="N285" s="390" t="s">
        <v>1186</v>
      </c>
      <c r="O285" s="390" t="s">
        <v>507</v>
      </c>
      <c r="P285" s="390" t="s">
        <v>343</v>
      </c>
      <c r="Q285" s="390" t="s">
        <v>343</v>
      </c>
      <c r="R285" s="390" t="s">
        <v>343</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t="s">
        <v>1187</v>
      </c>
      <c r="AI285" s="390" t="s">
        <v>1188</v>
      </c>
      <c r="AJ285" s="390"/>
      <c r="AK285" s="390"/>
    </row>
    <row r="286" spans="1:37" ht="30.75" hidden="1" customHeight="1" x14ac:dyDescent="0.3">
      <c r="A286" s="448">
        <v>279</v>
      </c>
      <c r="B286" s="390"/>
      <c r="C286" s="390"/>
      <c r="D286" s="390" t="s">
        <v>345</v>
      </c>
      <c r="E286" s="390"/>
      <c r="F286" s="390" t="s">
        <v>615</v>
      </c>
      <c r="G286" s="390"/>
      <c r="H286" s="390" t="s">
        <v>2144</v>
      </c>
      <c r="I286" s="394">
        <v>0</v>
      </c>
      <c r="J286" s="390" t="s">
        <v>1187</v>
      </c>
      <c r="K286" s="390">
        <v>4</v>
      </c>
      <c r="L286" s="390">
        <v>1</v>
      </c>
      <c r="M286" s="390" t="s">
        <v>2005</v>
      </c>
      <c r="N286" s="390" t="s">
        <v>1186</v>
      </c>
      <c r="O286" s="390" t="s">
        <v>508</v>
      </c>
      <c r="P286" s="390" t="s">
        <v>345</v>
      </c>
      <c r="Q286" s="390" t="s">
        <v>345</v>
      </c>
      <c r="R286" s="390" t="s">
        <v>345</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t="s">
        <v>1187</v>
      </c>
      <c r="AI286" s="390" t="s">
        <v>1188</v>
      </c>
      <c r="AJ286" s="390"/>
      <c r="AK286" s="390"/>
    </row>
    <row r="287" spans="1:37" ht="30.75" hidden="1" customHeight="1" x14ac:dyDescent="0.3">
      <c r="A287" s="448">
        <v>280</v>
      </c>
      <c r="B287" s="390"/>
      <c r="C287" s="390"/>
      <c r="D287" s="390" t="s">
        <v>347</v>
      </c>
      <c r="E287" s="390"/>
      <c r="F287" s="390" t="s">
        <v>615</v>
      </c>
      <c r="G287" s="390"/>
      <c r="H287" s="390" t="s">
        <v>2144</v>
      </c>
      <c r="I287" s="394">
        <v>0</v>
      </c>
      <c r="J287" s="390" t="s">
        <v>1187</v>
      </c>
      <c r="K287" s="390">
        <v>4</v>
      </c>
      <c r="L287" s="390">
        <v>1</v>
      </c>
      <c r="M287" s="390" t="s">
        <v>2005</v>
      </c>
      <c r="N287" s="390" t="s">
        <v>1186</v>
      </c>
      <c r="O287" s="390" t="s">
        <v>509</v>
      </c>
      <c r="P287" s="390" t="s">
        <v>347</v>
      </c>
      <c r="Q287" s="390" t="s">
        <v>347</v>
      </c>
      <c r="R287" s="390" t="s">
        <v>347</v>
      </c>
      <c r="S287" s="390" t="s">
        <v>1184</v>
      </c>
      <c r="T287" s="390" t="s">
        <v>1184</v>
      </c>
      <c r="U287" s="390" t="s">
        <v>1184</v>
      </c>
      <c r="V287" s="390" t="s">
        <v>1184</v>
      </c>
      <c r="W287" s="390" t="s">
        <v>1184</v>
      </c>
      <c r="X287" s="390" t="s">
        <v>1184</v>
      </c>
      <c r="Y287" s="390" t="s">
        <v>1185</v>
      </c>
      <c r="Z287" s="390" t="s">
        <v>1185</v>
      </c>
      <c r="AA287" s="390" t="s">
        <v>1207</v>
      </c>
      <c r="AB287" s="439"/>
      <c r="AC287" s="390" t="s">
        <v>1207</v>
      </c>
      <c r="AD287" s="390"/>
      <c r="AE287" s="390" t="s">
        <v>1207</v>
      </c>
      <c r="AF287" s="390"/>
      <c r="AG287" s="390" t="s">
        <v>1183</v>
      </c>
      <c r="AH287" s="390" t="s">
        <v>1187</v>
      </c>
      <c r="AI287" s="390"/>
      <c r="AJ287" s="390"/>
      <c r="AK287" s="390"/>
    </row>
    <row r="288" spans="1:37" ht="30.75" hidden="1" customHeight="1" x14ac:dyDescent="0.3">
      <c r="A288" s="448">
        <v>281</v>
      </c>
      <c r="B288" s="390"/>
      <c r="C288" s="390"/>
      <c r="D288" s="390" t="s">
        <v>349</v>
      </c>
      <c r="E288" s="390"/>
      <c r="F288" s="390" t="s">
        <v>615</v>
      </c>
      <c r="G288" s="390"/>
      <c r="H288" s="390" t="s">
        <v>2144</v>
      </c>
      <c r="I288" s="394">
        <v>0</v>
      </c>
      <c r="J288" s="390" t="s">
        <v>1187</v>
      </c>
      <c r="K288" s="390">
        <v>4</v>
      </c>
      <c r="L288" s="390">
        <v>1</v>
      </c>
      <c r="M288" s="390" t="s">
        <v>2005</v>
      </c>
      <c r="N288" s="390" t="s">
        <v>1186</v>
      </c>
      <c r="O288" s="390" t="s">
        <v>510</v>
      </c>
      <c r="P288" s="390" t="s">
        <v>349</v>
      </c>
      <c r="Q288" s="390" t="s">
        <v>349</v>
      </c>
      <c r="R288" s="390" t="s">
        <v>349</v>
      </c>
      <c r="S288" s="390" t="s">
        <v>1184</v>
      </c>
      <c r="T288" s="390" t="s">
        <v>1184</v>
      </c>
      <c r="U288" s="390" t="s">
        <v>1184</v>
      </c>
      <c r="V288" s="390" t="s">
        <v>1184</v>
      </c>
      <c r="W288" s="390" t="s">
        <v>1184</v>
      </c>
      <c r="X288" s="390" t="s">
        <v>1184</v>
      </c>
      <c r="Y288" s="390" t="s">
        <v>1185</v>
      </c>
      <c r="Z288" s="390" t="s">
        <v>1185</v>
      </c>
      <c r="AA288" s="390" t="s">
        <v>1207</v>
      </c>
      <c r="AB288" s="439"/>
      <c r="AC288" s="390" t="s">
        <v>1207</v>
      </c>
      <c r="AD288" s="390"/>
      <c r="AE288" s="390" t="s">
        <v>1207</v>
      </c>
      <c r="AF288" s="390"/>
      <c r="AG288" s="390" t="s">
        <v>1183</v>
      </c>
      <c r="AH288" s="390"/>
      <c r="AI288" s="390"/>
      <c r="AJ288" s="390"/>
      <c r="AK288" s="390"/>
    </row>
    <row r="289" spans="1:37" ht="30.75" hidden="1" customHeight="1" x14ac:dyDescent="0.3">
      <c r="A289" s="448">
        <v>282</v>
      </c>
      <c r="B289" s="390"/>
      <c r="C289" s="390"/>
      <c r="D289" s="390" t="s">
        <v>351</v>
      </c>
      <c r="E289" s="390"/>
      <c r="F289" s="390" t="s">
        <v>615</v>
      </c>
      <c r="G289" s="390"/>
      <c r="H289" s="390" t="s">
        <v>2144</v>
      </c>
      <c r="I289" s="394">
        <v>0</v>
      </c>
      <c r="J289" s="390" t="s">
        <v>1187</v>
      </c>
      <c r="K289" s="390">
        <v>4</v>
      </c>
      <c r="L289" s="390">
        <v>1</v>
      </c>
      <c r="M289" s="390" t="s">
        <v>2005</v>
      </c>
      <c r="N289" s="390" t="s">
        <v>1186</v>
      </c>
      <c r="O289" s="390" t="s">
        <v>511</v>
      </c>
      <c r="P289" s="390" t="s">
        <v>351</v>
      </c>
      <c r="Q289" s="390" t="s">
        <v>351</v>
      </c>
      <c r="R289" s="390" t="s">
        <v>351</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c r="AI289" s="390"/>
      <c r="AJ289" s="390"/>
      <c r="AK289" s="390"/>
    </row>
    <row r="290" spans="1:37" ht="30.75" customHeight="1" thickBot="1" x14ac:dyDescent="0.35">
      <c r="A290" s="449"/>
      <c r="B290" s="401" t="s">
        <v>1729</v>
      </c>
      <c r="C290" s="402" t="s">
        <v>1650</v>
      </c>
      <c r="D290" s="403" t="s">
        <v>1650</v>
      </c>
      <c r="E290" s="403"/>
      <c r="F290" s="403" t="s">
        <v>1651</v>
      </c>
      <c r="G290" s="403"/>
      <c r="H290" s="403" t="s">
        <v>1652</v>
      </c>
      <c r="I290" s="404">
        <v>0</v>
      </c>
      <c r="J290" s="403" t="s">
        <v>1187</v>
      </c>
      <c r="K290" s="403">
        <v>4</v>
      </c>
      <c r="L290" s="403">
        <v>1</v>
      </c>
      <c r="M290" s="405" t="s">
        <v>1970</v>
      </c>
      <c r="N290" s="403" t="s">
        <v>1653</v>
      </c>
      <c r="O290" s="406"/>
      <c r="P290" s="406"/>
      <c r="Q290" s="406"/>
      <c r="R290" s="407"/>
      <c r="S290" s="407"/>
      <c r="T290" s="408" t="s">
        <v>1184</v>
      </c>
      <c r="U290" s="408" t="s">
        <v>1185</v>
      </c>
      <c r="V290" s="407"/>
      <c r="W290" s="409"/>
      <c r="X290" s="407"/>
      <c r="Y290" s="403" t="s">
        <v>1207</v>
      </c>
      <c r="Z290" s="403" t="s">
        <v>1185</v>
      </c>
      <c r="AA290" s="403" t="s">
        <v>1185</v>
      </c>
      <c r="AB290" s="442"/>
      <c r="AC290" s="403" t="s">
        <v>1185</v>
      </c>
      <c r="AD290" s="403"/>
      <c r="AE290" s="403" t="s">
        <v>1185</v>
      </c>
      <c r="AF290" s="445"/>
    </row>
    <row r="292" spans="1:37" ht="30.75" customHeight="1" x14ac:dyDescent="0.3">
      <c r="E292" s="410" t="s">
        <v>2030</v>
      </c>
      <c r="F292" s="358" t="s">
        <v>1869</v>
      </c>
      <c r="G292" s="358" t="str">
        <f>_xlfn.CONCAT(I54,I53,I52,I48,I47,I46,I45,I39,I38,I37,I36,I35,I34,I33,I31,I30,I29,I28,I27,I26,I25,I24,I23,I22,I21,I20)</f>
        <v>00000000000000110!OCS_FOUNDRY_PUF_ENABLE &amp; !OCS_IID_PUF_ENABLE00010000000011</v>
      </c>
      <c r="H292" s="358" t="s">
        <v>1876</v>
      </c>
      <c r="I292" s="411" t="s">
        <v>2141</v>
      </c>
    </row>
    <row r="293" spans="1:37" ht="30.75" customHeight="1" x14ac:dyDescent="0.3">
      <c r="F293" s="358" t="s">
        <v>1871</v>
      </c>
      <c r="G293" s="358" t="str">
        <f>_xlfn.CONCAT(I79,I78,I77,I76,I75,I74,I73,I72,I71,I70,I69,I68,I67,I66,I65,I64,I60,I59,I58,I57,I56,I55)</f>
        <v>11111111001000010000111010000001</v>
      </c>
      <c r="H293" s="412" t="s">
        <v>1878</v>
      </c>
      <c r="I293" s="411" t="s">
        <v>2018</v>
      </c>
    </row>
    <row r="294" spans="1:37" ht="30.75" customHeight="1" x14ac:dyDescent="0.3">
      <c r="F294" s="358" t="s">
        <v>1874</v>
      </c>
      <c r="G294" s="358" t="str">
        <f>_xlfn.CONCAT(I89,I88,I87,I86,I85,I84,I83,I82,I81,I80)</f>
        <v>00000000000000000(1 &lt;&lt; cse_sram_num_banks) - 1</v>
      </c>
      <c r="I294" s="411" t="s">
        <v>2142</v>
      </c>
    </row>
    <row r="295" spans="1:37" ht="30.75" customHeight="1" x14ac:dyDescent="0.3">
      <c r="F295" s="358" t="s">
        <v>1875</v>
      </c>
      <c r="G295" s="358" t="str">
        <f>_xlfn.CONCAT(I111,I110,I109,I108,I107,I106,I105,I104,I103,I102,I101,I100,I99,I98,I97,I96,I95,I94,I93,I92,I91,I90)</f>
        <v>00000010TRNG_SEI_EN11000100000000new_LNL00new_Elasti01001</v>
      </c>
      <c r="H295" s="358" t="s">
        <v>1884</v>
      </c>
      <c r="I295" s="411" t="s">
        <v>2143</v>
      </c>
    </row>
    <row r="296" spans="1:37" ht="30.75" customHeight="1" x14ac:dyDescent="0.3">
      <c r="F296" s="358" t="s">
        <v>2006</v>
      </c>
      <c r="G296" s="358" t="str">
        <f>_xlfn.CONCAT(I115,I114,I113,I112)</f>
        <v>00000000000000000000000000000000</v>
      </c>
      <c r="H296" s="358" t="s">
        <v>1886</v>
      </c>
      <c r="I296" s="411" t="s">
        <v>1886</v>
      </c>
    </row>
    <row r="297" spans="1:37" ht="30.75" customHeight="1" x14ac:dyDescent="0.3">
      <c r="F297" s="358" t="s">
        <v>2007</v>
      </c>
      <c r="G297" s="358" t="s">
        <v>2008</v>
      </c>
      <c r="I297" s="411" t="s">
        <v>2008</v>
      </c>
    </row>
    <row r="298" spans="1:37" ht="30.75" customHeight="1" x14ac:dyDescent="0.3">
      <c r="F298" s="358" t="s">
        <v>1756</v>
      </c>
      <c r="I298" s="411"/>
      <c r="W298" s="358"/>
    </row>
    <row r="299" spans="1:37" ht="30.75" customHeight="1" x14ac:dyDescent="0.3">
      <c r="F299" s="358" t="s">
        <v>2009</v>
      </c>
      <c r="G299" s="358" t="e">
        <f>_xlfn.CONCAT(I158,I157,I156,I155,I154,I153,I152,I151,I150,I149,I148,I147,I146,I145,I144,I143,I142,I141,I140,I139,I138,I137,I136,I135,I134,I133,I132,I131,I130,#REF!,I129,I128)</f>
        <v>#REF!</v>
      </c>
      <c r="I299" s="411" t="s">
        <v>1886</v>
      </c>
      <c r="W299" s="358"/>
    </row>
    <row r="300" spans="1:37" ht="30.75" customHeight="1" x14ac:dyDescent="0.3">
      <c r="F300" s="358" t="s">
        <v>2010</v>
      </c>
      <c r="G300" s="358" t="str">
        <f>_xlfn.CONCAT(I176,I175,I174,I173,I172,I171,I170,I169,I168,I167,I166,I165,I164,I163,I162,I161,I160,I159)</f>
        <v>0000000011111111011010!(!OCS_FOUNDRY_PUF_ENABLE &amp; !OCS_IID_PUF_ENABLE)!OCS_FOUNDRY_PUF_ENABLE &amp; !OCS_IID_PUF_ENABLE00000010</v>
      </c>
      <c r="I300" s="411" t="s">
        <v>1886</v>
      </c>
      <c r="W300" s="358"/>
    </row>
  </sheetData>
  <phoneticPr fontId="18" type="noConversion"/>
  <conditionalFormatting sqref="L1:L1048576">
    <cfRule type="cellIs" dxfId="590"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G1:DC1 AC2:DC2 P1:AA2 P3:DC1048576">
    <cfRule type="expression" dxfId="20" priority="240">
      <formula>AND(P1=0, P1&lt;&gt;"")</formula>
    </cfRule>
    <cfRule type="expression" dxfId="19" priority="241">
      <formula>AND(P1&gt;0, P1&lt;10000000000)</formula>
    </cfRule>
    <cfRule type="cellIs" dxfId="18" priority="242" operator="equal">
      <formula>"yes"</formula>
    </cfRule>
    <cfRule type="cellIs" dxfId="17" priority="243" operator="equal">
      <formula>"no"</formula>
    </cfRule>
    <cfRule type="cellIs" dxfId="16" priority="245" operator="equal">
      <formula>"remove"</formula>
    </cfRule>
  </conditionalFormatting>
  <conditionalFormatting sqref="N5:N1048576">
    <cfRule type="expression" dxfId="589" priority="3">
      <formula>COUNTIF($N$5:$N5,$N5)&gt;1</formula>
    </cfRule>
  </conditionalFormatting>
  <conditionalFormatting sqref="M5:M1048576">
    <cfRule type="expression" dxfId="588" priority="2">
      <formula>COUNTIF($M$5:$M5,$M5)&gt;1</formula>
    </cfRule>
  </conditionalFormatting>
  <conditionalFormatting sqref="G5:G1048576">
    <cfRule type="containsText" dxfId="587" priority="1" operator="containsText" text="deprecated">
      <formula>NOT(ISERROR(SEARCH("deprecated",G5)))</formula>
    </cfRule>
  </conditionalFormatting>
  <conditionalFormatting sqref="H5:H1048576">
    <cfRule type="cellIs" dxfId="586" priority="248" operator="equal">
      <formula>"JtagRd, SBRd, JtagWr, R4Err"</formula>
    </cfRule>
    <cfRule type="cellIs" dxfId="585" priority="249" operator="equal">
      <formula>"JtagRd, SBRd, R4Err"</formula>
    </cfRule>
    <cfRule type="cellIs" dxfId="584" priority="250" operator="equal">
      <formula>"JtagRd, SBRd"</formula>
    </cfRule>
    <cfRule type="cellIs" dxfId="583" priority="251" operator="equal">
      <formula>"JtagRd, SBRd, JtagWr, SBWr, R4Err"</formula>
    </cfRule>
    <cfRule type="cellIs" dxfId="582" priority="253" operator="equal">
      <formula>"JtagRd, SBRd, R4Err, LockTag"</formula>
    </cfRule>
    <cfRule type="containsText" dxfId="581" priority="256" operator="containsText" text="BOD">
      <formula>NOT(ISERROR(SEARCH("BOD",H5)))</formula>
    </cfRule>
  </conditionalFormatting>
  <conditionalFormatting sqref="A5:CZ403">
    <cfRule type="expression" dxfId="6" priority="257">
      <formula>$J5="SoftStrap"</formula>
    </cfRule>
    <cfRule type="expression" dxfId="5" priority="542">
      <formula>$J5="GP2_CATEGORY"</formula>
    </cfRule>
    <cfRule type="expression" dxfId="4" priority="543">
      <formula>$J5="GP3_CATEGORY"</formula>
    </cfRule>
    <cfRule type="expression" dxfId="3" priority="544">
      <formula>$J5="GP3_IFP_CATEGORY"</formula>
    </cfRule>
    <cfRule type="expression" dxfId="2" priority="545">
      <formula>$J5="GP1_CATEGORY"</formula>
    </cfRule>
    <cfRule type="expression" dxfId="1" priority="546">
      <formula>$J5="GP1_IFP_CATEGORY"</formula>
    </cfRule>
  </conditionalFormatting>
  <conditionalFormatting sqref="H1:H1048576">
    <cfRule type="containsText" dxfId="580" priority="255" operator="containsText" text="Zeroizable">
      <formula>NOT(ISERROR(SEARCH("Zeroizable",H1)))</formula>
    </cfRule>
  </conditionalFormatting>
  <pageMargins left="0.7" right="0.7" top="0.75" bottom="0.75" header="0.3" footer="0.3"/>
  <pageSetup orientation="portrait" r:id="rId1"/>
  <ignoredErrors>
    <ignoredError sqref="I221:I252 I61:I79 I81:I115 I127:I166 I198:I210 I24:I29 I179:I194 I213:I218 I169:I176"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79" priority="10" operator="equal">
      <formula>0</formula>
    </cfRule>
  </conditionalFormatting>
  <conditionalFormatting sqref="A57">
    <cfRule type="cellIs" dxfId="578" priority="9" operator="equal">
      <formula>0</formula>
    </cfRule>
  </conditionalFormatting>
  <conditionalFormatting sqref="A58">
    <cfRule type="cellIs" dxfId="577" priority="8" operator="equal">
      <formula>0</formula>
    </cfRule>
  </conditionalFormatting>
  <conditionalFormatting sqref="A60">
    <cfRule type="cellIs" dxfId="576" priority="7" operator="equal">
      <formula>0</formula>
    </cfRule>
  </conditionalFormatting>
  <conditionalFormatting sqref="A62 A67">
    <cfRule type="cellIs" priority="6" operator="equal">
      <formula>0</formula>
    </cfRule>
  </conditionalFormatting>
  <conditionalFormatting sqref="A63">
    <cfRule type="cellIs" dxfId="575" priority="5" operator="equal">
      <formula>0</formula>
    </cfRule>
  </conditionalFormatting>
  <conditionalFormatting sqref="A64">
    <cfRule type="cellIs" dxfId="574" priority="3" operator="equal">
      <formula>0</formula>
    </cfRule>
    <cfRule type="cellIs" dxfId="573" priority="4" operator="equal">
      <formula>0</formula>
    </cfRule>
  </conditionalFormatting>
  <conditionalFormatting sqref="A59">
    <cfRule type="cellIs" dxfId="57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73" t="s">
        <v>23</v>
      </c>
      <c r="B14" s="34" t="s">
        <v>24</v>
      </c>
      <c r="C14" s="36" t="s">
        <v>613</v>
      </c>
      <c r="D14" s="46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5" customHeight="1" x14ac:dyDescent="0.3">
      <c r="A15" s="474"/>
      <c r="B15" s="35" t="s">
        <v>30</v>
      </c>
      <c r="C15" s="37" t="s">
        <v>613</v>
      </c>
      <c r="D15" s="4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2"/>
      <c r="N15" s="467"/>
      <c r="O15" s="470"/>
    </row>
    <row r="16" spans="1:15" ht="15" customHeight="1" x14ac:dyDescent="0.3">
      <c r="A16" s="474"/>
      <c r="B16" s="35" t="s">
        <v>31</v>
      </c>
      <c r="C16" s="37" t="s">
        <v>613</v>
      </c>
      <c r="D16" s="4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2"/>
      <c r="N16" s="467"/>
      <c r="O16" s="470"/>
    </row>
    <row r="17" spans="1:15" x14ac:dyDescent="0.3">
      <c r="A17" s="474"/>
      <c r="B17" s="35" t="s">
        <v>32</v>
      </c>
      <c r="C17" s="37" t="s">
        <v>613</v>
      </c>
      <c r="D17" s="46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2"/>
      <c r="N17" s="467"/>
      <c r="O17" s="470"/>
    </row>
    <row r="18" spans="1:15" x14ac:dyDescent="0.3">
      <c r="A18" s="474"/>
      <c r="B18" s="35" t="s">
        <v>34</v>
      </c>
      <c r="C18" s="35" t="s">
        <v>253</v>
      </c>
      <c r="D18" s="46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46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46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46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74"/>
      <c r="B22" s="73" t="s">
        <v>251</v>
      </c>
      <c r="C22" s="73" t="s">
        <v>390</v>
      </c>
      <c r="D22" s="46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46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74"/>
      <c r="B24" s="35" t="s">
        <v>38</v>
      </c>
      <c r="C24" s="37" t="s">
        <v>613</v>
      </c>
      <c r="D24" s="46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2"/>
      <c r="N24" s="467"/>
      <c r="O24" s="470"/>
    </row>
    <row r="25" spans="1:15" x14ac:dyDescent="0.3">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2" t="s">
        <v>370</v>
      </c>
      <c r="N25" s="467"/>
      <c r="O25" s="470">
        <f ca="1">(G25+G26)</f>
        <v>64</v>
      </c>
    </row>
    <row r="26" spans="1:15" ht="15" thickBot="1" x14ac:dyDescent="0.35">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1"/>
    </row>
    <row r="27" spans="1:15" ht="15" thickBot="1" x14ac:dyDescent="0.35">
      <c r="A27" s="10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71" priority="297" operator="equal">
      <formula>0</formula>
    </cfRule>
  </conditionalFormatting>
  <conditionalFormatting sqref="G34">
    <cfRule type="cellIs" dxfId="570" priority="296" operator="equal">
      <formula>0</formula>
    </cfRule>
  </conditionalFormatting>
  <conditionalFormatting sqref="G36">
    <cfRule type="cellIs" dxfId="569" priority="295" operator="equal">
      <formula>0</formula>
    </cfRule>
  </conditionalFormatting>
  <conditionalFormatting sqref="G14:G26">
    <cfRule type="cellIs" dxfId="568" priority="294" operator="equal">
      <formula>0</formula>
    </cfRule>
  </conditionalFormatting>
  <conditionalFormatting sqref="G29">
    <cfRule type="cellIs" dxfId="567" priority="267" operator="equal">
      <formula>0</formula>
    </cfRule>
  </conditionalFormatting>
  <conditionalFormatting sqref="G32">
    <cfRule type="cellIs" dxfId="566" priority="273" operator="equal">
      <formula>0</formula>
    </cfRule>
  </conditionalFormatting>
  <conditionalFormatting sqref="G33">
    <cfRule type="cellIs" dxfId="565" priority="272" operator="equal">
      <formula>0</formula>
    </cfRule>
  </conditionalFormatting>
  <conditionalFormatting sqref="G28">
    <cfRule type="cellIs" dxfId="564" priority="274" operator="equal">
      <formula>0</formula>
    </cfRule>
  </conditionalFormatting>
  <conditionalFormatting sqref="G38">
    <cfRule type="cellIs" dxfId="563" priority="270" operator="equal">
      <formula>0</formula>
    </cfRule>
  </conditionalFormatting>
  <conditionalFormatting sqref="G35">
    <cfRule type="cellIs" dxfId="562" priority="268" operator="equal">
      <formula>0</formula>
    </cfRule>
  </conditionalFormatting>
  <conditionalFormatting sqref="G31">
    <cfRule type="cellIs" dxfId="561" priority="266" operator="equal">
      <formula>0</formula>
    </cfRule>
  </conditionalFormatting>
  <conditionalFormatting sqref="G30">
    <cfRule type="cellIs" dxfId="560" priority="265" operator="equal">
      <formula>0</formula>
    </cfRule>
  </conditionalFormatting>
  <conditionalFormatting sqref="G39">
    <cfRule type="cellIs" dxfId="559" priority="264" operator="equal">
      <formula>0</formula>
    </cfRule>
  </conditionalFormatting>
  <conditionalFormatting sqref="G41">
    <cfRule type="cellIs" dxfId="558" priority="263" operator="equal">
      <formula>0</formula>
    </cfRule>
  </conditionalFormatting>
  <conditionalFormatting sqref="G40">
    <cfRule type="cellIs" dxfId="557" priority="262" operator="equal">
      <formula>0</formula>
    </cfRule>
  </conditionalFormatting>
  <conditionalFormatting sqref="L32">
    <cfRule type="cellIs" dxfId="556" priority="234" operator="equal">
      <formula>0</formula>
    </cfRule>
  </conditionalFormatting>
  <conditionalFormatting sqref="L31">
    <cfRule type="cellIs" dxfId="555" priority="233" operator="equal">
      <formula>0</formula>
    </cfRule>
  </conditionalFormatting>
  <conditionalFormatting sqref="L30">
    <cfRule type="cellIs" dxfId="554" priority="232" operator="equal">
      <formula>0</formula>
    </cfRule>
  </conditionalFormatting>
  <conditionalFormatting sqref="L29">
    <cfRule type="cellIs" dxfId="553" priority="231" operator="equal">
      <formula>0</formula>
    </cfRule>
  </conditionalFormatting>
  <conditionalFormatting sqref="L37">
    <cfRule type="cellIs" dxfId="552" priority="230" operator="equal">
      <formula>0</formula>
    </cfRule>
  </conditionalFormatting>
  <conditionalFormatting sqref="L36">
    <cfRule type="cellIs" dxfId="551" priority="229" operator="equal">
      <formula>0</formula>
    </cfRule>
  </conditionalFormatting>
  <conditionalFormatting sqref="L35">
    <cfRule type="cellIs" dxfId="550" priority="228" operator="equal">
      <formula>0</formula>
    </cfRule>
  </conditionalFormatting>
  <conditionalFormatting sqref="L34">
    <cfRule type="cellIs" dxfId="549" priority="227" operator="equal">
      <formula>0</formula>
    </cfRule>
  </conditionalFormatting>
  <conditionalFormatting sqref="L42">
    <cfRule type="cellIs" dxfId="548" priority="226" operator="equal">
      <formula>0</formula>
    </cfRule>
  </conditionalFormatting>
  <conditionalFormatting sqref="L41">
    <cfRule type="cellIs" dxfId="547" priority="225" operator="equal">
      <formula>0</formula>
    </cfRule>
  </conditionalFormatting>
  <conditionalFormatting sqref="L40">
    <cfRule type="cellIs" dxfId="546" priority="224" operator="equal">
      <formula>0</formula>
    </cfRule>
  </conditionalFormatting>
  <conditionalFormatting sqref="L39">
    <cfRule type="cellIs" dxfId="545" priority="223" operator="equal">
      <formula>0</formula>
    </cfRule>
  </conditionalFormatting>
  <conditionalFormatting sqref="G37">
    <cfRule type="cellIs" dxfId="544" priority="200" operator="equal">
      <formula>0</formula>
    </cfRule>
  </conditionalFormatting>
  <conditionalFormatting sqref="G42">
    <cfRule type="cellIs" dxfId="543" priority="198" operator="equal">
      <formula>0</formula>
    </cfRule>
  </conditionalFormatting>
  <conditionalFormatting sqref="C5">
    <cfRule type="cellIs" dxfId="542" priority="184" operator="equal">
      <formula>0</formula>
    </cfRule>
  </conditionalFormatting>
  <conditionalFormatting sqref="C3">
    <cfRule type="cellIs" dxfId="541" priority="186" operator="equal">
      <formula>0</formula>
    </cfRule>
  </conditionalFormatting>
  <conditionalFormatting sqref="C4">
    <cfRule type="cellIs" dxfId="540" priority="185" operator="equal">
      <formula>0</formula>
    </cfRule>
  </conditionalFormatting>
  <conditionalFormatting sqref="B3 D3">
    <cfRule type="cellIs" dxfId="539" priority="197" operator="equal">
      <formula>0</formula>
    </cfRule>
  </conditionalFormatting>
  <conditionalFormatting sqref="B4 D4">
    <cfRule type="cellIs" dxfId="538" priority="196" operator="equal">
      <formula>0</formula>
    </cfRule>
  </conditionalFormatting>
  <conditionalFormatting sqref="B5 D5">
    <cfRule type="cellIs" dxfId="537" priority="195" operator="equal">
      <formula>0</formula>
    </cfRule>
  </conditionalFormatting>
  <conditionalFormatting sqref="B7">
    <cfRule type="cellIs" dxfId="536" priority="194" operator="equal">
      <formula>0</formula>
    </cfRule>
  </conditionalFormatting>
  <conditionalFormatting sqref="B8 D8">
    <cfRule type="cellIs" priority="193" operator="equal">
      <formula>0</formula>
    </cfRule>
  </conditionalFormatting>
  <conditionalFormatting sqref="B9 D9">
    <cfRule type="cellIs" dxfId="535" priority="192" operator="equal">
      <formula>0</formula>
    </cfRule>
  </conditionalFormatting>
  <conditionalFormatting sqref="B10 D10">
    <cfRule type="cellIs" dxfId="534" priority="190" operator="equal">
      <formula>0</formula>
    </cfRule>
    <cfRule type="cellIs" dxfId="533" priority="191" operator="equal">
      <formula>0</formula>
    </cfRule>
  </conditionalFormatting>
  <conditionalFormatting sqref="B6 D6">
    <cfRule type="cellIs" dxfId="532" priority="188" operator="equal">
      <formula>0</formula>
    </cfRule>
  </conditionalFormatting>
  <conditionalFormatting sqref="D7">
    <cfRule type="cellIs" dxfId="531" priority="187" operator="equal">
      <formula>0</formula>
    </cfRule>
  </conditionalFormatting>
  <conditionalFormatting sqref="C7">
    <cfRule type="cellIs" dxfId="530" priority="183" operator="equal">
      <formula>0</formula>
    </cfRule>
  </conditionalFormatting>
  <conditionalFormatting sqref="C8">
    <cfRule type="cellIs" priority="182" operator="equal">
      <formula>0</formula>
    </cfRule>
  </conditionalFormatting>
  <conditionalFormatting sqref="C9">
    <cfRule type="cellIs" dxfId="529" priority="181" operator="equal">
      <formula>0</formula>
    </cfRule>
  </conditionalFormatting>
  <conditionalFormatting sqref="C10">
    <cfRule type="cellIs" dxfId="528" priority="179" operator="equal">
      <formula>0</formula>
    </cfRule>
    <cfRule type="cellIs" dxfId="527" priority="180" operator="equal">
      <formula>0</formula>
    </cfRule>
  </conditionalFormatting>
  <conditionalFormatting sqref="C6">
    <cfRule type="cellIs" dxfId="526" priority="178" operator="equal">
      <formula>0</formula>
    </cfRule>
  </conditionalFormatting>
  <conditionalFormatting sqref="E10">
    <cfRule type="cellIs" priority="137" operator="equal">
      <formula>0</formula>
    </cfRule>
  </conditionalFormatting>
  <conditionalFormatting sqref="E3">
    <cfRule type="cellIs" dxfId="525" priority="152" operator="equal">
      <formula>0</formula>
    </cfRule>
  </conditionalFormatting>
  <conditionalFormatting sqref="E3">
    <cfRule type="cellIs" priority="151" operator="equal">
      <formula>0</formula>
    </cfRule>
  </conditionalFormatting>
  <conditionalFormatting sqref="E5">
    <cfRule type="cellIs" dxfId="524" priority="148" operator="equal">
      <formula>0</formula>
    </cfRule>
  </conditionalFormatting>
  <conditionalFormatting sqref="E5">
    <cfRule type="cellIs" priority="147" operator="equal">
      <formula>0</formula>
    </cfRule>
  </conditionalFormatting>
  <conditionalFormatting sqref="E7">
    <cfRule type="cellIs" dxfId="523" priority="144" operator="equal">
      <formula>0</formula>
    </cfRule>
  </conditionalFormatting>
  <conditionalFormatting sqref="E7">
    <cfRule type="cellIs" priority="143" operator="equal">
      <formula>0</formula>
    </cfRule>
  </conditionalFormatting>
  <conditionalFormatting sqref="E9">
    <cfRule type="cellIs" dxfId="522" priority="140" operator="equal">
      <formula>0</formula>
    </cfRule>
  </conditionalFormatting>
  <conditionalFormatting sqref="E9">
    <cfRule type="cellIs" priority="139" operator="equal">
      <formula>0</formula>
    </cfRule>
  </conditionalFormatting>
  <conditionalFormatting sqref="E4">
    <cfRule type="cellIs" dxfId="521" priority="150" operator="equal">
      <formula>0</formula>
    </cfRule>
  </conditionalFormatting>
  <conditionalFormatting sqref="E4">
    <cfRule type="cellIs" priority="149" operator="equal">
      <formula>0</formula>
    </cfRule>
  </conditionalFormatting>
  <conditionalFormatting sqref="E6">
    <cfRule type="cellIs" dxfId="520" priority="146" operator="equal">
      <formula>0</formula>
    </cfRule>
  </conditionalFormatting>
  <conditionalFormatting sqref="E6">
    <cfRule type="cellIs" priority="145" operator="equal">
      <formula>0</formula>
    </cfRule>
  </conditionalFormatting>
  <conditionalFormatting sqref="E8">
    <cfRule type="cellIs" dxfId="519" priority="142" operator="equal">
      <formula>0</formula>
    </cfRule>
  </conditionalFormatting>
  <conditionalFormatting sqref="E8">
    <cfRule type="cellIs" priority="141" operator="equal">
      <formula>0</formula>
    </cfRule>
  </conditionalFormatting>
  <conditionalFormatting sqref="E10">
    <cfRule type="cellIs" dxfId="518" priority="138" operator="equal">
      <formula>0</formula>
    </cfRule>
  </conditionalFormatting>
  <conditionalFormatting sqref="G4:G10">
    <cfRule type="cellIs" dxfId="517" priority="128" operator="equal">
      <formula>0</formula>
    </cfRule>
  </conditionalFormatting>
  <conditionalFormatting sqref="F6">
    <cfRule type="cellIs" dxfId="516" priority="119" operator="equal">
      <formula>0</formula>
    </cfRule>
  </conditionalFormatting>
  <conditionalFormatting sqref="F3">
    <cfRule type="cellIs" dxfId="515" priority="127" operator="equal">
      <formula>0</formula>
    </cfRule>
  </conditionalFormatting>
  <conditionalFormatting sqref="F4">
    <cfRule type="cellIs" dxfId="514" priority="126" operator="equal">
      <formula>0</formula>
    </cfRule>
  </conditionalFormatting>
  <conditionalFormatting sqref="F5">
    <cfRule type="cellIs" dxfId="513" priority="125" operator="equal">
      <formula>0</formula>
    </cfRule>
  </conditionalFormatting>
  <conditionalFormatting sqref="F7">
    <cfRule type="cellIs" dxfId="512" priority="124" operator="equal">
      <formula>0</formula>
    </cfRule>
  </conditionalFormatting>
  <conditionalFormatting sqref="F9">
    <cfRule type="cellIs" dxfId="511" priority="122" operator="equal">
      <formula>0</formula>
    </cfRule>
  </conditionalFormatting>
  <conditionalFormatting sqref="G3:I3">
    <cfRule type="cellIs" dxfId="510" priority="118" operator="equal">
      <formula>0</formula>
    </cfRule>
  </conditionalFormatting>
  <conditionalFormatting sqref="F8 H9:H10">
    <cfRule type="cellIs" priority="123" operator="equal">
      <formula>0</formula>
    </cfRule>
  </conditionalFormatting>
  <conditionalFormatting sqref="F10">
    <cfRule type="cellIs" dxfId="509" priority="120" operator="equal">
      <formula>0</formula>
    </cfRule>
    <cfRule type="cellIs" dxfId="508" priority="121" operator="equal">
      <formula>0</formula>
    </cfRule>
  </conditionalFormatting>
  <conditionalFormatting sqref="H7">
    <cfRule type="cellIs" dxfId="507" priority="110" operator="equal">
      <formula>0</formula>
    </cfRule>
  </conditionalFormatting>
  <conditionalFormatting sqref="I6">
    <cfRule type="cellIs" dxfId="506" priority="113" operator="equal">
      <formula>0</formula>
    </cfRule>
  </conditionalFormatting>
  <conditionalFormatting sqref="H5">
    <cfRule type="cellIs" dxfId="505" priority="112" operator="equal">
      <formula>0</formula>
    </cfRule>
  </conditionalFormatting>
  <conditionalFormatting sqref="H4:I4">
    <cfRule type="cellIs" dxfId="504" priority="117" operator="equal">
      <formula>0</formula>
    </cfRule>
  </conditionalFormatting>
  <conditionalFormatting sqref="I5">
    <cfRule type="cellIs" dxfId="503" priority="116" operator="equal">
      <formula>0</formula>
    </cfRule>
  </conditionalFormatting>
  <conditionalFormatting sqref="I7">
    <cfRule type="cellIs" dxfId="502" priority="115" operator="equal">
      <formula>0</formula>
    </cfRule>
  </conditionalFormatting>
  <conditionalFormatting sqref="H8:I8">
    <cfRule type="cellIs" priority="114" operator="equal">
      <formula>0</formula>
    </cfRule>
  </conditionalFormatting>
  <conditionalFormatting sqref="H6">
    <cfRule type="cellIs" dxfId="501" priority="111" operator="equal">
      <formula>0</formula>
    </cfRule>
  </conditionalFormatting>
  <conditionalFormatting sqref="I9:I10">
    <cfRule type="cellIs" priority="107" operator="equal">
      <formula>0</formula>
    </cfRule>
  </conditionalFormatting>
  <conditionalFormatting sqref="E11 G11">
    <cfRule type="cellIs" dxfId="500" priority="94" operator="equal">
      <formula>0</formula>
    </cfRule>
  </conditionalFormatting>
  <conditionalFormatting sqref="I11">
    <cfRule type="cellIs" priority="93" operator="equal">
      <formula>0</formula>
    </cfRule>
  </conditionalFormatting>
  <conditionalFormatting sqref="E13 G13">
    <cfRule type="cellIs" dxfId="49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9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9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96" priority="44" operator="equal">
      <formula>0</formula>
    </cfRule>
  </conditionalFormatting>
  <conditionalFormatting sqref="K5">
    <cfRule type="cellIs" dxfId="495" priority="43" operator="equal">
      <formula>0</formula>
    </cfRule>
  </conditionalFormatting>
  <conditionalFormatting sqref="K6">
    <cfRule type="cellIs" dxfId="494" priority="42" operator="equal">
      <formula>0</formula>
    </cfRule>
  </conditionalFormatting>
  <conditionalFormatting sqref="K9">
    <cfRule type="cellIs" dxfId="493" priority="41" operator="equal">
      <formula>0</formula>
    </cfRule>
  </conditionalFormatting>
  <conditionalFormatting sqref="K10">
    <cfRule type="cellIs" dxfId="492" priority="40" operator="equal">
      <formula>0</formula>
    </cfRule>
  </conditionalFormatting>
  <conditionalFormatting sqref="K7">
    <cfRule type="cellIs" dxfId="491" priority="39" operator="equal">
      <formula>0</formula>
    </cfRule>
  </conditionalFormatting>
  <conditionalFormatting sqref="K8">
    <cfRule type="cellIs" dxfId="490" priority="38" operator="equal">
      <formula>0</formula>
    </cfRule>
  </conditionalFormatting>
  <conditionalFormatting sqref="K11">
    <cfRule type="cellIs" dxfId="489" priority="37" operator="equal">
      <formula>0</formula>
    </cfRule>
  </conditionalFormatting>
  <conditionalFormatting sqref="K13">
    <cfRule type="cellIs" dxfId="488" priority="36" operator="equal">
      <formula>0</formula>
    </cfRule>
  </conditionalFormatting>
  <conditionalFormatting sqref="K12">
    <cfRule type="cellIs" dxfId="487" priority="35" operator="equal">
      <formula>0</formula>
    </cfRule>
  </conditionalFormatting>
  <conditionalFormatting sqref="J3:J4">
    <cfRule type="cellIs" dxfId="486" priority="34" operator="equal">
      <formula>0</formula>
    </cfRule>
  </conditionalFormatting>
  <conditionalFormatting sqref="J5">
    <cfRule type="cellIs" dxfId="485" priority="33" operator="equal">
      <formula>0</formula>
    </cfRule>
  </conditionalFormatting>
  <conditionalFormatting sqref="J6">
    <cfRule type="cellIs" dxfId="484" priority="32" operator="equal">
      <formula>0</formula>
    </cfRule>
  </conditionalFormatting>
  <conditionalFormatting sqref="J9">
    <cfRule type="cellIs" dxfId="483" priority="31" operator="equal">
      <formula>0</formula>
    </cfRule>
  </conditionalFormatting>
  <conditionalFormatting sqref="J10">
    <cfRule type="cellIs" dxfId="482" priority="30" operator="equal">
      <formula>0</formula>
    </cfRule>
  </conditionalFormatting>
  <conditionalFormatting sqref="J7">
    <cfRule type="cellIs" dxfId="481" priority="29" operator="equal">
      <formula>0</formula>
    </cfRule>
  </conditionalFormatting>
  <conditionalFormatting sqref="J8">
    <cfRule type="cellIs" dxfId="480" priority="28" operator="equal">
      <formula>0</formula>
    </cfRule>
  </conditionalFormatting>
  <conditionalFormatting sqref="J11">
    <cfRule type="cellIs" dxfId="479" priority="27" operator="equal">
      <formula>0</formula>
    </cfRule>
  </conditionalFormatting>
  <conditionalFormatting sqref="J13">
    <cfRule type="cellIs" dxfId="478" priority="26" operator="equal">
      <formula>0</formula>
    </cfRule>
  </conditionalFormatting>
  <conditionalFormatting sqref="J12">
    <cfRule type="cellIs" dxfId="477" priority="25" operator="equal">
      <formula>0</formula>
    </cfRule>
  </conditionalFormatting>
  <conditionalFormatting sqref="K25">
    <cfRule type="cellIs" dxfId="476" priority="24" operator="equal">
      <formula>0</formula>
    </cfRule>
  </conditionalFormatting>
  <conditionalFormatting sqref="K26">
    <cfRule type="cellIs" dxfId="475" priority="23" operator="equal">
      <formula>0</formula>
    </cfRule>
  </conditionalFormatting>
  <conditionalFormatting sqref="J25">
    <cfRule type="cellIs" dxfId="474" priority="22" operator="equal">
      <formula>0</formula>
    </cfRule>
  </conditionalFormatting>
  <conditionalFormatting sqref="J26">
    <cfRule type="cellIs" dxfId="473" priority="21" operator="equal">
      <formula>0</formula>
    </cfRule>
  </conditionalFormatting>
  <conditionalFormatting sqref="L3:L4">
    <cfRule type="cellIs" dxfId="472" priority="20" operator="equal">
      <formula>0</formula>
    </cfRule>
  </conditionalFormatting>
  <conditionalFormatting sqref="L5">
    <cfRule type="cellIs" dxfId="471" priority="19" operator="equal">
      <formula>0</formula>
    </cfRule>
  </conditionalFormatting>
  <conditionalFormatting sqref="L6">
    <cfRule type="cellIs" dxfId="470" priority="18" operator="equal">
      <formula>0</formula>
    </cfRule>
  </conditionalFormatting>
  <conditionalFormatting sqref="L7">
    <cfRule type="cellIs" dxfId="469" priority="17" operator="equal">
      <formula>0</formula>
    </cfRule>
  </conditionalFormatting>
  <conditionalFormatting sqref="L8:L9">
    <cfRule type="cellIs" dxfId="468" priority="16" operator="equal">
      <formula>0</formula>
    </cfRule>
  </conditionalFormatting>
  <conditionalFormatting sqref="L14">
    <cfRule type="cellIs" dxfId="467" priority="15" operator="equal">
      <formula>0</formula>
    </cfRule>
  </conditionalFormatting>
  <conditionalFormatting sqref="L15">
    <cfRule type="cellIs" dxfId="466" priority="14" operator="equal">
      <formula>0</formula>
    </cfRule>
  </conditionalFormatting>
  <conditionalFormatting sqref="L16">
    <cfRule type="cellIs" dxfId="465" priority="13" operator="equal">
      <formula>0</formula>
    </cfRule>
  </conditionalFormatting>
  <conditionalFormatting sqref="L17">
    <cfRule type="cellIs" dxfId="464" priority="12" operator="equal">
      <formula>0</formula>
    </cfRule>
  </conditionalFormatting>
  <conditionalFormatting sqref="L18">
    <cfRule type="cellIs" dxfId="463" priority="11" operator="equal">
      <formula>0</formula>
    </cfRule>
  </conditionalFormatting>
  <conditionalFormatting sqref="L19">
    <cfRule type="cellIs" dxfId="462" priority="10" operator="equal">
      <formula>0</formula>
    </cfRule>
  </conditionalFormatting>
  <conditionalFormatting sqref="L20">
    <cfRule type="cellIs" dxfId="461" priority="9" operator="equal">
      <formula>0</formula>
    </cfRule>
  </conditionalFormatting>
  <conditionalFormatting sqref="L21">
    <cfRule type="cellIs" dxfId="460" priority="8" operator="equal">
      <formula>0</formula>
    </cfRule>
  </conditionalFormatting>
  <conditionalFormatting sqref="L22">
    <cfRule type="cellIs" dxfId="459" priority="7" operator="equal">
      <formula>0</formula>
    </cfRule>
  </conditionalFormatting>
  <conditionalFormatting sqref="L23">
    <cfRule type="cellIs" dxfId="458" priority="6" operator="equal">
      <formula>0</formula>
    </cfRule>
  </conditionalFormatting>
  <conditionalFormatting sqref="L24">
    <cfRule type="cellIs" dxfId="457" priority="5" operator="equal">
      <formula>0</formula>
    </cfRule>
  </conditionalFormatting>
  <conditionalFormatting sqref="L10">
    <cfRule type="cellIs" dxfId="456" priority="4" operator="equal">
      <formula>0</formula>
    </cfRule>
  </conditionalFormatting>
  <conditionalFormatting sqref="L11">
    <cfRule type="cellIs" dxfId="455" priority="3" operator="equal">
      <formula>0</formula>
    </cfRule>
  </conditionalFormatting>
  <conditionalFormatting sqref="L12">
    <cfRule type="cellIs" dxfId="454" priority="2" operator="equal">
      <formula>0</formula>
    </cfRule>
  </conditionalFormatting>
  <conditionalFormatting sqref="L13">
    <cfRule type="cellIs" dxfId="45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5" customHeight="1" x14ac:dyDescent="0.3">
      <c r="A8" s="48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3">
      <c r="A9" s="49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3">
      <c r="A10" s="49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3">
      <c r="A11" s="49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3">
      <c r="A12" s="49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9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92"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5" t="s">
        <v>369</v>
      </c>
      <c r="N14" s="466" t="s">
        <v>29</v>
      </c>
      <c r="O14" s="469">
        <f ca="1">(4*32+G18+G19+G20+G21+G22+G23)</f>
        <v>160</v>
      </c>
    </row>
    <row r="15" spans="1:15" x14ac:dyDescent="0.3">
      <c r="A15" s="493"/>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2"/>
      <c r="N15" s="467"/>
      <c r="O15" s="470"/>
    </row>
    <row r="16" spans="1:15" x14ac:dyDescent="0.3">
      <c r="A16" s="493"/>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2"/>
      <c r="N16" s="467"/>
      <c r="O16" s="470"/>
    </row>
    <row r="17" spans="1:15" x14ac:dyDescent="0.3">
      <c r="A17" s="493"/>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2"/>
      <c r="N17" s="467"/>
      <c r="O17" s="470"/>
    </row>
    <row r="18" spans="1:15" x14ac:dyDescent="0.3">
      <c r="A18" s="493"/>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93"/>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93"/>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93"/>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93"/>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93"/>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93"/>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3">
      <c r="A25" s="492"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 thickBot="1" x14ac:dyDescent="0.35">
      <c r="A26" s="494"/>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52" priority="227" operator="equal">
      <formula>0</formula>
    </cfRule>
  </conditionalFormatting>
  <conditionalFormatting sqref="J28">
    <cfRule type="cellIs" dxfId="451" priority="243" operator="equal">
      <formula>0</formula>
    </cfRule>
  </conditionalFormatting>
  <conditionalFormatting sqref="C3">
    <cfRule type="cellIs" dxfId="450" priority="229" operator="equal">
      <formula>0</formula>
    </cfRule>
  </conditionalFormatting>
  <conditionalFormatting sqref="C4">
    <cfRule type="cellIs" dxfId="449" priority="228" operator="equal">
      <formula>0</formula>
    </cfRule>
  </conditionalFormatting>
  <conditionalFormatting sqref="B3 D3 G14:G26">
    <cfRule type="cellIs" dxfId="448" priority="240" operator="equal">
      <formula>0</formula>
    </cfRule>
  </conditionalFormatting>
  <conditionalFormatting sqref="B4 D4">
    <cfRule type="cellIs" dxfId="447" priority="239" operator="equal">
      <formula>0</formula>
    </cfRule>
  </conditionalFormatting>
  <conditionalFormatting sqref="B5 D5">
    <cfRule type="cellIs" dxfId="446" priority="238" operator="equal">
      <formula>0</formula>
    </cfRule>
  </conditionalFormatting>
  <conditionalFormatting sqref="B7">
    <cfRule type="cellIs" dxfId="445" priority="237" operator="equal">
      <formula>0</formula>
    </cfRule>
  </conditionalFormatting>
  <conditionalFormatting sqref="B8 D8">
    <cfRule type="cellIs" priority="236" operator="equal">
      <formula>0</formula>
    </cfRule>
  </conditionalFormatting>
  <conditionalFormatting sqref="B9 D9">
    <cfRule type="cellIs" dxfId="444" priority="235" operator="equal">
      <formula>0</formula>
    </cfRule>
  </conditionalFormatting>
  <conditionalFormatting sqref="B10 D10">
    <cfRule type="cellIs" dxfId="443" priority="233" operator="equal">
      <formula>0</formula>
    </cfRule>
    <cfRule type="cellIs" dxfId="442" priority="234" operator="equal">
      <formula>0</formula>
    </cfRule>
  </conditionalFormatting>
  <conditionalFormatting sqref="B6 D6">
    <cfRule type="cellIs" dxfId="441" priority="231" operator="equal">
      <formula>0</formula>
    </cfRule>
  </conditionalFormatting>
  <conditionalFormatting sqref="D7">
    <cfRule type="cellIs" dxfId="440" priority="230" operator="equal">
      <formula>0</formula>
    </cfRule>
  </conditionalFormatting>
  <conditionalFormatting sqref="C7">
    <cfRule type="cellIs" dxfId="439" priority="226" operator="equal">
      <formula>0</formula>
    </cfRule>
  </conditionalFormatting>
  <conditionalFormatting sqref="C8">
    <cfRule type="cellIs" priority="225" operator="equal">
      <formula>0</formula>
    </cfRule>
  </conditionalFormatting>
  <conditionalFormatting sqref="C9">
    <cfRule type="cellIs" dxfId="438" priority="224" operator="equal">
      <formula>0</formula>
    </cfRule>
  </conditionalFormatting>
  <conditionalFormatting sqref="C10">
    <cfRule type="cellIs" dxfId="437" priority="222" operator="equal">
      <formula>0</formula>
    </cfRule>
    <cfRule type="cellIs" dxfId="436" priority="223" operator="equal">
      <formula>0</formula>
    </cfRule>
  </conditionalFormatting>
  <conditionalFormatting sqref="C6">
    <cfRule type="cellIs" dxfId="435" priority="221" operator="equal">
      <formula>0</formula>
    </cfRule>
  </conditionalFormatting>
  <conditionalFormatting sqref="G40">
    <cfRule type="cellIs" dxfId="434" priority="141" operator="equal">
      <formula>0</formula>
    </cfRule>
  </conditionalFormatting>
  <conditionalFormatting sqref="G37">
    <cfRule type="cellIs" dxfId="433" priority="140" operator="equal">
      <formula>0</formula>
    </cfRule>
  </conditionalFormatting>
  <conditionalFormatting sqref="G42">
    <cfRule type="cellIs" dxfId="432" priority="139" operator="equal">
      <formula>0</formula>
    </cfRule>
  </conditionalFormatting>
  <conditionalFormatting sqref="L32">
    <cfRule type="cellIs" dxfId="431" priority="182" operator="equal">
      <formula>0</formula>
    </cfRule>
  </conditionalFormatting>
  <conditionalFormatting sqref="L31">
    <cfRule type="cellIs" dxfId="430" priority="181" operator="equal">
      <formula>0</formula>
    </cfRule>
  </conditionalFormatting>
  <conditionalFormatting sqref="L30">
    <cfRule type="cellIs" dxfId="429" priority="180" operator="equal">
      <formula>0</formula>
    </cfRule>
  </conditionalFormatting>
  <conditionalFormatting sqref="L36">
    <cfRule type="cellIs" dxfId="428" priority="177" operator="equal">
      <formula>0</formula>
    </cfRule>
  </conditionalFormatting>
  <conditionalFormatting sqref="L29">
    <cfRule type="cellIs" dxfId="427" priority="179" operator="equal">
      <formula>0</formula>
    </cfRule>
  </conditionalFormatting>
  <conditionalFormatting sqref="L37">
    <cfRule type="cellIs" dxfId="426" priority="178" operator="equal">
      <formula>0</formula>
    </cfRule>
  </conditionalFormatting>
  <conditionalFormatting sqref="L35">
    <cfRule type="cellIs" dxfId="425" priority="176" operator="equal">
      <formula>0</formula>
    </cfRule>
  </conditionalFormatting>
  <conditionalFormatting sqref="L34">
    <cfRule type="cellIs" dxfId="424" priority="175" operator="equal">
      <formula>0</formula>
    </cfRule>
  </conditionalFormatting>
  <conditionalFormatting sqref="L42">
    <cfRule type="cellIs" dxfId="423" priority="174" operator="equal">
      <formula>0</formula>
    </cfRule>
  </conditionalFormatting>
  <conditionalFormatting sqref="L41">
    <cfRule type="cellIs" dxfId="422" priority="173" operator="equal">
      <formula>0</formula>
    </cfRule>
  </conditionalFormatting>
  <conditionalFormatting sqref="L40">
    <cfRule type="cellIs" dxfId="421" priority="172" operator="equal">
      <formula>0</formula>
    </cfRule>
  </conditionalFormatting>
  <conditionalFormatting sqref="L39">
    <cfRule type="cellIs" dxfId="420" priority="171" operator="equal">
      <formula>0</formula>
    </cfRule>
  </conditionalFormatting>
  <conditionalFormatting sqref="K25">
    <cfRule type="cellIs" dxfId="419" priority="158" operator="equal">
      <formula>0</formula>
    </cfRule>
  </conditionalFormatting>
  <conditionalFormatting sqref="K26">
    <cfRule type="cellIs" dxfId="418" priority="156" operator="equal">
      <formula>0</formula>
    </cfRule>
  </conditionalFormatting>
  <conditionalFormatting sqref="G34">
    <cfRule type="cellIs" dxfId="417" priority="153" operator="equal">
      <formula>0</formula>
    </cfRule>
  </conditionalFormatting>
  <conditionalFormatting sqref="G36">
    <cfRule type="cellIs" dxfId="416" priority="152" operator="equal">
      <formula>0</formula>
    </cfRule>
  </conditionalFormatting>
  <conditionalFormatting sqref="G29">
    <cfRule type="cellIs" dxfId="415" priority="146" operator="equal">
      <formula>0</formula>
    </cfRule>
  </conditionalFormatting>
  <conditionalFormatting sqref="G32">
    <cfRule type="cellIs" dxfId="414" priority="150" operator="equal">
      <formula>0</formula>
    </cfRule>
  </conditionalFormatting>
  <conditionalFormatting sqref="G33">
    <cfRule type="cellIs" dxfId="413" priority="149" operator="equal">
      <formula>0</formula>
    </cfRule>
  </conditionalFormatting>
  <conditionalFormatting sqref="G28">
    <cfRule type="cellIs" dxfId="412" priority="151" operator="equal">
      <formula>0</formula>
    </cfRule>
  </conditionalFormatting>
  <conditionalFormatting sqref="G38">
    <cfRule type="cellIs" dxfId="411" priority="148" operator="equal">
      <formula>0</formula>
    </cfRule>
  </conditionalFormatting>
  <conditionalFormatting sqref="G35">
    <cfRule type="cellIs" dxfId="410" priority="147" operator="equal">
      <formula>0</formula>
    </cfRule>
  </conditionalFormatting>
  <conditionalFormatting sqref="G31">
    <cfRule type="cellIs" dxfId="409" priority="145" operator="equal">
      <formula>0</formula>
    </cfRule>
  </conditionalFormatting>
  <conditionalFormatting sqref="G30">
    <cfRule type="cellIs" dxfId="408" priority="144" operator="equal">
      <formula>0</formula>
    </cfRule>
  </conditionalFormatting>
  <conditionalFormatting sqref="G39">
    <cfRule type="cellIs" dxfId="407" priority="143" operator="equal">
      <formula>0</formula>
    </cfRule>
  </conditionalFormatting>
  <conditionalFormatting sqref="G41">
    <cfRule type="cellIs" dxfId="406" priority="142" operator="equal">
      <formula>0</formula>
    </cfRule>
  </conditionalFormatting>
  <conditionalFormatting sqref="G3:I3">
    <cfRule type="cellIs" dxfId="405" priority="70" operator="equal">
      <formula>0</formula>
    </cfRule>
  </conditionalFormatting>
  <conditionalFormatting sqref="H4:I4">
    <cfRule type="cellIs" dxfId="404" priority="69" operator="equal">
      <formula>0</formula>
    </cfRule>
  </conditionalFormatting>
  <conditionalFormatting sqref="I6">
    <cfRule type="cellIs" dxfId="403" priority="65" operator="equal">
      <formula>0</formula>
    </cfRule>
  </conditionalFormatting>
  <conditionalFormatting sqref="H5">
    <cfRule type="cellIs" dxfId="402" priority="64" operator="equal">
      <formula>0</formula>
    </cfRule>
  </conditionalFormatting>
  <conditionalFormatting sqref="H6">
    <cfRule type="cellIs" dxfId="401" priority="63" operator="equal">
      <formula>0</formula>
    </cfRule>
  </conditionalFormatting>
  <conditionalFormatting sqref="K3:K4">
    <cfRule type="cellIs" dxfId="400" priority="121" operator="equal">
      <formula>0</formula>
    </cfRule>
  </conditionalFormatting>
  <conditionalFormatting sqref="K5">
    <cfRule type="cellIs" dxfId="399" priority="119" operator="equal">
      <formula>0</formula>
    </cfRule>
  </conditionalFormatting>
  <conditionalFormatting sqref="K6">
    <cfRule type="cellIs" dxfId="398" priority="117" operator="equal">
      <formula>0</formula>
    </cfRule>
  </conditionalFormatting>
  <conditionalFormatting sqref="K9">
    <cfRule type="cellIs" dxfId="397" priority="115" operator="equal">
      <formula>0</formula>
    </cfRule>
  </conditionalFormatting>
  <conditionalFormatting sqref="K10">
    <cfRule type="cellIs" dxfId="396" priority="113" operator="equal">
      <formula>0</formula>
    </cfRule>
  </conditionalFormatting>
  <conditionalFormatting sqref="K7">
    <cfRule type="cellIs" dxfId="395" priority="109" operator="equal">
      <formula>0</formula>
    </cfRule>
  </conditionalFormatting>
  <conditionalFormatting sqref="K8">
    <cfRule type="cellIs" dxfId="394" priority="107" operator="equal">
      <formula>0</formula>
    </cfRule>
  </conditionalFormatting>
  <conditionalFormatting sqref="E10">
    <cfRule type="cellIs" priority="89" operator="equal">
      <formula>0</formula>
    </cfRule>
  </conditionalFormatting>
  <conditionalFormatting sqref="E3">
    <cfRule type="cellIs" dxfId="393" priority="104" operator="equal">
      <formula>0</formula>
    </cfRule>
  </conditionalFormatting>
  <conditionalFormatting sqref="E3">
    <cfRule type="cellIs" priority="103" operator="equal">
      <formula>0</formula>
    </cfRule>
  </conditionalFormatting>
  <conditionalFormatting sqref="E5">
    <cfRule type="cellIs" dxfId="392" priority="100" operator="equal">
      <formula>0</formula>
    </cfRule>
  </conditionalFormatting>
  <conditionalFormatting sqref="E5">
    <cfRule type="cellIs" priority="99" operator="equal">
      <formula>0</formula>
    </cfRule>
  </conditionalFormatting>
  <conditionalFormatting sqref="E7">
    <cfRule type="cellIs" dxfId="391" priority="96" operator="equal">
      <formula>0</formula>
    </cfRule>
  </conditionalFormatting>
  <conditionalFormatting sqref="E7">
    <cfRule type="cellIs" priority="95" operator="equal">
      <formula>0</formula>
    </cfRule>
  </conditionalFormatting>
  <conditionalFormatting sqref="E9">
    <cfRule type="cellIs" dxfId="390" priority="92" operator="equal">
      <formula>0</formula>
    </cfRule>
  </conditionalFormatting>
  <conditionalFormatting sqref="E9">
    <cfRule type="cellIs" priority="91" operator="equal">
      <formula>0</formula>
    </cfRule>
  </conditionalFormatting>
  <conditionalFormatting sqref="E4">
    <cfRule type="cellIs" dxfId="389" priority="102" operator="equal">
      <formula>0</formula>
    </cfRule>
  </conditionalFormatting>
  <conditionalFormatting sqref="E4">
    <cfRule type="cellIs" priority="101" operator="equal">
      <formula>0</formula>
    </cfRule>
  </conditionalFormatting>
  <conditionalFormatting sqref="E6">
    <cfRule type="cellIs" dxfId="388" priority="98" operator="equal">
      <formula>0</formula>
    </cfRule>
  </conditionalFormatting>
  <conditionalFormatting sqref="E6">
    <cfRule type="cellIs" priority="97" operator="equal">
      <formula>0</formula>
    </cfRule>
  </conditionalFormatting>
  <conditionalFormatting sqref="E8">
    <cfRule type="cellIs" dxfId="387" priority="94" operator="equal">
      <formula>0</formula>
    </cfRule>
  </conditionalFormatting>
  <conditionalFormatting sqref="E8">
    <cfRule type="cellIs" priority="93" operator="equal">
      <formula>0</formula>
    </cfRule>
  </conditionalFormatting>
  <conditionalFormatting sqref="E10">
    <cfRule type="cellIs" dxfId="386" priority="90" operator="equal">
      <formula>0</formula>
    </cfRule>
  </conditionalFormatting>
  <conditionalFormatting sqref="G4:G10">
    <cfRule type="cellIs" dxfId="385" priority="80" operator="equal">
      <formula>0</formula>
    </cfRule>
  </conditionalFormatting>
  <conditionalFormatting sqref="F6">
    <cfRule type="cellIs" dxfId="384" priority="71" operator="equal">
      <formula>0</formula>
    </cfRule>
  </conditionalFormatting>
  <conditionalFormatting sqref="F3">
    <cfRule type="cellIs" dxfId="383" priority="79" operator="equal">
      <formula>0</formula>
    </cfRule>
  </conditionalFormatting>
  <conditionalFormatting sqref="F4">
    <cfRule type="cellIs" dxfId="382" priority="78" operator="equal">
      <formula>0</formula>
    </cfRule>
  </conditionalFormatting>
  <conditionalFormatting sqref="F5">
    <cfRule type="cellIs" dxfId="381" priority="77" operator="equal">
      <formula>0</formula>
    </cfRule>
  </conditionalFormatting>
  <conditionalFormatting sqref="F7">
    <cfRule type="cellIs" dxfId="380" priority="76" operator="equal">
      <formula>0</formula>
    </cfRule>
  </conditionalFormatting>
  <conditionalFormatting sqref="F9">
    <cfRule type="cellIs" dxfId="379" priority="74" operator="equal">
      <formula>0</formula>
    </cfRule>
  </conditionalFormatting>
  <conditionalFormatting sqref="F8 H9:H10">
    <cfRule type="cellIs" priority="75" operator="equal">
      <formula>0</formula>
    </cfRule>
  </conditionalFormatting>
  <conditionalFormatting sqref="F10">
    <cfRule type="cellIs" dxfId="378" priority="72" operator="equal">
      <formula>0</formula>
    </cfRule>
    <cfRule type="cellIs" dxfId="377" priority="73" operator="equal">
      <formula>0</formula>
    </cfRule>
  </conditionalFormatting>
  <conditionalFormatting sqref="H7">
    <cfRule type="cellIs" dxfId="376" priority="62" operator="equal">
      <formula>0</formula>
    </cfRule>
  </conditionalFormatting>
  <conditionalFormatting sqref="I5">
    <cfRule type="cellIs" dxfId="375" priority="68" operator="equal">
      <formula>0</formula>
    </cfRule>
  </conditionalFormatting>
  <conditionalFormatting sqref="I7">
    <cfRule type="cellIs" dxfId="37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73" priority="46" operator="equal">
      <formula>0</formula>
    </cfRule>
  </conditionalFormatting>
  <conditionalFormatting sqref="I11">
    <cfRule type="cellIs" priority="45" operator="equal">
      <formula>0</formula>
    </cfRule>
  </conditionalFormatting>
  <conditionalFormatting sqref="K13 E13 G13">
    <cfRule type="cellIs" dxfId="37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7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7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69" priority="32" operator="equal">
      <formula>0</formula>
    </cfRule>
  </conditionalFormatting>
  <conditionalFormatting sqref="J5">
    <cfRule type="cellIs" dxfId="368" priority="31" operator="equal">
      <formula>0</formula>
    </cfRule>
  </conditionalFormatting>
  <conditionalFormatting sqref="J6">
    <cfRule type="cellIs" dxfId="367" priority="30" operator="equal">
      <formula>0</formula>
    </cfRule>
  </conditionalFormatting>
  <conditionalFormatting sqref="J9">
    <cfRule type="cellIs" dxfId="366" priority="29" operator="equal">
      <formula>0</formula>
    </cfRule>
  </conditionalFormatting>
  <conditionalFormatting sqref="J10">
    <cfRule type="cellIs" dxfId="365" priority="28" operator="equal">
      <formula>0</formula>
    </cfRule>
  </conditionalFormatting>
  <conditionalFormatting sqref="J7">
    <cfRule type="cellIs" dxfId="364" priority="27" operator="equal">
      <formula>0</formula>
    </cfRule>
  </conditionalFormatting>
  <conditionalFormatting sqref="J8">
    <cfRule type="cellIs" dxfId="363" priority="26" operator="equal">
      <formula>0</formula>
    </cfRule>
  </conditionalFormatting>
  <conditionalFormatting sqref="J11">
    <cfRule type="cellIs" dxfId="362" priority="25" operator="equal">
      <formula>0</formula>
    </cfRule>
  </conditionalFormatting>
  <conditionalFormatting sqref="J13">
    <cfRule type="cellIs" dxfId="361" priority="24" operator="equal">
      <formula>0</formula>
    </cfRule>
  </conditionalFormatting>
  <conditionalFormatting sqref="J12">
    <cfRule type="cellIs" dxfId="360" priority="23" operator="equal">
      <formula>0</formula>
    </cfRule>
  </conditionalFormatting>
  <conditionalFormatting sqref="J25">
    <cfRule type="cellIs" dxfId="359" priority="22" operator="equal">
      <formula>0</formula>
    </cfRule>
  </conditionalFormatting>
  <conditionalFormatting sqref="J26">
    <cfRule type="cellIs" dxfId="358" priority="21" operator="equal">
      <formula>0</formula>
    </cfRule>
  </conditionalFormatting>
  <conditionalFormatting sqref="L3:L4">
    <cfRule type="cellIs" dxfId="357" priority="20" operator="equal">
      <formula>0</formula>
    </cfRule>
  </conditionalFormatting>
  <conditionalFormatting sqref="L5">
    <cfRule type="cellIs" dxfId="356" priority="19" operator="equal">
      <formula>0</formula>
    </cfRule>
  </conditionalFormatting>
  <conditionalFormatting sqref="L6">
    <cfRule type="cellIs" dxfId="355" priority="18" operator="equal">
      <formula>0</formula>
    </cfRule>
  </conditionalFormatting>
  <conditionalFormatting sqref="L7">
    <cfRule type="cellIs" dxfId="354" priority="17" operator="equal">
      <formula>0</formula>
    </cfRule>
  </conditionalFormatting>
  <conditionalFormatting sqref="L8:L9">
    <cfRule type="cellIs" dxfId="353" priority="16" operator="equal">
      <formula>0</formula>
    </cfRule>
  </conditionalFormatting>
  <conditionalFormatting sqref="L14">
    <cfRule type="cellIs" dxfId="352" priority="15" operator="equal">
      <formula>0</formula>
    </cfRule>
  </conditionalFormatting>
  <conditionalFormatting sqref="L15">
    <cfRule type="cellIs" dxfId="351" priority="14" operator="equal">
      <formula>0</formula>
    </cfRule>
  </conditionalFormatting>
  <conditionalFormatting sqref="L16">
    <cfRule type="cellIs" dxfId="350" priority="13" operator="equal">
      <formula>0</formula>
    </cfRule>
  </conditionalFormatting>
  <conditionalFormatting sqref="L17">
    <cfRule type="cellIs" dxfId="349" priority="12" operator="equal">
      <formula>0</formula>
    </cfRule>
  </conditionalFormatting>
  <conditionalFormatting sqref="L18">
    <cfRule type="cellIs" dxfId="348" priority="11" operator="equal">
      <formula>0</formula>
    </cfRule>
  </conditionalFormatting>
  <conditionalFormatting sqref="L19">
    <cfRule type="cellIs" dxfId="347" priority="10" operator="equal">
      <formula>0</formula>
    </cfRule>
  </conditionalFormatting>
  <conditionalFormatting sqref="L20">
    <cfRule type="cellIs" dxfId="346" priority="9" operator="equal">
      <formula>0</formula>
    </cfRule>
  </conditionalFormatting>
  <conditionalFormatting sqref="L21">
    <cfRule type="cellIs" dxfId="345" priority="8" operator="equal">
      <formula>0</formula>
    </cfRule>
  </conditionalFormatting>
  <conditionalFormatting sqref="L22">
    <cfRule type="cellIs" dxfId="344" priority="7" operator="equal">
      <formula>0</formula>
    </cfRule>
  </conditionalFormatting>
  <conditionalFormatting sqref="L23">
    <cfRule type="cellIs" dxfId="343" priority="6" operator="equal">
      <formula>0</formula>
    </cfRule>
  </conditionalFormatting>
  <conditionalFormatting sqref="L24">
    <cfRule type="cellIs" dxfId="342" priority="5" operator="equal">
      <formula>0</formula>
    </cfRule>
  </conditionalFormatting>
  <conditionalFormatting sqref="L10">
    <cfRule type="cellIs" dxfId="341" priority="4" operator="equal">
      <formula>0</formula>
    </cfRule>
  </conditionalFormatting>
  <conditionalFormatting sqref="L11">
    <cfRule type="cellIs" dxfId="340" priority="3" operator="equal">
      <formula>0</formula>
    </cfRule>
  </conditionalFormatting>
  <conditionalFormatting sqref="L12">
    <cfRule type="cellIs" dxfId="339" priority="2" operator="equal">
      <formula>0</formula>
    </cfRule>
  </conditionalFormatting>
  <conditionalFormatting sqref="L13">
    <cfRule type="cellIs" dxfId="33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3">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3">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3">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4.7"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4.7"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4.7"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7"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7" customHeight="1" x14ac:dyDescent="0.3">
      <c r="A14" s="473"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4.7" customHeight="1" x14ac:dyDescent="0.3">
      <c r="A15" s="474"/>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2"/>
      <c r="N15" s="467"/>
      <c r="O15" s="470"/>
    </row>
    <row r="16" spans="1:15" ht="14.7" customHeight="1" x14ac:dyDescent="0.3">
      <c r="A16" s="474"/>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2"/>
      <c r="N16" s="467"/>
      <c r="O16" s="470"/>
    </row>
    <row r="17" spans="1:15" x14ac:dyDescent="0.3">
      <c r="A17" s="474"/>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2"/>
      <c r="N17" s="467"/>
      <c r="O17" s="470"/>
    </row>
    <row r="18" spans="1:15" x14ac:dyDescent="0.3">
      <c r="A18" s="474"/>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3">
      <c r="A22" s="474"/>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474"/>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3">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 thickBot="1" x14ac:dyDescent="0.35">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37" priority="256" operator="equal">
      <formula>0</formula>
    </cfRule>
  </conditionalFormatting>
  <conditionalFormatting sqref="J28">
    <cfRule type="cellIs" dxfId="336" priority="272" operator="equal">
      <formula>0</formula>
    </cfRule>
  </conditionalFormatting>
  <conditionalFormatting sqref="C3">
    <cfRule type="cellIs" dxfId="335" priority="258" operator="equal">
      <formula>0</formula>
    </cfRule>
  </conditionalFormatting>
  <conditionalFormatting sqref="C4">
    <cfRule type="cellIs" dxfId="334" priority="257" operator="equal">
      <formula>0</formula>
    </cfRule>
  </conditionalFormatting>
  <conditionalFormatting sqref="B3 D3 G14:G26">
    <cfRule type="cellIs" dxfId="333" priority="269" operator="equal">
      <formula>0</formula>
    </cfRule>
  </conditionalFormatting>
  <conditionalFormatting sqref="B4 D4">
    <cfRule type="cellIs" dxfId="332" priority="268" operator="equal">
      <formula>0</formula>
    </cfRule>
  </conditionalFormatting>
  <conditionalFormatting sqref="B5 D5">
    <cfRule type="cellIs" dxfId="331" priority="267" operator="equal">
      <formula>0</formula>
    </cfRule>
  </conditionalFormatting>
  <conditionalFormatting sqref="B7">
    <cfRule type="cellIs" dxfId="330" priority="266" operator="equal">
      <formula>0</formula>
    </cfRule>
  </conditionalFormatting>
  <conditionalFormatting sqref="B8 D8">
    <cfRule type="cellIs" priority="265" operator="equal">
      <formula>0</formula>
    </cfRule>
  </conditionalFormatting>
  <conditionalFormatting sqref="B9 D9">
    <cfRule type="cellIs" dxfId="329" priority="264" operator="equal">
      <formula>0</formula>
    </cfRule>
  </conditionalFormatting>
  <conditionalFormatting sqref="B10 D10">
    <cfRule type="cellIs" dxfId="328" priority="262" operator="equal">
      <formula>0</formula>
    </cfRule>
    <cfRule type="cellIs" dxfId="327" priority="263" operator="equal">
      <formula>0</formula>
    </cfRule>
  </conditionalFormatting>
  <conditionalFormatting sqref="B6 D6">
    <cfRule type="cellIs" dxfId="326" priority="260" operator="equal">
      <formula>0</formula>
    </cfRule>
  </conditionalFormatting>
  <conditionalFormatting sqref="D7">
    <cfRule type="cellIs" dxfId="325" priority="259" operator="equal">
      <formula>0</formula>
    </cfRule>
  </conditionalFormatting>
  <conditionalFormatting sqref="C7">
    <cfRule type="cellIs" dxfId="324" priority="255" operator="equal">
      <formula>0</formula>
    </cfRule>
  </conditionalFormatting>
  <conditionalFormatting sqref="C8">
    <cfRule type="cellIs" priority="254" operator="equal">
      <formula>0</formula>
    </cfRule>
  </conditionalFormatting>
  <conditionalFormatting sqref="C9">
    <cfRule type="cellIs" dxfId="323" priority="253" operator="equal">
      <formula>0</formula>
    </cfRule>
  </conditionalFormatting>
  <conditionalFormatting sqref="C10">
    <cfRule type="cellIs" dxfId="322" priority="251" operator="equal">
      <formula>0</formula>
    </cfRule>
    <cfRule type="cellIs" dxfId="321" priority="252" operator="equal">
      <formula>0</formula>
    </cfRule>
  </conditionalFormatting>
  <conditionalFormatting sqref="C6">
    <cfRule type="cellIs" dxfId="320" priority="250" operator="equal">
      <formula>0</formula>
    </cfRule>
  </conditionalFormatting>
  <conditionalFormatting sqref="G40">
    <cfRule type="cellIs" dxfId="319" priority="170" operator="equal">
      <formula>0</formula>
    </cfRule>
  </conditionalFormatting>
  <conditionalFormatting sqref="G37">
    <cfRule type="cellIs" dxfId="318" priority="169" operator="equal">
      <formula>0</formula>
    </cfRule>
  </conditionalFormatting>
  <conditionalFormatting sqref="G42">
    <cfRule type="cellIs" dxfId="317" priority="168" operator="equal">
      <formula>0</formula>
    </cfRule>
  </conditionalFormatting>
  <conditionalFormatting sqref="L32">
    <cfRule type="cellIs" dxfId="316" priority="211" operator="equal">
      <formula>0</formula>
    </cfRule>
  </conditionalFormatting>
  <conditionalFormatting sqref="L31">
    <cfRule type="cellIs" dxfId="315" priority="210" operator="equal">
      <formula>0</formula>
    </cfRule>
  </conditionalFormatting>
  <conditionalFormatting sqref="L30">
    <cfRule type="cellIs" dxfId="314" priority="209" operator="equal">
      <formula>0</formula>
    </cfRule>
  </conditionalFormatting>
  <conditionalFormatting sqref="L29">
    <cfRule type="cellIs" dxfId="313" priority="208" operator="equal">
      <formula>0</formula>
    </cfRule>
  </conditionalFormatting>
  <conditionalFormatting sqref="L37">
    <cfRule type="cellIs" dxfId="312" priority="207" operator="equal">
      <formula>0</formula>
    </cfRule>
  </conditionalFormatting>
  <conditionalFormatting sqref="L36">
    <cfRule type="cellIs" dxfId="311" priority="206" operator="equal">
      <formula>0</formula>
    </cfRule>
  </conditionalFormatting>
  <conditionalFormatting sqref="L35">
    <cfRule type="cellIs" dxfId="310" priority="205" operator="equal">
      <formula>0</formula>
    </cfRule>
  </conditionalFormatting>
  <conditionalFormatting sqref="L34">
    <cfRule type="cellIs" dxfId="309" priority="204" operator="equal">
      <formula>0</formula>
    </cfRule>
  </conditionalFormatting>
  <conditionalFormatting sqref="L42">
    <cfRule type="cellIs" dxfId="308" priority="203" operator="equal">
      <formula>0</formula>
    </cfRule>
  </conditionalFormatting>
  <conditionalFormatting sqref="L41">
    <cfRule type="cellIs" dxfId="307" priority="202" operator="equal">
      <formula>0</formula>
    </cfRule>
  </conditionalFormatting>
  <conditionalFormatting sqref="L40">
    <cfRule type="cellIs" dxfId="306" priority="201" operator="equal">
      <formula>0</formula>
    </cfRule>
  </conditionalFormatting>
  <conditionalFormatting sqref="L39">
    <cfRule type="cellIs" dxfId="305" priority="200" operator="equal">
      <formula>0</formula>
    </cfRule>
  </conditionalFormatting>
  <conditionalFormatting sqref="G34">
    <cfRule type="cellIs" dxfId="304" priority="182" operator="equal">
      <formula>0</formula>
    </cfRule>
  </conditionalFormatting>
  <conditionalFormatting sqref="G36">
    <cfRule type="cellIs" dxfId="303" priority="181" operator="equal">
      <formula>0</formula>
    </cfRule>
  </conditionalFormatting>
  <conditionalFormatting sqref="G29">
    <cfRule type="cellIs" dxfId="302" priority="175" operator="equal">
      <formula>0</formula>
    </cfRule>
  </conditionalFormatting>
  <conditionalFormatting sqref="G32">
    <cfRule type="cellIs" dxfId="301" priority="179" operator="equal">
      <formula>0</formula>
    </cfRule>
  </conditionalFormatting>
  <conditionalFormatting sqref="G33">
    <cfRule type="cellIs" dxfId="300" priority="178" operator="equal">
      <formula>0</formula>
    </cfRule>
  </conditionalFormatting>
  <conditionalFormatting sqref="G28">
    <cfRule type="cellIs" dxfId="299" priority="180" operator="equal">
      <formula>0</formula>
    </cfRule>
  </conditionalFormatting>
  <conditionalFormatting sqref="G38">
    <cfRule type="cellIs" dxfId="298" priority="177" operator="equal">
      <formula>0</formula>
    </cfRule>
  </conditionalFormatting>
  <conditionalFormatting sqref="G35">
    <cfRule type="cellIs" dxfId="297" priority="176" operator="equal">
      <formula>0</formula>
    </cfRule>
  </conditionalFormatting>
  <conditionalFormatting sqref="G31">
    <cfRule type="cellIs" dxfId="296" priority="174" operator="equal">
      <formula>0</formula>
    </cfRule>
  </conditionalFormatting>
  <conditionalFormatting sqref="G30">
    <cfRule type="cellIs" dxfId="295" priority="173" operator="equal">
      <formula>0</formula>
    </cfRule>
  </conditionalFormatting>
  <conditionalFormatting sqref="G39">
    <cfRule type="cellIs" dxfId="294" priority="172" operator="equal">
      <formula>0</formula>
    </cfRule>
  </conditionalFormatting>
  <conditionalFormatting sqref="G41">
    <cfRule type="cellIs" dxfId="293" priority="171" operator="equal">
      <formula>0</formula>
    </cfRule>
  </conditionalFormatting>
  <conditionalFormatting sqref="E10">
    <cfRule type="cellIs" priority="131" operator="equal">
      <formula>0</formula>
    </cfRule>
  </conditionalFormatting>
  <conditionalFormatting sqref="E3">
    <cfRule type="cellIs" dxfId="292" priority="146" operator="equal">
      <formula>0</formula>
    </cfRule>
  </conditionalFormatting>
  <conditionalFormatting sqref="E3">
    <cfRule type="cellIs" priority="145" operator="equal">
      <formula>0</formula>
    </cfRule>
  </conditionalFormatting>
  <conditionalFormatting sqref="E5">
    <cfRule type="cellIs" dxfId="291" priority="142" operator="equal">
      <formula>0</formula>
    </cfRule>
  </conditionalFormatting>
  <conditionalFormatting sqref="E5">
    <cfRule type="cellIs" priority="141" operator="equal">
      <formula>0</formula>
    </cfRule>
  </conditionalFormatting>
  <conditionalFormatting sqref="E7">
    <cfRule type="cellIs" dxfId="290" priority="138" operator="equal">
      <formula>0</formula>
    </cfRule>
  </conditionalFormatting>
  <conditionalFormatting sqref="E7">
    <cfRule type="cellIs" priority="137" operator="equal">
      <formula>0</formula>
    </cfRule>
  </conditionalFormatting>
  <conditionalFormatting sqref="E9">
    <cfRule type="cellIs" dxfId="289" priority="134" operator="equal">
      <formula>0</formula>
    </cfRule>
  </conditionalFormatting>
  <conditionalFormatting sqref="E9">
    <cfRule type="cellIs" priority="133" operator="equal">
      <formula>0</formula>
    </cfRule>
  </conditionalFormatting>
  <conditionalFormatting sqref="E4">
    <cfRule type="cellIs" dxfId="288" priority="144" operator="equal">
      <formula>0</formula>
    </cfRule>
  </conditionalFormatting>
  <conditionalFormatting sqref="E4">
    <cfRule type="cellIs" priority="143" operator="equal">
      <formula>0</formula>
    </cfRule>
  </conditionalFormatting>
  <conditionalFormatting sqref="E6">
    <cfRule type="cellIs" dxfId="287" priority="140" operator="equal">
      <formula>0</formula>
    </cfRule>
  </conditionalFormatting>
  <conditionalFormatting sqref="E6">
    <cfRule type="cellIs" priority="139" operator="equal">
      <formula>0</formula>
    </cfRule>
  </conditionalFormatting>
  <conditionalFormatting sqref="E8">
    <cfRule type="cellIs" dxfId="286" priority="136" operator="equal">
      <formula>0</formula>
    </cfRule>
  </conditionalFormatting>
  <conditionalFormatting sqref="E8">
    <cfRule type="cellIs" priority="135" operator="equal">
      <formula>0</formula>
    </cfRule>
  </conditionalFormatting>
  <conditionalFormatting sqref="E10">
    <cfRule type="cellIs" dxfId="285" priority="132" operator="equal">
      <formula>0</formula>
    </cfRule>
  </conditionalFormatting>
  <conditionalFormatting sqref="G4:G10">
    <cfRule type="cellIs" dxfId="284" priority="122" operator="equal">
      <formula>0</formula>
    </cfRule>
  </conditionalFormatting>
  <conditionalFormatting sqref="F6">
    <cfRule type="cellIs" dxfId="283" priority="113" operator="equal">
      <formula>0</formula>
    </cfRule>
  </conditionalFormatting>
  <conditionalFormatting sqref="F3">
    <cfRule type="cellIs" dxfId="282" priority="121" operator="equal">
      <formula>0</formula>
    </cfRule>
  </conditionalFormatting>
  <conditionalFormatting sqref="F4">
    <cfRule type="cellIs" dxfId="281" priority="120" operator="equal">
      <formula>0</formula>
    </cfRule>
  </conditionalFormatting>
  <conditionalFormatting sqref="F5">
    <cfRule type="cellIs" dxfId="280" priority="119" operator="equal">
      <formula>0</formula>
    </cfRule>
  </conditionalFormatting>
  <conditionalFormatting sqref="F7">
    <cfRule type="cellIs" dxfId="279" priority="118" operator="equal">
      <formula>0</formula>
    </cfRule>
  </conditionalFormatting>
  <conditionalFormatting sqref="F9">
    <cfRule type="cellIs" dxfId="278" priority="116" operator="equal">
      <formula>0</formula>
    </cfRule>
  </conditionalFormatting>
  <conditionalFormatting sqref="G3:I3">
    <cfRule type="cellIs" dxfId="277" priority="112" operator="equal">
      <formula>0</formula>
    </cfRule>
  </conditionalFormatting>
  <conditionalFormatting sqref="F8 H9:H10">
    <cfRule type="cellIs" priority="117" operator="equal">
      <formula>0</formula>
    </cfRule>
  </conditionalFormatting>
  <conditionalFormatting sqref="F10">
    <cfRule type="cellIs" dxfId="276" priority="114" operator="equal">
      <formula>0</formula>
    </cfRule>
    <cfRule type="cellIs" dxfId="275" priority="115" operator="equal">
      <formula>0</formula>
    </cfRule>
  </conditionalFormatting>
  <conditionalFormatting sqref="H7">
    <cfRule type="cellIs" dxfId="274" priority="104" operator="equal">
      <formula>0</formula>
    </cfRule>
  </conditionalFormatting>
  <conditionalFormatting sqref="I6">
    <cfRule type="cellIs" dxfId="273" priority="107" operator="equal">
      <formula>0</formula>
    </cfRule>
  </conditionalFormatting>
  <conditionalFormatting sqref="H5">
    <cfRule type="cellIs" dxfId="272" priority="106" operator="equal">
      <formula>0</formula>
    </cfRule>
  </conditionalFormatting>
  <conditionalFormatting sqref="H4:I4">
    <cfRule type="cellIs" dxfId="271" priority="111" operator="equal">
      <formula>0</formula>
    </cfRule>
  </conditionalFormatting>
  <conditionalFormatting sqref="I5">
    <cfRule type="cellIs" dxfId="270" priority="110" operator="equal">
      <formula>0</formula>
    </cfRule>
  </conditionalFormatting>
  <conditionalFormatting sqref="I7">
    <cfRule type="cellIs" dxfId="269" priority="109" operator="equal">
      <formula>0</formula>
    </cfRule>
  </conditionalFormatting>
  <conditionalFormatting sqref="H8:I8">
    <cfRule type="cellIs" priority="108" operator="equal">
      <formula>0</formula>
    </cfRule>
  </conditionalFormatting>
  <conditionalFormatting sqref="H6">
    <cfRule type="cellIs" dxfId="268" priority="105" operator="equal">
      <formula>0</formula>
    </cfRule>
  </conditionalFormatting>
  <conditionalFormatting sqref="I9:I10">
    <cfRule type="cellIs" priority="101" operator="equal">
      <formula>0</formula>
    </cfRule>
  </conditionalFormatting>
  <conditionalFormatting sqref="E11 G11">
    <cfRule type="cellIs" dxfId="267" priority="88" operator="equal">
      <formula>0</formula>
    </cfRule>
  </conditionalFormatting>
  <conditionalFormatting sqref="I11">
    <cfRule type="cellIs" priority="87" operator="equal">
      <formula>0</formula>
    </cfRule>
  </conditionalFormatting>
  <conditionalFormatting sqref="E13 G13">
    <cfRule type="cellIs" dxfId="26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6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6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63" priority="44" operator="equal">
      <formula>0</formula>
    </cfRule>
  </conditionalFormatting>
  <conditionalFormatting sqref="K26">
    <cfRule type="cellIs" dxfId="262" priority="43" operator="equal">
      <formula>0</formula>
    </cfRule>
  </conditionalFormatting>
  <conditionalFormatting sqref="J25">
    <cfRule type="cellIs" dxfId="261" priority="42" operator="equal">
      <formula>0</formula>
    </cfRule>
  </conditionalFormatting>
  <conditionalFormatting sqref="J26">
    <cfRule type="cellIs" dxfId="260" priority="41" operator="equal">
      <formula>0</formula>
    </cfRule>
  </conditionalFormatting>
  <conditionalFormatting sqref="K3:K4">
    <cfRule type="cellIs" dxfId="259" priority="40" operator="equal">
      <formula>0</formula>
    </cfRule>
  </conditionalFormatting>
  <conditionalFormatting sqref="K5">
    <cfRule type="cellIs" dxfId="258" priority="39" operator="equal">
      <formula>0</formula>
    </cfRule>
  </conditionalFormatting>
  <conditionalFormatting sqref="K6">
    <cfRule type="cellIs" dxfId="257" priority="38" operator="equal">
      <formula>0</formula>
    </cfRule>
  </conditionalFormatting>
  <conditionalFormatting sqref="K9">
    <cfRule type="cellIs" dxfId="256" priority="37" operator="equal">
      <formula>0</formula>
    </cfRule>
  </conditionalFormatting>
  <conditionalFormatting sqref="K10">
    <cfRule type="cellIs" dxfId="255" priority="36" operator="equal">
      <formula>0</formula>
    </cfRule>
  </conditionalFormatting>
  <conditionalFormatting sqref="K7">
    <cfRule type="cellIs" dxfId="254" priority="35" operator="equal">
      <formula>0</formula>
    </cfRule>
  </conditionalFormatting>
  <conditionalFormatting sqref="K8">
    <cfRule type="cellIs" dxfId="253" priority="34" operator="equal">
      <formula>0</formula>
    </cfRule>
  </conditionalFormatting>
  <conditionalFormatting sqref="K11">
    <cfRule type="cellIs" dxfId="252" priority="33" operator="equal">
      <formula>0</formula>
    </cfRule>
  </conditionalFormatting>
  <conditionalFormatting sqref="K13">
    <cfRule type="cellIs" dxfId="251" priority="32" operator="equal">
      <formula>0</formula>
    </cfRule>
  </conditionalFormatting>
  <conditionalFormatting sqref="K12">
    <cfRule type="cellIs" dxfId="250" priority="31" operator="equal">
      <formula>0</formula>
    </cfRule>
  </conditionalFormatting>
  <conditionalFormatting sqref="J3:J4">
    <cfRule type="cellIs" dxfId="249" priority="30" operator="equal">
      <formula>0</formula>
    </cfRule>
  </conditionalFormatting>
  <conditionalFormatting sqref="J5">
    <cfRule type="cellIs" dxfId="248" priority="29" operator="equal">
      <formula>0</formula>
    </cfRule>
  </conditionalFormatting>
  <conditionalFormatting sqref="J6">
    <cfRule type="cellIs" dxfId="247" priority="28" operator="equal">
      <formula>0</formula>
    </cfRule>
  </conditionalFormatting>
  <conditionalFormatting sqref="J9">
    <cfRule type="cellIs" dxfId="246" priority="27" operator="equal">
      <formula>0</formula>
    </cfRule>
  </conditionalFormatting>
  <conditionalFormatting sqref="J10">
    <cfRule type="cellIs" dxfId="245" priority="26" operator="equal">
      <formula>0</formula>
    </cfRule>
  </conditionalFormatting>
  <conditionalFormatting sqref="J7">
    <cfRule type="cellIs" dxfId="244" priority="25" operator="equal">
      <formula>0</formula>
    </cfRule>
  </conditionalFormatting>
  <conditionalFormatting sqref="J8">
    <cfRule type="cellIs" dxfId="243" priority="24" operator="equal">
      <formula>0</formula>
    </cfRule>
  </conditionalFormatting>
  <conditionalFormatting sqref="J11">
    <cfRule type="cellIs" dxfId="242" priority="23" operator="equal">
      <formula>0</formula>
    </cfRule>
  </conditionalFormatting>
  <conditionalFormatting sqref="J13">
    <cfRule type="cellIs" dxfId="241" priority="22" operator="equal">
      <formula>0</formula>
    </cfRule>
  </conditionalFormatting>
  <conditionalFormatting sqref="J12">
    <cfRule type="cellIs" dxfId="240" priority="21" operator="equal">
      <formula>0</formula>
    </cfRule>
  </conditionalFormatting>
  <conditionalFormatting sqref="L3:L4">
    <cfRule type="cellIs" dxfId="239" priority="20" operator="equal">
      <formula>0</formula>
    </cfRule>
  </conditionalFormatting>
  <conditionalFormatting sqref="L5">
    <cfRule type="cellIs" dxfId="238" priority="19" operator="equal">
      <formula>0</formula>
    </cfRule>
  </conditionalFormatting>
  <conditionalFormatting sqref="L6">
    <cfRule type="cellIs" dxfId="237" priority="18" operator="equal">
      <formula>0</formula>
    </cfRule>
  </conditionalFormatting>
  <conditionalFormatting sqref="L7">
    <cfRule type="cellIs" dxfId="236" priority="17" operator="equal">
      <formula>0</formula>
    </cfRule>
  </conditionalFormatting>
  <conditionalFormatting sqref="L8:L9">
    <cfRule type="cellIs" dxfId="235" priority="16" operator="equal">
      <formula>0</formula>
    </cfRule>
  </conditionalFormatting>
  <conditionalFormatting sqref="L14">
    <cfRule type="cellIs" dxfId="234" priority="15" operator="equal">
      <formula>0</formula>
    </cfRule>
  </conditionalFormatting>
  <conditionalFormatting sqref="L15">
    <cfRule type="cellIs" dxfId="233" priority="14" operator="equal">
      <formula>0</formula>
    </cfRule>
  </conditionalFormatting>
  <conditionalFormatting sqref="L16">
    <cfRule type="cellIs" dxfId="232" priority="13" operator="equal">
      <formula>0</formula>
    </cfRule>
  </conditionalFormatting>
  <conditionalFormatting sqref="L17">
    <cfRule type="cellIs" dxfId="231" priority="12" operator="equal">
      <formula>0</formula>
    </cfRule>
  </conditionalFormatting>
  <conditionalFormatting sqref="L18">
    <cfRule type="cellIs" dxfId="230" priority="11" operator="equal">
      <formula>0</formula>
    </cfRule>
  </conditionalFormatting>
  <conditionalFormatting sqref="L19">
    <cfRule type="cellIs" dxfId="229" priority="10" operator="equal">
      <formula>0</formula>
    </cfRule>
  </conditionalFormatting>
  <conditionalFormatting sqref="L20">
    <cfRule type="cellIs" dxfId="228" priority="9" operator="equal">
      <formula>0</formula>
    </cfRule>
  </conditionalFormatting>
  <conditionalFormatting sqref="L21">
    <cfRule type="cellIs" dxfId="227" priority="8" operator="equal">
      <formula>0</formula>
    </cfRule>
  </conditionalFormatting>
  <conditionalFormatting sqref="L22">
    <cfRule type="cellIs" dxfId="226" priority="7" operator="equal">
      <formula>0</formula>
    </cfRule>
  </conditionalFormatting>
  <conditionalFormatting sqref="L23">
    <cfRule type="cellIs" dxfId="225" priority="6" operator="equal">
      <formula>0</formula>
    </cfRule>
  </conditionalFormatting>
  <conditionalFormatting sqref="L24">
    <cfRule type="cellIs" dxfId="224" priority="5" operator="equal">
      <formula>0</formula>
    </cfRule>
  </conditionalFormatting>
  <conditionalFormatting sqref="L10">
    <cfRule type="cellIs" dxfId="223" priority="4" operator="equal">
      <formula>0</formula>
    </cfRule>
  </conditionalFormatting>
  <conditionalFormatting sqref="L11">
    <cfRule type="cellIs" dxfId="222" priority="3" operator="equal">
      <formula>0</formula>
    </cfRule>
  </conditionalFormatting>
  <conditionalFormatting sqref="L12">
    <cfRule type="cellIs" dxfId="221" priority="2" operator="equal">
      <formula>0</formula>
    </cfRule>
  </conditionalFormatting>
  <conditionalFormatting sqref="L13">
    <cfRule type="cellIs" dxfId="22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5" t="s">
        <v>367</v>
      </c>
      <c r="N3" s="466" t="s">
        <v>14</v>
      </c>
      <c r="O3" s="469">
        <f ca="1">($G3+$G4+$G5+$G6+$G7)</f>
        <v>801</v>
      </c>
    </row>
    <row r="4" spans="1:15" ht="15" customHeight="1" x14ac:dyDescent="0.3">
      <c r="A4" s="47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0"/>
    </row>
    <row r="5" spans="1:15" ht="15" customHeight="1" x14ac:dyDescent="0.3">
      <c r="A5" s="47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0"/>
    </row>
    <row r="6" spans="1:15" ht="15" customHeight="1" thickBot="1" x14ac:dyDescent="0.35">
      <c r="A6" s="47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0"/>
    </row>
    <row r="7" spans="1:15" ht="15" customHeight="1" thickBot="1" x14ac:dyDescent="0.35">
      <c r="A7" s="47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7" customHeight="1" x14ac:dyDescent="0.3">
      <c r="A8" s="49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5" t="s">
        <v>368</v>
      </c>
      <c r="N8" s="466" t="s">
        <v>20</v>
      </c>
      <c r="O8" s="469">
        <f ca="1">($G8+$G9+$G10+$G13)</f>
        <v>992</v>
      </c>
    </row>
    <row r="9" spans="1:15" s="131" customFormat="1" ht="14.7" customHeight="1" x14ac:dyDescent="0.3">
      <c r="A9" s="49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67"/>
      <c r="O9" s="470"/>
    </row>
    <row r="10" spans="1:15" ht="14.7" customHeight="1" thickBot="1" x14ac:dyDescent="0.35">
      <c r="A10" s="49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67"/>
      <c r="O10" s="470"/>
    </row>
    <row r="11" spans="1:15" ht="15" customHeight="1" x14ac:dyDescent="0.3">
      <c r="A11" s="49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39.6" customHeight="1" x14ac:dyDescent="0.3">
      <c r="A12" s="49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67"/>
      <c r="O12" s="470"/>
    </row>
    <row r="13" spans="1:15" ht="15" customHeight="1" thickBot="1" x14ac:dyDescent="0.35">
      <c r="A13" s="49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6"/>
      <c r="N13" s="468"/>
      <c r="O13" s="471"/>
    </row>
    <row r="14" spans="1:15" ht="15" customHeight="1" thickBot="1" x14ac:dyDescent="0.35">
      <c r="A14" s="473" t="s">
        <v>23</v>
      </c>
      <c r="B14" s="43" t="s">
        <v>24</v>
      </c>
      <c r="C14" s="171" t="s">
        <v>613</v>
      </c>
      <c r="D14" s="50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3" t="s">
        <v>369</v>
      </c>
      <c r="N14" s="481" t="s">
        <v>29</v>
      </c>
      <c r="O14" s="483">
        <f ca="1">(4*32+G18+G19+G20+G21+G22+G23)</f>
        <v>128</v>
      </c>
    </row>
    <row r="15" spans="1:15" x14ac:dyDescent="0.3">
      <c r="A15" s="474"/>
      <c r="B15" s="35" t="s">
        <v>30</v>
      </c>
      <c r="C15" s="37" t="s">
        <v>613</v>
      </c>
      <c r="D15" s="50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2"/>
      <c r="N15" s="467"/>
      <c r="O15" s="470"/>
    </row>
    <row r="16" spans="1:15" x14ac:dyDescent="0.3">
      <c r="A16" s="474"/>
      <c r="B16" s="35" t="s">
        <v>31</v>
      </c>
      <c r="C16" s="37" t="s">
        <v>613</v>
      </c>
      <c r="D16" s="5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2"/>
      <c r="N16" s="467"/>
      <c r="O16" s="470"/>
    </row>
    <row r="17" spans="1:15" x14ac:dyDescent="0.3">
      <c r="A17" s="474"/>
      <c r="B17" s="35" t="s">
        <v>32</v>
      </c>
      <c r="C17" s="37" t="s">
        <v>613</v>
      </c>
      <c r="D17" s="5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2"/>
      <c r="N17" s="467"/>
      <c r="O17" s="470"/>
    </row>
    <row r="18" spans="1:15" ht="15" thickBot="1" x14ac:dyDescent="0.35">
      <c r="A18" s="474"/>
      <c r="B18" s="35" t="s">
        <v>34</v>
      </c>
      <c r="C18" s="35" t="s">
        <v>253</v>
      </c>
      <c r="D18" s="50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2"/>
      <c r="N18" s="467"/>
      <c r="O18" s="470"/>
    </row>
    <row r="19" spans="1:15" x14ac:dyDescent="0.3">
      <c r="A19" s="474"/>
      <c r="B19" s="35" t="s">
        <v>36</v>
      </c>
      <c r="C19" s="73" t="s">
        <v>214</v>
      </c>
      <c r="D19" s="50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2"/>
      <c r="N19" s="467"/>
      <c r="O19" s="470"/>
    </row>
    <row r="20" spans="1:15" x14ac:dyDescent="0.3">
      <c r="A20" s="474"/>
      <c r="B20" s="73" t="s">
        <v>246</v>
      </c>
      <c r="C20" s="73" t="s">
        <v>205</v>
      </c>
      <c r="D20" s="50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2"/>
      <c r="N20" s="467"/>
      <c r="O20" s="470"/>
    </row>
    <row r="21" spans="1:15" x14ac:dyDescent="0.3">
      <c r="A21" s="474"/>
      <c r="B21" s="73" t="s">
        <v>250</v>
      </c>
      <c r="C21" s="73" t="s">
        <v>390</v>
      </c>
      <c r="D21" s="5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2"/>
      <c r="N21" s="467"/>
      <c r="O21" s="470"/>
    </row>
    <row r="22" spans="1:15" ht="15" thickBot="1" x14ac:dyDescent="0.35">
      <c r="A22" s="474"/>
      <c r="B22" s="73" t="s">
        <v>251</v>
      </c>
      <c r="C22" s="73" t="s">
        <v>390</v>
      </c>
      <c r="D22" s="5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2"/>
      <c r="N22" s="467"/>
      <c r="O22" s="470"/>
    </row>
    <row r="23" spans="1:15" x14ac:dyDescent="0.3">
      <c r="A23" s="474"/>
      <c r="B23" s="73" t="s">
        <v>252</v>
      </c>
      <c r="C23" s="73" t="s">
        <v>390</v>
      </c>
      <c r="D23" s="50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2"/>
      <c r="N23" s="467"/>
      <c r="O23" s="470"/>
    </row>
    <row r="24" spans="1:15" x14ac:dyDescent="0.3">
      <c r="A24" s="500"/>
      <c r="B24" s="35" t="s">
        <v>38</v>
      </c>
      <c r="C24" s="37" t="s">
        <v>613</v>
      </c>
      <c r="D24" s="50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2"/>
      <c r="N24" s="467"/>
      <c r="O24" s="470"/>
    </row>
    <row r="25" spans="1:15" x14ac:dyDescent="0.3">
      <c r="A25" s="473" t="s">
        <v>41</v>
      </c>
      <c r="B25" s="35" t="s">
        <v>42</v>
      </c>
      <c r="C25" s="35" t="s">
        <v>614</v>
      </c>
      <c r="D25" s="502" t="s">
        <v>43</v>
      </c>
      <c r="E25" s="122"/>
      <c r="F25" s="25" t="s">
        <v>44</v>
      </c>
      <c r="G25" s="39">
        <f ca="1">IF($C25="No Param",32,VLOOKUP($C25,INDIRECT(Config!$B$1),HLOOKUP(D$1,INDIRECT(Config!$E$1),2,FALSE),FALSE)*32)</f>
        <v>0</v>
      </c>
      <c r="H25" s="16" t="str">
        <f ca="1">IF(G25=0,"N/A","0x8000")</f>
        <v>N/A</v>
      </c>
      <c r="I25" s="16" t="s">
        <v>45</v>
      </c>
      <c r="J25" s="16" t="s">
        <v>48</v>
      </c>
      <c r="K25" s="16" t="s">
        <v>387</v>
      </c>
      <c r="L25" s="16"/>
      <c r="M25" s="472" t="s">
        <v>370</v>
      </c>
      <c r="N25" s="467"/>
      <c r="O25" s="470">
        <f ca="1">(G25+G26)</f>
        <v>0</v>
      </c>
    </row>
    <row r="26" spans="1:15" ht="15" thickBot="1" x14ac:dyDescent="0.35">
      <c r="A26" s="476"/>
      <c r="B26" s="74" t="s">
        <v>46</v>
      </c>
      <c r="C26" s="74" t="s">
        <v>615</v>
      </c>
      <c r="D26" s="504"/>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1"/>
    </row>
    <row r="27" spans="1:15" ht="15" thickBot="1" x14ac:dyDescent="0.35">
      <c r="A27" s="124"/>
    </row>
    <row r="28" spans="1:15" x14ac:dyDescent="0.3">
      <c r="A28" s="4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6" t="s">
        <v>48</v>
      </c>
      <c r="O28" s="469">
        <f ca="1">SUM(G28:G42)</f>
        <v>0</v>
      </c>
    </row>
    <row r="29" spans="1:15" ht="15" customHeight="1" x14ac:dyDescent="0.3">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3">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3">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3">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3">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3">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3">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3">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3">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3">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3">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3">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3">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 thickBot="1" x14ac:dyDescent="0.35">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19" priority="286" operator="equal">
      <formula>0</formula>
    </cfRule>
  </conditionalFormatting>
  <conditionalFormatting sqref="J28">
    <cfRule type="cellIs" dxfId="218" priority="302" operator="equal">
      <formula>0</formula>
    </cfRule>
  </conditionalFormatting>
  <conditionalFormatting sqref="C3">
    <cfRule type="cellIs" dxfId="217" priority="288" operator="equal">
      <formula>0</formula>
    </cfRule>
  </conditionalFormatting>
  <conditionalFormatting sqref="C4">
    <cfRule type="cellIs" dxfId="216" priority="287" operator="equal">
      <formula>0</formula>
    </cfRule>
  </conditionalFormatting>
  <conditionalFormatting sqref="B3 D3 G14:G26">
    <cfRule type="cellIs" dxfId="215" priority="299" operator="equal">
      <formula>0</formula>
    </cfRule>
  </conditionalFormatting>
  <conditionalFormatting sqref="B4 D4">
    <cfRule type="cellIs" dxfId="214" priority="298" operator="equal">
      <formula>0</formula>
    </cfRule>
  </conditionalFormatting>
  <conditionalFormatting sqref="B5 D5">
    <cfRule type="cellIs" dxfId="213" priority="297" operator="equal">
      <formula>0</formula>
    </cfRule>
  </conditionalFormatting>
  <conditionalFormatting sqref="B7">
    <cfRule type="cellIs" dxfId="212" priority="296" operator="equal">
      <formula>0</formula>
    </cfRule>
  </conditionalFormatting>
  <conditionalFormatting sqref="B8 D8">
    <cfRule type="cellIs" priority="295" operator="equal">
      <formula>0</formula>
    </cfRule>
  </conditionalFormatting>
  <conditionalFormatting sqref="B9 D9">
    <cfRule type="cellIs" dxfId="211" priority="294" operator="equal">
      <formula>0</formula>
    </cfRule>
  </conditionalFormatting>
  <conditionalFormatting sqref="B10 D10">
    <cfRule type="cellIs" dxfId="210" priority="292" operator="equal">
      <formula>0</formula>
    </cfRule>
    <cfRule type="cellIs" dxfId="209" priority="293" operator="equal">
      <formula>0</formula>
    </cfRule>
  </conditionalFormatting>
  <conditionalFormatting sqref="L3:L4">
    <cfRule type="cellIs" dxfId="208" priority="291" operator="equal">
      <formula>0</formula>
    </cfRule>
  </conditionalFormatting>
  <conditionalFormatting sqref="B6 D6">
    <cfRule type="cellIs" dxfId="207" priority="290" operator="equal">
      <formula>0</formula>
    </cfRule>
  </conditionalFormatting>
  <conditionalFormatting sqref="D7">
    <cfRule type="cellIs" dxfId="206" priority="289" operator="equal">
      <formula>0</formula>
    </cfRule>
  </conditionalFormatting>
  <conditionalFormatting sqref="C7">
    <cfRule type="cellIs" dxfId="205" priority="285" operator="equal">
      <formula>0</formula>
    </cfRule>
  </conditionalFormatting>
  <conditionalFormatting sqref="C8">
    <cfRule type="cellIs" priority="284" operator="equal">
      <formula>0</formula>
    </cfRule>
  </conditionalFormatting>
  <conditionalFormatting sqref="C9">
    <cfRule type="cellIs" dxfId="204" priority="283" operator="equal">
      <formula>0</formula>
    </cfRule>
  </conditionalFormatting>
  <conditionalFormatting sqref="C10">
    <cfRule type="cellIs" dxfId="203" priority="281" operator="equal">
      <formula>0</formula>
    </cfRule>
    <cfRule type="cellIs" dxfId="202" priority="282" operator="equal">
      <formula>0</formula>
    </cfRule>
  </conditionalFormatting>
  <conditionalFormatting sqref="C6">
    <cfRule type="cellIs" dxfId="201" priority="280" operator="equal">
      <formula>0</formula>
    </cfRule>
  </conditionalFormatting>
  <conditionalFormatting sqref="G31">
    <cfRule type="cellIs" dxfId="200" priority="204" operator="equal">
      <formula>0</formula>
    </cfRule>
  </conditionalFormatting>
  <conditionalFormatting sqref="G30">
    <cfRule type="cellIs" dxfId="199" priority="203" operator="equal">
      <formula>0</formula>
    </cfRule>
  </conditionalFormatting>
  <conditionalFormatting sqref="G39">
    <cfRule type="cellIs" dxfId="198" priority="202" operator="equal">
      <formula>0</formula>
    </cfRule>
  </conditionalFormatting>
  <conditionalFormatting sqref="G32">
    <cfRule type="cellIs" dxfId="197" priority="209" operator="equal">
      <formula>0</formula>
    </cfRule>
  </conditionalFormatting>
  <conditionalFormatting sqref="G41">
    <cfRule type="cellIs" dxfId="196" priority="201" operator="equal">
      <formula>0</formula>
    </cfRule>
  </conditionalFormatting>
  <conditionalFormatting sqref="G40">
    <cfRule type="cellIs" dxfId="195" priority="200" operator="equal">
      <formula>0</formula>
    </cfRule>
  </conditionalFormatting>
  <conditionalFormatting sqref="L5">
    <cfRule type="cellIs" dxfId="194" priority="248" operator="equal">
      <formula>0</formula>
    </cfRule>
  </conditionalFormatting>
  <conditionalFormatting sqref="L6">
    <cfRule type="cellIs" dxfId="193" priority="247" operator="equal">
      <formula>0</formula>
    </cfRule>
  </conditionalFormatting>
  <conditionalFormatting sqref="L7">
    <cfRule type="cellIs" dxfId="192" priority="246" operator="equal">
      <formula>0</formula>
    </cfRule>
  </conditionalFormatting>
  <conditionalFormatting sqref="L8:L9">
    <cfRule type="cellIs" dxfId="191" priority="245" operator="equal">
      <formula>0</formula>
    </cfRule>
  </conditionalFormatting>
  <conditionalFormatting sqref="L32">
    <cfRule type="cellIs" dxfId="190" priority="241" operator="equal">
      <formula>0</formula>
    </cfRule>
  </conditionalFormatting>
  <conditionalFormatting sqref="L31">
    <cfRule type="cellIs" dxfId="189" priority="240" operator="equal">
      <formula>0</formula>
    </cfRule>
  </conditionalFormatting>
  <conditionalFormatting sqref="L30">
    <cfRule type="cellIs" dxfId="188" priority="239" operator="equal">
      <formula>0</formula>
    </cfRule>
  </conditionalFormatting>
  <conditionalFormatting sqref="L29">
    <cfRule type="cellIs" dxfId="187" priority="238" operator="equal">
      <formula>0</formula>
    </cfRule>
  </conditionalFormatting>
  <conditionalFormatting sqref="L37">
    <cfRule type="cellIs" dxfId="186" priority="237" operator="equal">
      <formula>0</formula>
    </cfRule>
  </conditionalFormatting>
  <conditionalFormatting sqref="L36">
    <cfRule type="cellIs" dxfId="185" priority="236" operator="equal">
      <formula>0</formula>
    </cfRule>
  </conditionalFormatting>
  <conditionalFormatting sqref="L35">
    <cfRule type="cellIs" dxfId="184" priority="235" operator="equal">
      <formula>0</formula>
    </cfRule>
  </conditionalFormatting>
  <conditionalFormatting sqref="L34">
    <cfRule type="cellIs" dxfId="183" priority="234" operator="equal">
      <formula>0</formula>
    </cfRule>
  </conditionalFormatting>
  <conditionalFormatting sqref="L42">
    <cfRule type="cellIs" dxfId="182" priority="233" operator="equal">
      <formula>0</formula>
    </cfRule>
  </conditionalFormatting>
  <conditionalFormatting sqref="L41">
    <cfRule type="cellIs" dxfId="181" priority="232" operator="equal">
      <formula>0</formula>
    </cfRule>
  </conditionalFormatting>
  <conditionalFormatting sqref="L40">
    <cfRule type="cellIs" dxfId="180" priority="231" operator="equal">
      <formula>0</formula>
    </cfRule>
  </conditionalFormatting>
  <conditionalFormatting sqref="L39">
    <cfRule type="cellIs" dxfId="179" priority="230" operator="equal">
      <formula>0</formula>
    </cfRule>
  </conditionalFormatting>
  <conditionalFormatting sqref="L14">
    <cfRule type="cellIs" dxfId="178" priority="229" operator="equal">
      <formula>0</formula>
    </cfRule>
  </conditionalFormatting>
  <conditionalFormatting sqref="L15">
    <cfRule type="cellIs" dxfId="177" priority="228" operator="equal">
      <formula>0</formula>
    </cfRule>
  </conditionalFormatting>
  <conditionalFormatting sqref="L16">
    <cfRule type="cellIs" dxfId="176" priority="227" operator="equal">
      <formula>0</formula>
    </cfRule>
  </conditionalFormatting>
  <conditionalFormatting sqref="L17">
    <cfRule type="cellIs" dxfId="175" priority="226" operator="equal">
      <formula>0</formula>
    </cfRule>
  </conditionalFormatting>
  <conditionalFormatting sqref="L18">
    <cfRule type="cellIs" dxfId="174" priority="225" operator="equal">
      <formula>0</formula>
    </cfRule>
  </conditionalFormatting>
  <conditionalFormatting sqref="L19">
    <cfRule type="cellIs" dxfId="173" priority="224" operator="equal">
      <formula>0</formula>
    </cfRule>
  </conditionalFormatting>
  <conditionalFormatting sqref="L20">
    <cfRule type="cellIs" dxfId="172" priority="223" operator="equal">
      <formula>0</formula>
    </cfRule>
  </conditionalFormatting>
  <conditionalFormatting sqref="L21">
    <cfRule type="cellIs" dxfId="171" priority="222" operator="equal">
      <formula>0</formula>
    </cfRule>
  </conditionalFormatting>
  <conditionalFormatting sqref="L22">
    <cfRule type="cellIs" dxfId="170" priority="221" operator="equal">
      <formula>0</formula>
    </cfRule>
  </conditionalFormatting>
  <conditionalFormatting sqref="L23">
    <cfRule type="cellIs" dxfId="169" priority="220" operator="equal">
      <formula>0</formula>
    </cfRule>
  </conditionalFormatting>
  <conditionalFormatting sqref="L24">
    <cfRule type="cellIs" dxfId="168" priority="219" operator="equal">
      <formula>0</formula>
    </cfRule>
  </conditionalFormatting>
  <conditionalFormatting sqref="G34">
    <cfRule type="cellIs" dxfId="167" priority="212" operator="equal">
      <formula>0</formula>
    </cfRule>
  </conditionalFormatting>
  <conditionalFormatting sqref="G36">
    <cfRule type="cellIs" dxfId="166" priority="211" operator="equal">
      <formula>0</formula>
    </cfRule>
  </conditionalFormatting>
  <conditionalFormatting sqref="G29">
    <cfRule type="cellIs" dxfId="165" priority="205" operator="equal">
      <formula>0</formula>
    </cfRule>
  </conditionalFormatting>
  <conditionalFormatting sqref="G33">
    <cfRule type="cellIs" dxfId="164" priority="208" operator="equal">
      <formula>0</formula>
    </cfRule>
  </conditionalFormatting>
  <conditionalFormatting sqref="G28">
    <cfRule type="cellIs" dxfId="163" priority="210" operator="equal">
      <formula>0</formula>
    </cfRule>
  </conditionalFormatting>
  <conditionalFormatting sqref="G38">
    <cfRule type="cellIs" dxfId="162" priority="207" operator="equal">
      <formula>0</formula>
    </cfRule>
  </conditionalFormatting>
  <conditionalFormatting sqref="G35">
    <cfRule type="cellIs" dxfId="161" priority="206" operator="equal">
      <formula>0</formula>
    </cfRule>
  </conditionalFormatting>
  <conditionalFormatting sqref="G37">
    <cfRule type="cellIs" dxfId="160" priority="199" operator="equal">
      <formula>0</formula>
    </cfRule>
  </conditionalFormatting>
  <conditionalFormatting sqref="G42">
    <cfRule type="cellIs" dxfId="159" priority="198" operator="equal">
      <formula>0</formula>
    </cfRule>
  </conditionalFormatting>
  <conditionalFormatting sqref="E10">
    <cfRule type="cellIs" priority="155" operator="equal">
      <formula>0</formula>
    </cfRule>
  </conditionalFormatting>
  <conditionalFormatting sqref="E4">
    <cfRule type="cellIs" dxfId="158" priority="168" operator="equal">
      <formula>0</formula>
    </cfRule>
  </conditionalFormatting>
  <conditionalFormatting sqref="E3">
    <cfRule type="cellIs" dxfId="157" priority="170" operator="equal">
      <formula>0</formula>
    </cfRule>
  </conditionalFormatting>
  <conditionalFormatting sqref="E3">
    <cfRule type="cellIs" priority="169" operator="equal">
      <formula>0</formula>
    </cfRule>
  </conditionalFormatting>
  <conditionalFormatting sqref="E5">
    <cfRule type="cellIs" dxfId="156" priority="166" operator="equal">
      <formula>0</formula>
    </cfRule>
  </conditionalFormatting>
  <conditionalFormatting sqref="E5">
    <cfRule type="cellIs" priority="165" operator="equal">
      <formula>0</formula>
    </cfRule>
  </conditionalFormatting>
  <conditionalFormatting sqref="E7">
    <cfRule type="cellIs" dxfId="155" priority="162" operator="equal">
      <formula>0</formula>
    </cfRule>
  </conditionalFormatting>
  <conditionalFormatting sqref="E7">
    <cfRule type="cellIs" priority="161" operator="equal">
      <formula>0</formula>
    </cfRule>
  </conditionalFormatting>
  <conditionalFormatting sqref="E9">
    <cfRule type="cellIs" dxfId="15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53" priority="164" operator="equal">
      <formula>0</formula>
    </cfRule>
  </conditionalFormatting>
  <conditionalFormatting sqref="E6">
    <cfRule type="cellIs" priority="163" operator="equal">
      <formula>0</formula>
    </cfRule>
  </conditionalFormatting>
  <conditionalFormatting sqref="E8">
    <cfRule type="cellIs" dxfId="152" priority="160" operator="equal">
      <formula>0</formula>
    </cfRule>
  </conditionalFormatting>
  <conditionalFormatting sqref="E8">
    <cfRule type="cellIs" priority="159" operator="equal">
      <formula>0</formula>
    </cfRule>
  </conditionalFormatting>
  <conditionalFormatting sqref="E10">
    <cfRule type="cellIs" dxfId="151" priority="156" operator="equal">
      <formula>0</formula>
    </cfRule>
  </conditionalFormatting>
  <conditionalFormatting sqref="G4:G10">
    <cfRule type="cellIs" dxfId="150" priority="122" operator="equal">
      <formula>0</formula>
    </cfRule>
  </conditionalFormatting>
  <conditionalFormatting sqref="F3 F7 F11 F15 F19 F23">
    <cfRule type="cellIs" dxfId="149" priority="121" operator="equal">
      <formula>0</formula>
    </cfRule>
  </conditionalFormatting>
  <conditionalFormatting sqref="F4 F8 F12 F16 F20 F24">
    <cfRule type="cellIs" dxfId="148" priority="120" operator="equal">
      <formula>0</formula>
    </cfRule>
  </conditionalFormatting>
  <conditionalFormatting sqref="H5">
    <cfRule type="cellIs" dxfId="147" priority="106" operator="equal">
      <formula>0</formula>
    </cfRule>
  </conditionalFormatting>
  <conditionalFormatting sqref="I7">
    <cfRule type="cellIs" dxfId="146" priority="109" operator="equal">
      <formula>0</formula>
    </cfRule>
  </conditionalFormatting>
  <conditionalFormatting sqref="F6 F10 F14 F18 F22">
    <cfRule type="cellIs" dxfId="145" priority="113" operator="equal">
      <formula>0</formula>
    </cfRule>
  </conditionalFormatting>
  <conditionalFormatting sqref="G3:I3">
    <cfRule type="cellIs" dxfId="144" priority="112" operator="equal">
      <formula>0</formula>
    </cfRule>
  </conditionalFormatting>
  <conditionalFormatting sqref="H4:I4">
    <cfRule type="cellIs" dxfId="143" priority="111" operator="equal">
      <formula>0</formula>
    </cfRule>
  </conditionalFormatting>
  <conditionalFormatting sqref="I6">
    <cfRule type="cellIs" dxfId="142" priority="107" operator="equal">
      <formula>0</formula>
    </cfRule>
  </conditionalFormatting>
  <conditionalFormatting sqref="H6">
    <cfRule type="cellIs" dxfId="141" priority="105" operator="equal">
      <formula>0</formula>
    </cfRule>
  </conditionalFormatting>
  <conditionalFormatting sqref="I9:I10">
    <cfRule type="cellIs" priority="101" operator="equal">
      <formula>0</formula>
    </cfRule>
  </conditionalFormatting>
  <conditionalFormatting sqref="F5 F9 F13 F17 F21">
    <cfRule type="cellIs" dxfId="140" priority="119" operator="equal">
      <formula>0</formula>
    </cfRule>
  </conditionalFormatting>
  <conditionalFormatting sqref="H9:H10">
    <cfRule type="cellIs" priority="117" operator="equal">
      <formula>0</formula>
    </cfRule>
  </conditionalFormatting>
  <conditionalFormatting sqref="H7">
    <cfRule type="cellIs" dxfId="139" priority="104" operator="equal">
      <formula>0</formula>
    </cfRule>
  </conditionalFormatting>
  <conditionalFormatting sqref="I5">
    <cfRule type="cellIs" dxfId="138" priority="110" operator="equal">
      <formula>0</formula>
    </cfRule>
  </conditionalFormatting>
  <conditionalFormatting sqref="H8:I8">
    <cfRule type="cellIs" priority="108" operator="equal">
      <formula>0</formula>
    </cfRule>
  </conditionalFormatting>
  <conditionalFormatting sqref="E11 G11">
    <cfRule type="cellIs" dxfId="137" priority="84" operator="equal">
      <formula>0</formula>
    </cfRule>
  </conditionalFormatting>
  <conditionalFormatting sqref="I11">
    <cfRule type="cellIs" priority="83" operator="equal">
      <formula>0</formula>
    </cfRule>
  </conditionalFormatting>
  <conditionalFormatting sqref="E13 G13">
    <cfRule type="cellIs" dxfId="13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3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3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33" priority="28" operator="equal">
      <formula>0</formula>
    </cfRule>
  </conditionalFormatting>
  <conditionalFormatting sqref="K26">
    <cfRule type="cellIs" dxfId="132" priority="27" operator="equal">
      <formula>0</formula>
    </cfRule>
  </conditionalFormatting>
  <conditionalFormatting sqref="J25">
    <cfRule type="cellIs" dxfId="131" priority="26" operator="equal">
      <formula>0</formula>
    </cfRule>
  </conditionalFormatting>
  <conditionalFormatting sqref="J26">
    <cfRule type="cellIs" dxfId="130" priority="25" operator="equal">
      <formula>0</formula>
    </cfRule>
  </conditionalFormatting>
  <conditionalFormatting sqref="K3:K4">
    <cfRule type="cellIs" dxfId="129" priority="24" operator="equal">
      <formula>0</formula>
    </cfRule>
  </conditionalFormatting>
  <conditionalFormatting sqref="K5">
    <cfRule type="cellIs" dxfId="128" priority="23" operator="equal">
      <formula>0</formula>
    </cfRule>
  </conditionalFormatting>
  <conditionalFormatting sqref="K6">
    <cfRule type="cellIs" dxfId="127" priority="22" operator="equal">
      <formula>0</formula>
    </cfRule>
  </conditionalFormatting>
  <conditionalFormatting sqref="K9">
    <cfRule type="cellIs" dxfId="126" priority="21" operator="equal">
      <formula>0</formula>
    </cfRule>
  </conditionalFormatting>
  <conditionalFormatting sqref="K10">
    <cfRule type="cellIs" dxfId="125" priority="20" operator="equal">
      <formula>0</formula>
    </cfRule>
  </conditionalFormatting>
  <conditionalFormatting sqref="K7">
    <cfRule type="cellIs" dxfId="124" priority="19" operator="equal">
      <formula>0</formula>
    </cfRule>
  </conditionalFormatting>
  <conditionalFormatting sqref="K8">
    <cfRule type="cellIs" dxfId="123" priority="18" operator="equal">
      <formula>0</formula>
    </cfRule>
  </conditionalFormatting>
  <conditionalFormatting sqref="K11">
    <cfRule type="cellIs" dxfId="122" priority="17" operator="equal">
      <formula>0</formula>
    </cfRule>
  </conditionalFormatting>
  <conditionalFormatting sqref="K13">
    <cfRule type="cellIs" dxfId="121" priority="16" operator="equal">
      <formula>0</formula>
    </cfRule>
  </conditionalFormatting>
  <conditionalFormatting sqref="K12">
    <cfRule type="cellIs" dxfId="120" priority="15" operator="equal">
      <formula>0</formula>
    </cfRule>
  </conditionalFormatting>
  <conditionalFormatting sqref="J3:J4">
    <cfRule type="cellIs" dxfId="119" priority="14" operator="equal">
      <formula>0</formula>
    </cfRule>
  </conditionalFormatting>
  <conditionalFormatting sqref="J5">
    <cfRule type="cellIs" dxfId="118" priority="13" operator="equal">
      <formula>0</formula>
    </cfRule>
  </conditionalFormatting>
  <conditionalFormatting sqref="J6">
    <cfRule type="cellIs" dxfId="117" priority="12" operator="equal">
      <formula>0</formula>
    </cfRule>
  </conditionalFormatting>
  <conditionalFormatting sqref="J9">
    <cfRule type="cellIs" dxfId="116" priority="11" operator="equal">
      <formula>0</formula>
    </cfRule>
  </conditionalFormatting>
  <conditionalFormatting sqref="J10">
    <cfRule type="cellIs" dxfId="115" priority="10" operator="equal">
      <formula>0</formula>
    </cfRule>
  </conditionalFormatting>
  <conditionalFormatting sqref="J7">
    <cfRule type="cellIs" dxfId="114" priority="9" operator="equal">
      <formula>0</formula>
    </cfRule>
  </conditionalFormatting>
  <conditionalFormatting sqref="J8">
    <cfRule type="cellIs" dxfId="113" priority="8" operator="equal">
      <formula>0</formula>
    </cfRule>
  </conditionalFormatting>
  <conditionalFormatting sqref="J11">
    <cfRule type="cellIs" dxfId="112" priority="7" operator="equal">
      <formula>0</formula>
    </cfRule>
  </conditionalFormatting>
  <conditionalFormatting sqref="J13">
    <cfRule type="cellIs" dxfId="111" priority="6" operator="equal">
      <formula>0</formula>
    </cfRule>
  </conditionalFormatting>
  <conditionalFormatting sqref="J12">
    <cfRule type="cellIs" dxfId="110" priority="5" operator="equal">
      <formula>0</formula>
    </cfRule>
  </conditionalFormatting>
  <conditionalFormatting sqref="L10">
    <cfRule type="cellIs" dxfId="109" priority="4" operator="equal">
      <formula>0</formula>
    </cfRule>
  </conditionalFormatting>
  <conditionalFormatting sqref="L11">
    <cfRule type="cellIs" dxfId="108" priority="3" operator="equal">
      <formula>0</formula>
    </cfRule>
  </conditionalFormatting>
  <conditionalFormatting sqref="L12">
    <cfRule type="cellIs" dxfId="107" priority="2" operator="equal">
      <formula>0</formula>
    </cfRule>
  </conditionalFormatting>
  <conditionalFormatting sqref="L13">
    <cfRule type="cellIs" dxfId="10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6" t="s">
        <v>48</v>
      </c>
      <c r="O3" s="469">
        <f ca="1">SUM(F3:F17)</f>
        <v>576</v>
      </c>
    </row>
    <row r="4" spans="1:15" ht="15.45" customHeight="1" x14ac:dyDescent="0.3">
      <c r="A4" s="4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2" t="s">
        <v>369</v>
      </c>
      <c r="N4" s="467"/>
      <c r="O4" s="470"/>
    </row>
    <row r="5" spans="1:15" ht="15.45" customHeight="1" x14ac:dyDescent="0.3">
      <c r="A5" s="4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2"/>
      <c r="N5" s="467"/>
      <c r="O5" s="470"/>
    </row>
    <row r="6" spans="1:15" ht="15.45" customHeight="1" x14ac:dyDescent="0.3">
      <c r="A6" s="4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2"/>
      <c r="N6" s="467"/>
      <c r="O6" s="470"/>
    </row>
    <row r="7" spans="1:15" ht="15.45" customHeight="1" x14ac:dyDescent="0.3">
      <c r="A7" s="4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0"/>
    </row>
    <row r="8" spans="1:15" ht="15.45" customHeight="1" x14ac:dyDescent="0.3">
      <c r="A8" s="4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0"/>
    </row>
    <row r="9" spans="1:15" ht="15.45" customHeight="1" x14ac:dyDescent="0.3">
      <c r="A9" s="4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2" t="s">
        <v>369</v>
      </c>
      <c r="N9" s="467"/>
      <c r="O9" s="470"/>
    </row>
    <row r="10" spans="1:15" ht="15.45" customHeight="1" x14ac:dyDescent="0.3">
      <c r="A10" s="4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2"/>
      <c r="N10" s="467"/>
      <c r="O10" s="470"/>
    </row>
    <row r="11" spans="1:15" ht="15.45" customHeight="1" x14ac:dyDescent="0.3">
      <c r="A11" s="4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2"/>
      <c r="N11" s="467"/>
      <c r="O11" s="470"/>
    </row>
    <row r="12" spans="1:15" ht="15.45" customHeight="1" x14ac:dyDescent="0.3">
      <c r="A12" s="4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0"/>
    </row>
    <row r="13" spans="1:15" ht="15.45" customHeight="1" x14ac:dyDescent="0.3">
      <c r="A13" s="4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0"/>
    </row>
    <row r="14" spans="1:15" ht="15.45" customHeight="1" x14ac:dyDescent="0.3">
      <c r="A14" s="4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2" t="s">
        <v>369</v>
      </c>
      <c r="N14" s="467"/>
      <c r="O14" s="470"/>
    </row>
    <row r="15" spans="1:15" ht="15.45" customHeight="1" x14ac:dyDescent="0.3">
      <c r="A15" s="4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2"/>
      <c r="N15" s="467"/>
      <c r="O15" s="470"/>
    </row>
    <row r="16" spans="1:15" ht="15.45" customHeight="1" x14ac:dyDescent="0.3">
      <c r="A16" s="4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2"/>
      <c r="N16" s="467"/>
      <c r="O16" s="470"/>
    </row>
    <row r="17" spans="1:15" ht="15.45" customHeight="1" thickBot="1" x14ac:dyDescent="0.35">
      <c r="A17" s="4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1"/>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105" priority="138" operator="equal">
      <formula>0</formula>
    </cfRule>
  </conditionalFormatting>
  <conditionalFormatting sqref="K7">
    <cfRule type="cellIs" dxfId="104" priority="75" operator="equal">
      <formula>0</formula>
    </cfRule>
  </conditionalFormatting>
  <conditionalFormatting sqref="K6">
    <cfRule type="cellIs" dxfId="103" priority="74" operator="equal">
      <formula>0</formula>
    </cfRule>
  </conditionalFormatting>
  <conditionalFormatting sqref="K5">
    <cfRule type="cellIs" dxfId="102" priority="73" operator="equal">
      <formula>0</formula>
    </cfRule>
  </conditionalFormatting>
  <conditionalFormatting sqref="K4">
    <cfRule type="cellIs" dxfId="101" priority="72" operator="equal">
      <formula>0</formula>
    </cfRule>
  </conditionalFormatting>
  <conditionalFormatting sqref="K12">
    <cfRule type="cellIs" dxfId="100" priority="71" operator="equal">
      <formula>0</formula>
    </cfRule>
  </conditionalFormatting>
  <conditionalFormatting sqref="K11">
    <cfRule type="cellIs" dxfId="99" priority="70" operator="equal">
      <formula>0</formula>
    </cfRule>
  </conditionalFormatting>
  <conditionalFormatting sqref="K10">
    <cfRule type="cellIs" dxfId="98" priority="69" operator="equal">
      <formula>0</formula>
    </cfRule>
  </conditionalFormatting>
  <conditionalFormatting sqref="K9">
    <cfRule type="cellIs" dxfId="97" priority="68" operator="equal">
      <formula>0</formula>
    </cfRule>
  </conditionalFormatting>
  <conditionalFormatting sqref="K17">
    <cfRule type="cellIs" dxfId="96" priority="67" operator="equal">
      <formula>0</formula>
    </cfRule>
  </conditionalFormatting>
  <conditionalFormatting sqref="K16">
    <cfRule type="cellIs" dxfId="95" priority="66" operator="equal">
      <formula>0</formula>
    </cfRule>
  </conditionalFormatting>
  <conditionalFormatting sqref="K15">
    <cfRule type="cellIs" dxfId="94" priority="65" operator="equal">
      <formula>0</formula>
    </cfRule>
  </conditionalFormatting>
  <conditionalFormatting sqref="K14">
    <cfRule type="cellIs" dxfId="93" priority="64" operator="equal">
      <formula>0</formula>
    </cfRule>
  </conditionalFormatting>
  <conditionalFormatting sqref="L7:L8 L12 L3:L5">
    <cfRule type="cellIs" dxfId="92" priority="42" operator="equal">
      <formula>0</formula>
    </cfRule>
  </conditionalFormatting>
  <conditionalFormatting sqref="L6">
    <cfRule type="cellIs" dxfId="91" priority="41" operator="equal">
      <formula>0</formula>
    </cfRule>
  </conditionalFormatting>
  <conditionalFormatting sqref="L13">
    <cfRule type="cellIs" dxfId="90" priority="34" operator="equal">
      <formula>0</formula>
    </cfRule>
  </conditionalFormatting>
  <conditionalFormatting sqref="L9">
    <cfRule type="cellIs" dxfId="89" priority="39" operator="equal">
      <formula>0</formula>
    </cfRule>
  </conditionalFormatting>
  <conditionalFormatting sqref="L11">
    <cfRule type="cellIs" dxfId="88" priority="38" operator="equal">
      <formula>0</formula>
    </cfRule>
  </conditionalFormatting>
  <conditionalFormatting sqref="L16">
    <cfRule type="cellIs" dxfId="87" priority="36" operator="equal">
      <formula>0</formula>
    </cfRule>
  </conditionalFormatting>
  <conditionalFormatting sqref="F9">
    <cfRule type="cellIs" dxfId="86" priority="18" operator="equal">
      <formula>0</formula>
    </cfRule>
  </conditionalFormatting>
  <conditionalFormatting sqref="F11">
    <cfRule type="cellIs" dxfId="85" priority="17" operator="equal">
      <formula>0</formula>
    </cfRule>
  </conditionalFormatting>
  <conditionalFormatting sqref="F4">
    <cfRule type="cellIs" dxfId="84" priority="11" operator="equal">
      <formula>0</formula>
    </cfRule>
  </conditionalFormatting>
  <conditionalFormatting sqref="F7">
    <cfRule type="cellIs" dxfId="83" priority="15" operator="equal">
      <formula>0</formula>
    </cfRule>
  </conditionalFormatting>
  <conditionalFormatting sqref="F8">
    <cfRule type="cellIs" dxfId="82" priority="14" operator="equal">
      <formula>0</formula>
    </cfRule>
  </conditionalFormatting>
  <conditionalFormatting sqref="F3">
    <cfRule type="cellIs" dxfId="81" priority="16" operator="equal">
      <formula>0</formula>
    </cfRule>
  </conditionalFormatting>
  <conditionalFormatting sqref="F13">
    <cfRule type="cellIs" dxfId="80" priority="13" operator="equal">
      <formula>0</formula>
    </cfRule>
  </conditionalFormatting>
  <conditionalFormatting sqref="F10">
    <cfRule type="cellIs" dxfId="79" priority="12" operator="equal">
      <formula>0</formula>
    </cfRule>
  </conditionalFormatting>
  <conditionalFormatting sqref="F6">
    <cfRule type="cellIs" dxfId="78" priority="10" operator="equal">
      <formula>0</formula>
    </cfRule>
  </conditionalFormatting>
  <conditionalFormatting sqref="F5">
    <cfRule type="cellIs" dxfId="77" priority="9" operator="equal">
      <formula>0</formula>
    </cfRule>
  </conditionalFormatting>
  <conditionalFormatting sqref="F14">
    <cfRule type="cellIs" dxfId="76" priority="8" operator="equal">
      <formula>0</formula>
    </cfRule>
  </conditionalFormatting>
  <conditionalFormatting sqref="F16">
    <cfRule type="cellIs" dxfId="75" priority="7" operator="equal">
      <formula>0</formula>
    </cfRule>
  </conditionalFormatting>
  <conditionalFormatting sqref="F15">
    <cfRule type="cellIs" dxfId="74" priority="6" operator="equal">
      <formula>0</formula>
    </cfRule>
  </conditionalFormatting>
  <conditionalFormatting sqref="F12">
    <cfRule type="cellIs" dxfId="73" priority="5" operator="equal">
      <formula>0</formula>
    </cfRule>
  </conditionalFormatting>
  <conditionalFormatting sqref="F17">
    <cfRule type="cellIs" dxfId="72" priority="4" operator="equal">
      <formula>0</formula>
    </cfRule>
  </conditionalFormatting>
  <conditionalFormatting sqref="L14">
    <cfRule type="cellIs" dxfId="71" priority="3" operator="equal">
      <formula>0</formula>
    </cfRule>
  </conditionalFormatting>
  <conditionalFormatting sqref="L10">
    <cfRule type="cellIs" dxfId="70" priority="2" operator="equal">
      <formula>0</formula>
    </cfRule>
  </conditionalFormatting>
  <conditionalFormatting sqref="L15">
    <cfRule type="cellIs" dxfId="6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0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0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0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0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2" t="s">
        <v>38</v>
      </c>
      <c r="B104" s="4" t="s">
        <v>613</v>
      </c>
      <c r="C104" s="203">
        <v>0</v>
      </c>
      <c r="D104" s="203">
        <v>16</v>
      </c>
      <c r="E104" s="242" t="s">
        <v>262</v>
      </c>
      <c r="F104" s="203" t="s">
        <v>262</v>
      </c>
      <c r="G104" s="50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08"/>
      <c r="B105" s="4" t="s">
        <v>613</v>
      </c>
      <c r="C105" s="203">
        <v>16</v>
      </c>
      <c r="D105" s="203">
        <v>8</v>
      </c>
      <c r="E105" s="242" t="s">
        <v>263</v>
      </c>
      <c r="F105" s="203" t="s">
        <v>263</v>
      </c>
      <c r="G105" s="50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08"/>
      <c r="B106" s="4" t="s">
        <v>613</v>
      </c>
      <c r="C106" s="203">
        <v>24</v>
      </c>
      <c r="D106" s="203">
        <v>4</v>
      </c>
      <c r="E106" s="242" t="s">
        <v>264</v>
      </c>
      <c r="F106" s="203" t="s">
        <v>264</v>
      </c>
      <c r="G106" s="50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1"/>
      <c r="B107" s="4" t="s">
        <v>613</v>
      </c>
      <c r="C107" s="203">
        <v>28</v>
      </c>
      <c r="D107" s="203">
        <v>4</v>
      </c>
      <c r="E107" s="242" t="s">
        <v>265</v>
      </c>
      <c r="F107" s="203" t="s">
        <v>265</v>
      </c>
      <c r="G107" s="50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0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0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0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68" priority="6" operator="equal">
      <formula>"N/A"</formula>
    </cfRule>
  </conditionalFormatting>
  <conditionalFormatting sqref="P119:R119">
    <cfRule type="cellIs" dxfId="67" priority="5" operator="equal">
      <formula>"N/A"</formula>
    </cfRule>
  </conditionalFormatting>
  <conditionalFormatting sqref="P121:R121">
    <cfRule type="cellIs" dxfId="66" priority="4" operator="equal">
      <formula>"N/A"</formula>
    </cfRule>
  </conditionalFormatting>
  <conditionalFormatting sqref="P84:R84">
    <cfRule type="cellIs" dxfId="65" priority="3" operator="equal">
      <formula>"N/A"</formula>
    </cfRule>
  </conditionalFormatting>
  <conditionalFormatting sqref="P64:R64">
    <cfRule type="cellIs" dxfId="64" priority="2" operator="equal">
      <formula>"N/A"</formula>
    </cfRule>
  </conditionalFormatting>
  <conditionalFormatting sqref="P65:R65">
    <cfRule type="cellIs" dxfId="63"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0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0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0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0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2" t="s">
        <v>38</v>
      </c>
      <c r="B104" s="4" t="s">
        <v>613</v>
      </c>
      <c r="C104" s="203">
        <v>0</v>
      </c>
      <c r="D104" s="203">
        <v>16</v>
      </c>
      <c r="E104" s="203" t="s">
        <v>262</v>
      </c>
      <c r="F104" s="50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08"/>
      <c r="B105" s="4" t="s">
        <v>613</v>
      </c>
      <c r="C105" s="203">
        <v>16</v>
      </c>
      <c r="D105" s="203">
        <v>8</v>
      </c>
      <c r="E105" s="203" t="s">
        <v>263</v>
      </c>
      <c r="F105" s="50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08"/>
      <c r="B106" s="4" t="s">
        <v>613</v>
      </c>
      <c r="C106" s="203">
        <v>24</v>
      </c>
      <c r="D106" s="203">
        <v>4</v>
      </c>
      <c r="E106" s="203" t="s">
        <v>264</v>
      </c>
      <c r="F106" s="50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1"/>
      <c r="B107" s="4" t="s">
        <v>613</v>
      </c>
      <c r="C107" s="203">
        <v>28</v>
      </c>
      <c r="D107" s="203">
        <v>4</v>
      </c>
      <c r="E107" s="203" t="s">
        <v>265</v>
      </c>
      <c r="F107" s="50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0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0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0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62" priority="6" operator="equal">
      <formula>"N/A"</formula>
    </cfRule>
  </conditionalFormatting>
  <conditionalFormatting sqref="O119:Q119">
    <cfRule type="cellIs" dxfId="61" priority="5" operator="equal">
      <formula>"N/A"</formula>
    </cfRule>
  </conditionalFormatting>
  <conditionalFormatting sqref="O121:Q121">
    <cfRule type="cellIs" dxfId="60" priority="4" operator="equal">
      <formula>"N/A"</formula>
    </cfRule>
  </conditionalFormatting>
  <conditionalFormatting sqref="O84:Q84">
    <cfRule type="cellIs" dxfId="59" priority="3" operator="equal">
      <formula>"N/A"</formula>
    </cfRule>
  </conditionalFormatting>
  <conditionalFormatting sqref="O64:Q64">
    <cfRule type="cellIs" dxfId="58" priority="2" operator="equal">
      <formula>"N/A"</formula>
    </cfRule>
  </conditionalFormatting>
  <conditionalFormatting sqref="O65:Q65">
    <cfRule type="cellIs" dxfId="5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3">
      <c r="A4" s="48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8"/>
      <c r="M4" s="513"/>
    </row>
    <row r="5" spans="1:13" x14ac:dyDescent="0.3">
      <c r="A5" s="48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8"/>
      <c r="M5" s="513"/>
    </row>
    <row r="6" spans="1:13" s="15" customFormat="1" x14ac:dyDescent="0.3">
      <c r="A6" s="48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2"/>
      <c r="M6" s="514"/>
    </row>
    <row r="7" spans="1:13" ht="15" thickBot="1" x14ac:dyDescent="0.35">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7" customHeight="1" x14ac:dyDescent="0.3">
      <c r="A8" s="49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3">
      <c r="A9" s="49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3">
      <c r="A10" s="49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3">
      <c r="A11" s="49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5" customHeight="1" x14ac:dyDescent="0.3">
      <c r="A12" s="49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7" customHeight="1" thickBot="1" x14ac:dyDescent="0.35">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56" priority="124" operator="equal">
      <formula>0</formula>
    </cfRule>
  </conditionalFormatting>
  <conditionalFormatting sqref="B6 D6:F6">
    <cfRule type="cellIs" dxfId="55" priority="76" operator="equal">
      <formula>0</formula>
    </cfRule>
  </conditionalFormatting>
  <conditionalFormatting sqref="B3 D3:F3">
    <cfRule type="cellIs" dxfId="54" priority="84" operator="equal">
      <formula>0</formula>
    </cfRule>
  </conditionalFormatting>
  <conditionalFormatting sqref="B4 D4:F4">
    <cfRule type="cellIs" dxfId="53" priority="83" operator="equal">
      <formula>0</formula>
    </cfRule>
  </conditionalFormatting>
  <conditionalFormatting sqref="B5 D5:F5">
    <cfRule type="cellIs" dxfId="52" priority="82" operator="equal">
      <formula>0</formula>
    </cfRule>
  </conditionalFormatting>
  <conditionalFormatting sqref="B7 F7">
    <cfRule type="cellIs" dxfId="51" priority="81" operator="equal">
      <formula>0</formula>
    </cfRule>
  </conditionalFormatting>
  <conditionalFormatting sqref="J6">
    <cfRule type="cellIs" dxfId="50" priority="93" operator="equal">
      <formula>0</formula>
    </cfRule>
  </conditionalFormatting>
  <conditionalFormatting sqref="G3:I3">
    <cfRule type="cellIs" dxfId="49" priority="65" operator="equal">
      <formula>0</formula>
    </cfRule>
  </conditionalFormatting>
  <conditionalFormatting sqref="D7:E7">
    <cfRule type="cellIs" dxfId="48" priority="75" operator="equal">
      <formula>0</formula>
    </cfRule>
  </conditionalFormatting>
  <conditionalFormatting sqref="C3">
    <cfRule type="cellIs" dxfId="47" priority="50" operator="equal">
      <formula>0</formula>
    </cfRule>
  </conditionalFormatting>
  <conditionalFormatting sqref="H7">
    <cfRule type="cellIs" dxfId="46" priority="54" operator="equal">
      <formula>0</formula>
    </cfRule>
  </conditionalFormatting>
  <conditionalFormatting sqref="C4">
    <cfRule type="cellIs" dxfId="45" priority="49" operator="equal">
      <formula>0</formula>
    </cfRule>
  </conditionalFormatting>
  <conditionalFormatting sqref="I6">
    <cfRule type="cellIs" dxfId="44" priority="57" operator="equal">
      <formula>0</formula>
    </cfRule>
  </conditionalFormatting>
  <conditionalFormatting sqref="H5">
    <cfRule type="cellIs" dxfId="43" priority="56" operator="equal">
      <formula>0</formula>
    </cfRule>
  </conditionalFormatting>
  <conditionalFormatting sqref="H4:I4">
    <cfRule type="cellIs" dxfId="42" priority="64" operator="equal">
      <formula>0</formula>
    </cfRule>
  </conditionalFormatting>
  <conditionalFormatting sqref="I5">
    <cfRule type="cellIs" dxfId="41" priority="63" operator="equal">
      <formula>0</formula>
    </cfRule>
  </conditionalFormatting>
  <conditionalFormatting sqref="I7">
    <cfRule type="cellIs" dxfId="40" priority="62" operator="equal">
      <formula>0</formula>
    </cfRule>
  </conditionalFormatting>
  <conditionalFormatting sqref="H6">
    <cfRule type="cellIs" dxfId="39" priority="55" operator="equal">
      <formula>0</formula>
    </cfRule>
  </conditionalFormatting>
  <conditionalFormatting sqref="C5">
    <cfRule type="cellIs" dxfId="38" priority="48" operator="equal">
      <formula>0</formula>
    </cfRule>
  </conditionalFormatting>
  <conditionalFormatting sqref="C7">
    <cfRule type="cellIs" dxfId="37" priority="47" operator="equal">
      <formula>0</formula>
    </cfRule>
  </conditionalFormatting>
  <conditionalFormatting sqref="C6">
    <cfRule type="cellIs" dxfId="36" priority="42" operator="equal">
      <formula>0</formula>
    </cfRule>
  </conditionalFormatting>
  <conditionalFormatting sqref="G8:G10 J8:K10 E8:E10">
    <cfRule type="cellIs" dxfId="35" priority="25" operator="equal">
      <formula>0</formula>
    </cfRule>
  </conditionalFormatting>
  <conditionalFormatting sqref="B9 D9:F9">
    <cfRule type="cellIs" dxfId="34" priority="23" operator="equal">
      <formula>0</formula>
    </cfRule>
  </conditionalFormatting>
  <conditionalFormatting sqref="B8 D8:F8 H9:H10">
    <cfRule type="cellIs" priority="24" operator="equal">
      <formula>0</formula>
    </cfRule>
  </conditionalFormatting>
  <conditionalFormatting sqref="B10 D10:F10">
    <cfRule type="cellIs" dxfId="33" priority="21" operator="equal">
      <formula>0</formula>
    </cfRule>
    <cfRule type="cellIs" dxfId="32" priority="22" operator="equal">
      <formula>0</formula>
    </cfRule>
  </conditionalFormatting>
  <conditionalFormatting sqref="C9">
    <cfRule type="cellIs" dxfId="31" priority="18" operator="equal">
      <formula>0</formula>
    </cfRule>
  </conditionalFormatting>
  <conditionalFormatting sqref="C8">
    <cfRule type="cellIs" priority="19" operator="equal">
      <formula>0</formula>
    </cfRule>
  </conditionalFormatting>
  <conditionalFormatting sqref="C10">
    <cfRule type="cellIs" dxfId="30" priority="16" operator="equal">
      <formula>0</formula>
    </cfRule>
    <cfRule type="cellIs" dxfId="2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28" priority="14" operator="equal">
      <formula>0</formula>
    </cfRule>
  </conditionalFormatting>
  <conditionalFormatting sqref="I11">
    <cfRule type="cellIs" priority="13" operator="equal">
      <formula>0</formula>
    </cfRule>
  </conditionalFormatting>
  <conditionalFormatting sqref="K13 E13 G13">
    <cfRule type="cellIs" dxfId="27" priority="12" operator="equal">
      <formula>0</formula>
    </cfRule>
  </conditionalFormatting>
  <conditionalFormatting sqref="J13">
    <cfRule type="cellIs" dxfId="2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5" priority="8" operator="equal">
      <formula>0</formula>
    </cfRule>
  </conditionalFormatting>
  <conditionalFormatting sqref="J12">
    <cfRule type="cellIs" dxfId="2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6">
        <v>0</v>
      </c>
      <c r="B2" s="57" t="s">
        <v>577</v>
      </c>
      <c r="C2" s="16">
        <v>0</v>
      </c>
      <c r="D2" s="16"/>
      <c r="E2" s="58"/>
    </row>
    <row r="3" spans="1:5" x14ac:dyDescent="0.3">
      <c r="A3" s="526"/>
      <c r="B3" s="16" t="s">
        <v>578</v>
      </c>
      <c r="C3" s="16">
        <v>8</v>
      </c>
      <c r="D3" s="16"/>
      <c r="E3" s="58"/>
    </row>
    <row r="4" spans="1:5" x14ac:dyDescent="0.3">
      <c r="A4" s="526"/>
      <c r="B4" s="99" t="s">
        <v>584</v>
      </c>
      <c r="C4" s="99" t="s">
        <v>585</v>
      </c>
      <c r="D4" s="16"/>
      <c r="E4" s="58"/>
    </row>
    <row r="5" spans="1:5" x14ac:dyDescent="0.3">
      <c r="A5" s="526"/>
      <c r="B5" s="16" t="s">
        <v>586</v>
      </c>
      <c r="C5" s="16" t="s">
        <v>587</v>
      </c>
      <c r="D5" s="16"/>
      <c r="E5" s="58"/>
    </row>
    <row r="6" spans="1:5" x14ac:dyDescent="0.3">
      <c r="A6" s="526"/>
      <c r="B6" s="16" t="s">
        <v>588</v>
      </c>
      <c r="C6" s="16" t="s">
        <v>589</v>
      </c>
      <c r="D6" s="16"/>
      <c r="E6" s="58"/>
    </row>
    <row r="7" spans="1:5" x14ac:dyDescent="0.3">
      <c r="A7" s="526"/>
      <c r="B7" s="16" t="s">
        <v>590</v>
      </c>
      <c r="C7" s="16" t="s">
        <v>591</v>
      </c>
      <c r="D7" s="16"/>
      <c r="E7" s="58"/>
    </row>
    <row r="8" spans="1:5" ht="57.6" x14ac:dyDescent="0.3">
      <c r="A8" s="526">
        <v>1</v>
      </c>
      <c r="B8" s="98" t="s">
        <v>420</v>
      </c>
      <c r="C8" s="16">
        <v>11</v>
      </c>
      <c r="D8" s="16"/>
      <c r="E8" s="58" t="s">
        <v>595</v>
      </c>
    </row>
    <row r="9" spans="1:5" x14ac:dyDescent="0.3">
      <c r="A9" s="526"/>
      <c r="B9" s="98" t="s">
        <v>581</v>
      </c>
      <c r="C9" s="16">
        <v>0</v>
      </c>
      <c r="D9" s="16"/>
      <c r="E9" s="58" t="s">
        <v>599</v>
      </c>
    </row>
    <row r="10" spans="1:5" x14ac:dyDescent="0.3">
      <c r="A10" s="526"/>
      <c r="B10" s="98" t="s">
        <v>582</v>
      </c>
      <c r="C10" s="16">
        <v>0</v>
      </c>
      <c r="D10" s="16"/>
      <c r="E10" s="58" t="s">
        <v>386</v>
      </c>
    </row>
    <row r="11" spans="1:5" x14ac:dyDescent="0.3">
      <c r="A11" s="526"/>
      <c r="B11" s="98" t="s">
        <v>592</v>
      </c>
      <c r="C11" s="16">
        <v>7</v>
      </c>
      <c r="D11" s="16"/>
      <c r="E11" s="58"/>
    </row>
    <row r="12" spans="1:5" x14ac:dyDescent="0.3">
      <c r="A12" s="526"/>
      <c r="B12" s="98" t="s">
        <v>593</v>
      </c>
      <c r="C12" s="16" t="s">
        <v>594</v>
      </c>
      <c r="D12" s="16"/>
      <c r="E12" s="58"/>
    </row>
    <row r="13" spans="1:5" x14ac:dyDescent="0.3">
      <c r="A13" s="526"/>
      <c r="B13" s="16" t="s">
        <v>390</v>
      </c>
      <c r="C13" s="16"/>
      <c r="D13" s="16"/>
      <c r="E13" s="58"/>
    </row>
    <row r="14" spans="1:5" x14ac:dyDescent="0.3">
      <c r="A14" s="526"/>
      <c r="B14" s="16" t="s">
        <v>205</v>
      </c>
      <c r="C14" s="16"/>
      <c r="D14" s="16"/>
      <c r="E14" s="58"/>
    </row>
    <row r="15" spans="1:5" x14ac:dyDescent="0.3">
      <c r="A15" s="526"/>
      <c r="B15" s="16" t="s">
        <v>579</v>
      </c>
      <c r="C15" s="16" t="s">
        <v>580</v>
      </c>
      <c r="D15" s="16"/>
      <c r="E15" s="58"/>
    </row>
    <row r="16" spans="1:5" x14ac:dyDescent="0.3">
      <c r="A16" s="526"/>
      <c r="B16" s="16" t="s">
        <v>598</v>
      </c>
      <c r="C16" s="16"/>
      <c r="D16" s="16"/>
      <c r="E16" s="58"/>
    </row>
    <row r="17" spans="1:5" x14ac:dyDescent="0.3">
      <c r="A17" s="526">
        <v>2</v>
      </c>
      <c r="B17" s="99" t="s">
        <v>566</v>
      </c>
      <c r="C17" s="99">
        <v>128</v>
      </c>
      <c r="D17" s="16" t="s">
        <v>597</v>
      </c>
      <c r="E17" s="58"/>
    </row>
    <row r="18" spans="1:5" x14ac:dyDescent="0.3">
      <c r="A18" s="526"/>
      <c r="B18" s="99" t="s">
        <v>560</v>
      </c>
      <c r="C18" s="99" t="s">
        <v>563</v>
      </c>
      <c r="D18" s="16"/>
      <c r="E18" s="58"/>
    </row>
    <row r="19" spans="1:5" x14ac:dyDescent="0.3">
      <c r="A19" s="526"/>
      <c r="B19" s="16" t="s">
        <v>561</v>
      </c>
      <c r="C19" s="16" t="s">
        <v>562</v>
      </c>
      <c r="D19" s="16"/>
      <c r="E19" s="58"/>
    </row>
    <row r="20" spans="1:5" x14ac:dyDescent="0.3">
      <c r="A20" s="526"/>
      <c r="B20" s="16" t="s">
        <v>564</v>
      </c>
      <c r="C20" s="16" t="s">
        <v>565</v>
      </c>
      <c r="D20" s="16"/>
      <c r="E20" s="58"/>
    </row>
    <row r="21" spans="1:5" x14ac:dyDescent="0.3">
      <c r="A21" s="526">
        <v>3</v>
      </c>
      <c r="B21" s="99" t="s">
        <v>567</v>
      </c>
      <c r="C21" s="99" t="s">
        <v>568</v>
      </c>
      <c r="D21" s="16"/>
      <c r="E21" s="58"/>
    </row>
    <row r="22" spans="1:5" x14ac:dyDescent="0.3">
      <c r="A22" s="526"/>
      <c r="B22" s="99" t="s">
        <v>569</v>
      </c>
      <c r="C22" s="99" t="s">
        <v>570</v>
      </c>
      <c r="D22" s="16"/>
      <c r="E22" s="58"/>
    </row>
    <row r="23" spans="1:5" x14ac:dyDescent="0.3">
      <c r="A23" s="526"/>
      <c r="B23" s="16" t="s">
        <v>571</v>
      </c>
      <c r="C23" s="16" t="s">
        <v>572</v>
      </c>
      <c r="D23" s="16"/>
      <c r="E23" s="58"/>
    </row>
    <row r="24" spans="1:5" x14ac:dyDescent="0.3">
      <c r="A24" s="526"/>
      <c r="B24" s="16" t="s">
        <v>573</v>
      </c>
      <c r="C24" s="16" t="s">
        <v>574</v>
      </c>
      <c r="D24" s="16"/>
      <c r="E24" s="58"/>
    </row>
    <row r="25" spans="1:5" x14ac:dyDescent="0.3">
      <c r="A25" s="526">
        <v>4</v>
      </c>
      <c r="B25" s="98" t="s">
        <v>575</v>
      </c>
      <c r="C25" s="98" t="s">
        <v>576</v>
      </c>
      <c r="D25" s="16"/>
      <c r="E25" s="58"/>
    </row>
    <row r="26" spans="1:5" x14ac:dyDescent="0.3">
      <c r="A26" s="526"/>
      <c r="B26" s="98" t="s">
        <v>421</v>
      </c>
      <c r="C26" s="16">
        <v>2</v>
      </c>
      <c r="D26" s="16"/>
      <c r="E26" s="58" t="s">
        <v>596</v>
      </c>
    </row>
    <row r="27" spans="1:5" x14ac:dyDescent="0.3">
      <c r="A27" s="5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22"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2021-09-08T19:20:24Z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