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49FD72CB-D1DF-483C-8801-636EB2984344}" xr6:coauthVersionLast="47" xr6:coauthVersionMax="47" xr10:uidLastSave="{00000000-0000-0000-0000-000000000000}"/>
  <bookViews>
    <workbookView xWindow="-28920" yWindow="-120" windowWidth="29040" windowHeight="15840" tabRatio="861" activeTab="2"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16"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3" i="39"/>
  <c r="G312" i="39"/>
  <c r="G311" i="39"/>
  <c r="G310" i="39"/>
  <c r="G309"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O94" i="7"/>
  <c r="O37" i="7"/>
  <c r="G5" i="24"/>
  <c r="Q56" i="7"/>
  <c r="L3" i="24"/>
  <c r="O122" i="7"/>
  <c r="P74" i="30"/>
  <c r="M2" i="8"/>
  <c r="L7" i="28"/>
  <c r="Q49" i="30"/>
  <c r="P94" i="7"/>
  <c r="L30" i="27"/>
  <c r="G7" i="24"/>
  <c r="N11" i="8"/>
  <c r="L36" i="28"/>
  <c r="G10" i="27"/>
  <c r="G4" i="27"/>
  <c r="Q114" i="30"/>
  <c r="Q33" i="30"/>
  <c r="L8" i="8"/>
  <c r="L41" i="8"/>
  <c r="R38" i="30"/>
  <c r="P117" i="7"/>
  <c r="M8" i="8"/>
  <c r="L59" i="8"/>
  <c r="P75" i="7"/>
  <c r="P113" i="7"/>
  <c r="P98" i="30"/>
  <c r="Q24" i="30"/>
  <c r="O38" i="7"/>
  <c r="P7" i="30"/>
  <c r="P24" i="30"/>
  <c r="L18" i="8"/>
  <c r="Q94" i="7"/>
  <c r="G4" i="28"/>
  <c r="M31" i="8"/>
  <c r="N36" i="8"/>
  <c r="Q75" i="7"/>
  <c r="P17" i="7"/>
  <c r="R53" i="30"/>
  <c r="L31" i="27"/>
  <c r="G20" i="27"/>
  <c r="G39" i="24"/>
  <c r="Q88" i="7"/>
  <c r="L53" i="8"/>
  <c r="G35" i="24"/>
  <c r="L9" i="24"/>
  <c r="G36" i="27"/>
  <c r="P100" i="30"/>
  <c r="R119" i="30"/>
  <c r="R110" i="30"/>
  <c r="Q27" i="7"/>
  <c r="Q25" i="7"/>
  <c r="R78" i="30"/>
  <c r="P97" i="30"/>
  <c r="P78" i="30"/>
  <c r="L15" i="24"/>
  <c r="R11" i="30"/>
  <c r="M7" i="8"/>
  <c r="P43" i="7"/>
  <c r="R75" i="30"/>
  <c r="G19" i="24"/>
  <c r="Q36" i="30"/>
  <c r="P113" i="30"/>
  <c r="P110" i="7"/>
  <c r="P58" i="7"/>
  <c r="L21" i="27"/>
  <c r="G26" i="28"/>
  <c r="G21" i="28"/>
  <c r="P123" i="7"/>
  <c r="L19" i="8"/>
  <c r="Q6" i="7"/>
  <c r="P46" i="30"/>
  <c r="Q56" i="30"/>
  <c r="P90" i="30"/>
  <c r="Q48" i="7"/>
  <c r="P11" i="7"/>
  <c r="K4" i="21"/>
  <c r="R25" i="30"/>
  <c r="P90" i="7"/>
  <c r="O51" i="7"/>
  <c r="Q121" i="7"/>
  <c r="Q37" i="30"/>
  <c r="O17" i="7"/>
  <c r="G19" i="29"/>
  <c r="Q15" i="30"/>
  <c r="R118" i="30"/>
  <c r="Q53" i="7"/>
  <c r="P109" i="7"/>
  <c r="O44" i="7"/>
  <c r="O123" i="7"/>
  <c r="Q115" i="7"/>
  <c r="L32" i="24"/>
  <c r="R116" i="30"/>
  <c r="Q50" i="7"/>
  <c r="P4" i="7"/>
  <c r="L41" i="27"/>
  <c r="G3" i="27"/>
  <c r="L34" i="27"/>
  <c r="R114" i="30"/>
  <c r="P21" i="30"/>
  <c r="M35" i="8"/>
  <c r="O112" i="7"/>
  <c r="M37" i="8"/>
  <c r="L5" i="27"/>
  <c r="G3" i="24"/>
  <c r="L16" i="24"/>
  <c r="M13" i="8"/>
  <c r="G20" i="29"/>
  <c r="G8" i="15"/>
  <c r="G12" i="29"/>
  <c r="L24" i="28"/>
  <c r="P74" i="7"/>
  <c r="O83" i="7"/>
  <c r="O121" i="7"/>
  <c r="L40" i="24"/>
  <c r="Q109" i="7"/>
  <c r="L31" i="24"/>
  <c r="Q103" i="30"/>
  <c r="L24" i="27"/>
  <c r="R60" i="30"/>
  <c r="Q44" i="30"/>
  <c r="P80" i="7"/>
  <c r="G31" i="29"/>
  <c r="G11" i="27"/>
  <c r="Q112" i="7"/>
  <c r="Q102" i="30"/>
  <c r="L39" i="8"/>
  <c r="L7" i="8"/>
  <c r="G37" i="28"/>
  <c r="P92" i="30"/>
  <c r="P6" i="7"/>
  <c r="R29" i="30"/>
  <c r="R37" i="30"/>
  <c r="G38" i="29"/>
  <c r="G5" i="15"/>
  <c r="R4" i="30"/>
  <c r="Q116" i="30"/>
  <c r="G41" i="24"/>
  <c r="O28" i="7"/>
  <c r="F4" i="21"/>
  <c r="G34" i="28"/>
  <c r="O14" i="7"/>
  <c r="O117" i="7"/>
  <c r="Q59" i="30"/>
  <c r="P20" i="30"/>
  <c r="O97" i="7"/>
  <c r="N34" i="8"/>
  <c r="L14" i="28"/>
  <c r="O33" i="7"/>
  <c r="K10" i="21"/>
  <c r="R91" i="30"/>
  <c r="G12" i="15"/>
  <c r="P12" i="7"/>
  <c r="O90" i="7"/>
  <c r="N59" i="8"/>
  <c r="L8" i="24"/>
  <c r="L5" i="28"/>
  <c r="G38" i="24"/>
  <c r="O111" i="7"/>
  <c r="P49" i="30"/>
  <c r="Q21" i="30"/>
  <c r="R17" i="30"/>
  <c r="P27" i="7"/>
  <c r="F17" i="21"/>
  <c r="G40" i="24"/>
  <c r="R124" i="30"/>
  <c r="Q96" i="30"/>
  <c r="P82" i="30"/>
  <c r="L22" i="28"/>
  <c r="P102" i="7"/>
  <c r="G6" i="15"/>
  <c r="L35" i="8"/>
  <c r="R20" i="30"/>
  <c r="P7" i="7"/>
  <c r="Q46" i="7"/>
  <c r="G30" i="29"/>
  <c r="P46" i="7"/>
  <c r="Q77" i="30"/>
  <c r="G7" i="28"/>
  <c r="G4" i="24"/>
  <c r="L31" i="28"/>
  <c r="O125" i="7"/>
  <c r="L18" i="24"/>
  <c r="G7" i="27"/>
  <c r="Q43" i="30"/>
  <c r="N32" i="8"/>
  <c r="P114" i="30"/>
  <c r="L30" i="24"/>
  <c r="L12" i="24"/>
  <c r="L11" i="24"/>
  <c r="P121" i="30"/>
  <c r="P48" i="30"/>
  <c r="R7" i="30"/>
  <c r="L23" i="24"/>
  <c r="Q120" i="30"/>
  <c r="O23" i="7"/>
  <c r="O118" i="7"/>
  <c r="G3" i="15"/>
  <c r="O95" i="7"/>
  <c r="P43" i="30"/>
  <c r="G5" i="27"/>
  <c r="Q38" i="30"/>
  <c r="P52" i="30"/>
  <c r="R56" i="30"/>
  <c r="L17" i="29"/>
  <c r="R113" i="30"/>
  <c r="P59" i="7"/>
  <c r="P36" i="30"/>
  <c r="Q81" i="30"/>
  <c r="Q116" i="7"/>
  <c r="Q13" i="30"/>
  <c r="L61" i="8"/>
  <c r="R125" i="30"/>
  <c r="Q58" i="30"/>
  <c r="G32" i="28"/>
  <c r="M41" i="8"/>
  <c r="G31" i="28"/>
  <c r="L31" i="8"/>
  <c r="L40" i="28"/>
  <c r="O29" i="7"/>
  <c r="Q110" i="7"/>
  <c r="Q23" i="30"/>
  <c r="F10" i="21"/>
  <c r="Q90" i="30"/>
  <c r="P60" i="7"/>
  <c r="G32" i="24"/>
  <c r="R123" i="30"/>
  <c r="Q60" i="7"/>
  <c r="F8" i="21"/>
  <c r="O54" i="7"/>
  <c r="O40" i="7"/>
  <c r="O53" i="7"/>
  <c r="P58" i="30"/>
  <c r="P103" i="7"/>
  <c r="P44" i="7"/>
  <c r="L36" i="27"/>
  <c r="G21" i="24"/>
  <c r="G40" i="28"/>
  <c r="P96" i="30"/>
  <c r="Q4" i="30"/>
  <c r="Q33" i="7"/>
  <c r="P114" i="7"/>
  <c r="P117" i="30"/>
  <c r="Q113" i="30"/>
  <c r="P61" i="30"/>
  <c r="Q60" i="30"/>
  <c r="N4" i="8"/>
  <c r="L17" i="27"/>
  <c r="N57" i="8"/>
  <c r="Q51" i="30"/>
  <c r="Q34" i="30"/>
  <c r="R43" i="30"/>
  <c r="Q32" i="7"/>
  <c r="L33" i="8"/>
  <c r="M6" i="8"/>
  <c r="O47" i="7"/>
  <c r="R30" i="30"/>
  <c r="P32" i="30"/>
  <c r="O80" i="7"/>
  <c r="Q75" i="30"/>
  <c r="P111" i="7"/>
  <c r="L42" i="27"/>
  <c r="L24" i="24"/>
  <c r="G9" i="28"/>
  <c r="G9" i="27"/>
  <c r="M53" i="8"/>
  <c r="L13" i="27"/>
  <c r="L14" i="24"/>
  <c r="R80" i="30"/>
  <c r="P33" i="7"/>
  <c r="R92" i="30"/>
  <c r="O41" i="7"/>
  <c r="L60" i="8"/>
  <c r="L58" i="8"/>
  <c r="R94" i="30"/>
  <c r="G8" i="24"/>
  <c r="P26" i="7"/>
  <c r="P49" i="7"/>
  <c r="L14" i="29"/>
  <c r="R22" i="30"/>
  <c r="N53" i="8"/>
  <c r="O88" i="7"/>
  <c r="G10" i="29"/>
  <c r="N3" i="8"/>
  <c r="N61" i="8"/>
  <c r="L4" i="8"/>
  <c r="R27" i="30"/>
  <c r="Q119" i="7"/>
  <c r="O103" i="7"/>
  <c r="R97" i="30"/>
  <c r="F6" i="21"/>
  <c r="O96" i="7"/>
  <c r="P20" i="7"/>
  <c r="P110" i="30"/>
  <c r="Q7" i="30"/>
  <c r="Q30" i="30"/>
  <c r="O74" i="7"/>
  <c r="P12" i="30"/>
  <c r="M3" i="8"/>
  <c r="P92" i="7"/>
  <c r="M64" i="8"/>
  <c r="P13" i="30"/>
  <c r="L12" i="27"/>
  <c r="O124" i="7"/>
  <c r="O59" i="7"/>
  <c r="O120" i="7"/>
  <c r="L22" i="24"/>
  <c r="Q74" i="30"/>
  <c r="R100" i="30"/>
  <c r="O12" i="7"/>
  <c r="M12" i="8"/>
  <c r="O52" i="7"/>
  <c r="Q36" i="7"/>
  <c r="L23" i="8"/>
  <c r="Q122" i="30"/>
  <c r="Q100" i="30"/>
  <c r="Q78" i="30"/>
  <c r="R23" i="30"/>
  <c r="G28" i="27"/>
  <c r="L6" i="24"/>
  <c r="R40" i="30"/>
  <c r="R24" i="30"/>
  <c r="P124" i="7"/>
  <c r="L17" i="28"/>
  <c r="P21" i="7"/>
  <c r="R117" i="30"/>
  <c r="R34" i="30"/>
  <c r="P120" i="30"/>
  <c r="P29" i="7"/>
  <c r="Q54" i="30"/>
  <c r="M23" i="8"/>
  <c r="O30" i="7"/>
  <c r="L19" i="24"/>
  <c r="L20" i="29"/>
  <c r="G25" i="28"/>
  <c r="P124" i="30"/>
  <c r="L62" i="8"/>
  <c r="R52" i="30"/>
  <c r="G30" i="27"/>
  <c r="Q61" i="7"/>
  <c r="G7" i="15"/>
  <c r="L22" i="8"/>
  <c r="P11" i="30"/>
  <c r="P88" i="30"/>
  <c r="R61" i="30"/>
  <c r="P28" i="7"/>
  <c r="Q4" i="7"/>
  <c r="R121" i="30"/>
  <c r="L37" i="8"/>
  <c r="O43" i="7"/>
  <c r="O82" i="7"/>
  <c r="P112" i="30"/>
  <c r="K16" i="21"/>
  <c r="Q49" i="7"/>
  <c r="Q28" i="7"/>
  <c r="K5" i="21"/>
  <c r="L14" i="27"/>
  <c r="G19" i="27"/>
  <c r="O46" i="7"/>
  <c r="G3" i="28"/>
  <c r="L3" i="8"/>
  <c r="Q51" i="7"/>
  <c r="Q99" i="30"/>
  <c r="G23" i="27"/>
  <c r="L15" i="27"/>
  <c r="L20" i="28"/>
  <c r="G22" i="28"/>
  <c r="G20" i="28"/>
  <c r="P26" i="30"/>
  <c r="M58" i="8"/>
  <c r="L20" i="24"/>
  <c r="L40" i="8"/>
  <c r="G25" i="29"/>
  <c r="R32" i="30"/>
  <c r="P44" i="30"/>
  <c r="P95" i="30"/>
  <c r="N50" i="8"/>
  <c r="R95" i="30"/>
  <c r="G11" i="15"/>
  <c r="R108" i="30"/>
  <c r="P6" i="30"/>
  <c r="K15" i="21"/>
  <c r="O101" i="7"/>
  <c r="O26" i="7"/>
  <c r="Q121" i="30"/>
  <c r="Q82" i="30"/>
  <c r="P119" i="30"/>
  <c r="P111" i="30"/>
  <c r="P34" i="7"/>
  <c r="P53" i="30"/>
  <c r="Q17" i="30"/>
  <c r="P53" i="7"/>
  <c r="G18" i="29"/>
  <c r="R120" i="30"/>
  <c r="L6" i="28"/>
  <c r="P54" i="30"/>
  <c r="Q17" i="7"/>
  <c r="O110" i="7"/>
  <c r="G3" i="29"/>
  <c r="L34" i="8"/>
  <c r="Q11" i="30"/>
  <c r="R47" i="30"/>
  <c r="K6" i="21"/>
  <c r="Q34" i="7"/>
  <c r="O99" i="7"/>
  <c r="L16" i="29"/>
  <c r="L37" i="28"/>
  <c r="L7" i="24"/>
  <c r="O22" i="7"/>
  <c r="P36" i="7"/>
  <c r="Q112" i="30"/>
  <c r="P56" i="7"/>
  <c r="G11" i="24"/>
  <c r="P30" i="7"/>
  <c r="P116" i="30"/>
  <c r="G35" i="29"/>
  <c r="R83" i="30"/>
  <c r="P23" i="7"/>
  <c r="P51" i="7"/>
  <c r="Q119" i="30"/>
  <c r="G33" i="24"/>
  <c r="G18" i="28"/>
  <c r="G41" i="27"/>
  <c r="P38" i="30"/>
  <c r="L35" i="24"/>
  <c r="O34" i="7"/>
  <c r="Q81" i="7"/>
  <c r="Q29" i="30"/>
  <c r="Q93" i="7"/>
  <c r="Q108" i="7"/>
  <c r="N9" i="8"/>
  <c r="P121" i="7"/>
  <c r="P119" i="7"/>
  <c r="Q101" i="7"/>
  <c r="L15" i="28"/>
  <c r="R14" i="30"/>
  <c r="Q20" i="7"/>
  <c r="L29" i="28"/>
  <c r="Q14" i="30"/>
  <c r="Q48" i="30"/>
  <c r="R36" i="30"/>
  <c r="L9" i="28"/>
  <c r="P22" i="30"/>
  <c r="M42" i="8"/>
  <c r="N31" i="8"/>
  <c r="G10" i="24"/>
  <c r="R26" i="30"/>
  <c r="P24" i="7"/>
  <c r="M43" i="8"/>
  <c r="L2" i="8"/>
  <c r="L39" i="24"/>
  <c r="G31" i="27"/>
  <c r="L35" i="27"/>
  <c r="P59" i="30"/>
  <c r="L6" i="27"/>
  <c r="G37" i="24"/>
  <c r="P91" i="30"/>
  <c r="P116" i="7"/>
  <c r="L20" i="27"/>
  <c r="G32" i="29"/>
  <c r="Q117" i="7"/>
  <c r="G13" i="29"/>
  <c r="L8" i="27"/>
  <c r="L23" i="28"/>
  <c r="P54" i="7"/>
  <c r="P122" i="30"/>
  <c r="Q47" i="30"/>
  <c r="F15" i="21"/>
  <c r="L36" i="24"/>
  <c r="R98" i="30"/>
  <c r="M19" i="8"/>
  <c r="L37" i="27"/>
  <c r="N2" i="8"/>
  <c r="L34" i="28"/>
  <c r="G26" i="27"/>
  <c r="G22" i="27"/>
  <c r="O61" i="7"/>
  <c r="G18" i="27"/>
  <c r="G8" i="28"/>
  <c r="Q20" i="30"/>
  <c r="R12" i="30"/>
  <c r="Q118" i="30"/>
  <c r="P17" i="30"/>
  <c r="G30" i="28"/>
  <c r="L18" i="27"/>
  <c r="G34" i="29"/>
  <c r="Q52" i="30"/>
  <c r="L12" i="29"/>
  <c r="Q46" i="30"/>
  <c r="L39" i="27"/>
  <c r="Q125" i="30"/>
  <c r="Q55" i="7"/>
  <c r="P25" i="30"/>
  <c r="G13" i="24"/>
  <c r="N63" i="8"/>
  <c r="P81" i="7"/>
  <c r="L10" i="29"/>
  <c r="G33" i="27"/>
  <c r="P13" i="7"/>
  <c r="R88" i="30"/>
  <c r="Q111" i="30"/>
  <c r="Q23" i="7"/>
  <c r="Q37" i="7"/>
  <c r="M22" i="8"/>
  <c r="Q123" i="30"/>
  <c r="L65" i="8"/>
  <c r="Q25" i="30"/>
  <c r="P97" i="7"/>
  <c r="M34" i="8"/>
  <c r="M57" i="8"/>
  <c r="Q97" i="7"/>
  <c r="R115" i="30"/>
  <c r="R99" i="30"/>
  <c r="R13" i="30"/>
  <c r="G38" i="27"/>
  <c r="O113" i="7"/>
  <c r="L3" i="29"/>
  <c r="F9" i="21"/>
  <c r="P118" i="30"/>
  <c r="L50" i="8"/>
  <c r="O56" i="7"/>
  <c r="G40" i="29"/>
  <c r="Q30" i="7"/>
  <c r="R81" i="30"/>
  <c r="M63" i="8"/>
  <c r="P115" i="7"/>
  <c r="M59" i="8"/>
  <c r="G36" i="28"/>
  <c r="O100" i="7"/>
  <c r="M40" i="8"/>
  <c r="N60" i="8"/>
  <c r="N65" i="8"/>
  <c r="P82" i="7"/>
  <c r="L19" i="27"/>
  <c r="P94" i="30"/>
  <c r="Q96" i="7"/>
  <c r="N13" i="8"/>
  <c r="N41" i="8"/>
  <c r="N37" i="8"/>
  <c r="Q61" i="30"/>
  <c r="Q74" i="7"/>
  <c r="L41" i="24"/>
  <c r="Q80" i="7"/>
  <c r="L36" i="8"/>
  <c r="Q92" i="7"/>
  <c r="O108" i="7"/>
  <c r="Q43" i="7"/>
  <c r="L13" i="8"/>
  <c r="G6" i="29"/>
  <c r="G12" i="24"/>
  <c r="G23" i="29"/>
  <c r="P27" i="30"/>
  <c r="P4" i="30"/>
  <c r="P50" i="7"/>
  <c r="P93" i="30"/>
  <c r="R102" i="30"/>
  <c r="G25" i="27"/>
  <c r="P47" i="7"/>
  <c r="P98" i="7"/>
  <c r="G21" i="27"/>
  <c r="P75" i="30"/>
  <c r="L21" i="28"/>
  <c r="Q24" i="7"/>
  <c r="R28" i="30"/>
  <c r="N42" i="8"/>
  <c r="G9" i="29"/>
  <c r="Q53" i="30"/>
  <c r="L39" i="28"/>
  <c r="Q21" i="7"/>
  <c r="L11" i="28"/>
  <c r="G4" i="15"/>
  <c r="O114" i="7"/>
  <c r="N19" i="8"/>
  <c r="R6" i="30"/>
  <c r="O32" i="7"/>
  <c r="G38" i="28"/>
  <c r="P91" i="7"/>
  <c r="O91" i="7"/>
  <c r="G36" i="24"/>
  <c r="G22" i="24"/>
  <c r="L19" i="28"/>
  <c r="M65" i="8"/>
  <c r="P101" i="7"/>
  <c r="G36" i="29"/>
  <c r="G6" i="24"/>
  <c r="P123" i="30"/>
  <c r="L17" i="24"/>
  <c r="Q95" i="30"/>
  <c r="N8" i="8"/>
  <c r="O6" i="7"/>
  <c r="F7" i="21"/>
  <c r="G9" i="15"/>
  <c r="G4" i="29"/>
  <c r="Q91" i="7"/>
  <c r="Q92" i="30"/>
  <c r="P15" i="7"/>
  <c r="O24" i="7"/>
  <c r="R93" i="30"/>
  <c r="Q100" i="7"/>
  <c r="P23" i="30"/>
  <c r="O49" i="7"/>
  <c r="P37" i="7"/>
  <c r="O60" i="7"/>
  <c r="Q97" i="30"/>
  <c r="P120" i="7"/>
  <c r="Q120" i="7"/>
  <c r="G25" i="24"/>
  <c r="G42" i="29"/>
  <c r="G18" i="24"/>
  <c r="K17" i="21"/>
  <c r="P108" i="30"/>
  <c r="G34" i="24"/>
  <c r="K12" i="21"/>
  <c r="Q28" i="30"/>
  <c r="R41" i="30"/>
  <c r="F3" i="21"/>
  <c r="R74" i="30"/>
  <c r="G42" i="28"/>
  <c r="Q50" i="30"/>
  <c r="P112" i="7"/>
  <c r="Q82" i="7"/>
  <c r="Q117" i="30"/>
  <c r="Q12" i="7"/>
  <c r="K9" i="21"/>
  <c r="O55" i="7"/>
  <c r="Q40" i="7"/>
  <c r="Q13" i="7"/>
  <c r="L12" i="8"/>
  <c r="Q41" i="30"/>
  <c r="N23" i="8"/>
  <c r="P38" i="7"/>
  <c r="G10" i="15"/>
  <c r="Q108" i="30"/>
  <c r="P47" i="30"/>
  <c r="O78" i="7"/>
  <c r="L15" i="29"/>
  <c r="Q27" i="30"/>
  <c r="P95" i="7"/>
  <c r="L43" i="8"/>
  <c r="Q95" i="7"/>
  <c r="G39" i="27"/>
  <c r="Q115" i="30"/>
  <c r="L18" i="29"/>
  <c r="G13" i="15"/>
  <c r="Q88" i="30"/>
  <c r="G13" i="28"/>
  <c r="L29" i="24"/>
  <c r="L63" i="8"/>
  <c r="L42" i="8"/>
  <c r="F16" i="21"/>
  <c r="Q122" i="7"/>
  <c r="R54" i="30"/>
  <c r="P52" i="7"/>
  <c r="G29" i="29"/>
  <c r="P14" i="30"/>
  <c r="Q94" i="30"/>
  <c r="P99" i="7"/>
  <c r="Q123" i="7"/>
  <c r="L7" i="27"/>
  <c r="N40" i="8"/>
  <c r="L35" i="28"/>
  <c r="Q102" i="7"/>
  <c r="L13" i="29"/>
  <c r="O115" i="7"/>
  <c r="P100" i="7"/>
  <c r="L4" i="24"/>
  <c r="G12" i="28"/>
  <c r="Q101" i="30"/>
  <c r="P88" i="7"/>
  <c r="N43" i="8"/>
  <c r="R44" i="30"/>
  <c r="M32" i="8"/>
  <c r="Q41" i="7"/>
  <c r="G28" i="24"/>
  <c r="G29" i="27"/>
  <c r="Q91" i="30"/>
  <c r="G30" i="24"/>
  <c r="Q125" i="7"/>
  <c r="R109" i="30"/>
  <c r="O102" i="7"/>
  <c r="O119" i="7"/>
  <c r="O13" i="7"/>
  <c r="L24" i="29"/>
  <c r="M18" i="8"/>
  <c r="N58" i="8"/>
  <c r="L9" i="27"/>
  <c r="L22" i="27"/>
  <c r="G6" i="27"/>
  <c r="G39" i="28"/>
  <c r="K11" i="21"/>
  <c r="R103" i="30"/>
  <c r="F13" i="21"/>
  <c r="K14" i="21"/>
  <c r="G12" i="27"/>
  <c r="P103" i="30"/>
  <c r="L3" i="27"/>
  <c r="L12" i="28"/>
  <c r="L42" i="28"/>
  <c r="N6" i="8"/>
  <c r="G5" i="28"/>
  <c r="P33" i="30"/>
  <c r="N35" i="8"/>
  <c r="M61" i="8"/>
  <c r="Q103" i="7"/>
  <c r="G37" i="27"/>
  <c r="P78" i="7"/>
  <c r="P50" i="30"/>
  <c r="P125" i="30"/>
  <c r="G29" i="28"/>
  <c r="O81" i="7"/>
  <c r="P40" i="30"/>
  <c r="G8" i="27"/>
  <c r="L37" i="24"/>
  <c r="R96" i="30"/>
  <c r="M9" i="8"/>
  <c r="L16" i="28"/>
  <c r="Q15" i="7"/>
  <c r="P83" i="7"/>
  <c r="M60" i="8"/>
  <c r="G28" i="29"/>
  <c r="R49" i="30"/>
  <c r="Q55" i="30"/>
  <c r="G5" i="29"/>
  <c r="Q54" i="7"/>
  <c r="R82" i="30"/>
  <c r="Q110" i="30"/>
  <c r="L6" i="8"/>
  <c r="M11" i="8"/>
  <c r="Q58" i="7"/>
  <c r="R48" i="30"/>
  <c r="P32" i="7"/>
  <c r="L32" i="8"/>
  <c r="G26" i="29"/>
  <c r="O58" i="7"/>
  <c r="R55" i="30"/>
  <c r="L30" i="28"/>
  <c r="Q114" i="7"/>
  <c r="L18" i="28"/>
  <c r="G34" i="27"/>
  <c r="G37" i="29"/>
  <c r="P109" i="30"/>
  <c r="Q14" i="7"/>
  <c r="Q29" i="7"/>
  <c r="M36" i="8"/>
  <c r="P118" i="7"/>
  <c r="M39" i="8"/>
  <c r="Q111" i="7"/>
  <c r="G9" i="24"/>
  <c r="R15" i="30"/>
  <c r="N64" i="8"/>
  <c r="G23" i="28"/>
  <c r="Q80" i="30"/>
  <c r="P29" i="30"/>
  <c r="L32" i="28"/>
  <c r="Q98" i="30"/>
  <c r="O20" i="7"/>
  <c r="Q26" i="7"/>
  <c r="P56" i="30"/>
  <c r="R59" i="30"/>
  <c r="Q7" i="7"/>
  <c r="L40" i="29"/>
  <c r="G26" i="24"/>
  <c r="L38" i="8"/>
  <c r="O36" i="7"/>
  <c r="L13" i="28"/>
  <c r="G41" i="28"/>
  <c r="Q90" i="7"/>
  <c r="G6" i="28"/>
  <c r="Q83" i="30"/>
  <c r="O27" i="7"/>
  <c r="F5" i="21"/>
  <c r="M62" i="8"/>
  <c r="R101" i="30"/>
  <c r="N22" i="8"/>
  <c r="G41" i="29"/>
  <c r="L23" i="29"/>
  <c r="L13" i="24"/>
  <c r="K7" i="21"/>
  <c r="P108" i="7"/>
  <c r="Q77" i="7"/>
  <c r="N62" i="8"/>
  <c r="L9" i="8"/>
  <c r="O109" i="7"/>
  <c r="P22" i="7"/>
  <c r="Q83" i="7"/>
  <c r="F14" i="21"/>
  <c r="Q113" i="7"/>
  <c r="P41" i="7"/>
  <c r="O7" i="7"/>
  <c r="N38" i="8"/>
  <c r="G21" i="29"/>
  <c r="P55" i="30"/>
  <c r="P99" i="30"/>
  <c r="L11" i="27"/>
  <c r="N39" i="8"/>
  <c r="P15" i="30"/>
  <c r="Q52" i="7"/>
  <c r="L40" i="27"/>
  <c r="R112" i="30"/>
  <c r="O50" i="7"/>
  <c r="G42" i="27"/>
  <c r="G11" i="29"/>
  <c r="G13" i="27"/>
  <c r="N12" i="8"/>
  <c r="L10" i="28"/>
  <c r="N18" i="8"/>
  <c r="P81" i="30"/>
  <c r="R46" i="30"/>
  <c r="P93" i="7"/>
  <c r="R77" i="30"/>
  <c r="P51" i="30"/>
  <c r="O25" i="7"/>
  <c r="Q44" i="7"/>
  <c r="Q118" i="7"/>
  <c r="L42" i="24"/>
  <c r="P122" i="7"/>
  <c r="P96" i="7"/>
  <c r="L21" i="24"/>
  <c r="L42" i="29"/>
  <c r="P25" i="7"/>
  <c r="P101" i="30"/>
  <c r="P37" i="30"/>
  <c r="L4" i="27"/>
  <c r="Q22" i="30"/>
  <c r="N33" i="8"/>
  <c r="G39" i="29"/>
  <c r="G40" i="27"/>
  <c r="L19" i="29"/>
  <c r="P28" i="30"/>
  <c r="M38" i="8"/>
  <c r="L32" i="27"/>
  <c r="R90" i="30"/>
  <c r="P77" i="7"/>
  <c r="L5" i="24"/>
  <c r="G31" i="24"/>
  <c r="O116" i="7"/>
  <c r="O92" i="7"/>
  <c r="Q22" i="7"/>
  <c r="O75" i="7"/>
  <c r="P30" i="30"/>
  <c r="L64" i="8"/>
  <c r="R50" i="30"/>
  <c r="O21" i="7"/>
  <c r="Q93" i="30"/>
  <c r="G28" i="28"/>
  <c r="L41" i="28"/>
  <c r="G29" i="24"/>
  <c r="Q26" i="30"/>
  <c r="L8" i="28"/>
  <c r="P60" i="30"/>
  <c r="Q98" i="7"/>
  <c r="Q38" i="7"/>
  <c r="G42" i="24"/>
  <c r="L11" i="8"/>
  <c r="Q32" i="30"/>
  <c r="G7" i="29"/>
  <c r="R58" i="30"/>
  <c r="G33" i="28"/>
  <c r="P61" i="7"/>
  <c r="Q59" i="7"/>
  <c r="L35" i="29"/>
  <c r="L41" i="29"/>
  <c r="P77" i="30"/>
  <c r="R51" i="30"/>
  <c r="G32" i="27"/>
  <c r="G11" i="28"/>
  <c r="R21" i="30"/>
  <c r="L16" i="27"/>
  <c r="G35" i="28"/>
  <c r="P34" i="30"/>
  <c r="P41" i="30"/>
  <c r="Q78" i="7"/>
  <c r="G33" i="29"/>
  <c r="L3" i="28"/>
  <c r="M4" i="8"/>
  <c r="G20" i="24"/>
  <c r="R33" i="30"/>
  <c r="L29" i="27"/>
  <c r="O98" i="7"/>
  <c r="P14" i="7"/>
  <c r="Q109" i="30"/>
  <c r="L23" i="27"/>
  <c r="L4" i="28"/>
  <c r="Q6" i="30"/>
  <c r="L10" i="27"/>
  <c r="P40" i="7"/>
  <c r="Q11" i="7"/>
  <c r="Q47" i="7"/>
  <c r="N7" i="8"/>
  <c r="P55" i="7"/>
  <c r="O4" i="7"/>
  <c r="O15" i="7"/>
  <c r="G19" i="28"/>
  <c r="Q124" i="30"/>
  <c r="G23" i="24"/>
  <c r="L10" i="24"/>
  <c r="O93" i="7"/>
  <c r="R111" i="30"/>
  <c r="L34" i="24"/>
  <c r="M33" i="8"/>
  <c r="O48" i="7"/>
  <c r="F11" i="21"/>
  <c r="G8" i="29"/>
  <c r="Q12" i="30"/>
  <c r="P115" i="30"/>
  <c r="G22" i="29"/>
  <c r="Q124" i="7"/>
  <c r="Q99" i="7"/>
  <c r="P80" i="30"/>
  <c r="P48" i="7"/>
  <c r="O77" i="7"/>
  <c r="L57" i="8"/>
  <c r="P125" i="7"/>
  <c r="P102" i="30"/>
  <c r="G35" i="27"/>
  <c r="R122" i="30"/>
  <c r="M50" i="8"/>
  <c r="G10" i="28"/>
  <c r="L34" i="29"/>
  <c r="P83" i="30"/>
  <c r="F12" i="21"/>
  <c r="Q40" i="30"/>
  <c r="O11" i="7"/>
  <c r="L31" i="29"/>
  <c r="L37" i="29"/>
  <c r="L6" i="29"/>
  <c r="L9" i="29"/>
  <c r="L4" i="29"/>
  <c r="L5" i="29"/>
  <c r="L21" i="29"/>
  <c r="L11" i="29"/>
  <c r="L7" i="29"/>
  <c r="L8" i="29"/>
  <c r="L22" i="29"/>
  <c r="I10" i="28" l="1"/>
  <c r="H10" i="28"/>
  <c r="H22" i="29"/>
  <c r="O8" i="29"/>
  <c r="H23" i="24"/>
  <c r="H19" i="28"/>
  <c r="H20" i="24"/>
  <c r="I11" i="28"/>
  <c r="H11" i="28"/>
  <c r="H7" i="29"/>
  <c r="I7" i="29"/>
  <c r="O28" i="28"/>
  <c r="I13" i="27"/>
  <c r="H13" i="27"/>
  <c r="H11" i="29"/>
  <c r="I11" i="29"/>
  <c r="H21" i="29"/>
  <c r="I6" i="28"/>
  <c r="H6" i="28"/>
  <c r="H26" i="24"/>
  <c r="H23" i="28"/>
  <c r="H9" i="24"/>
  <c r="I9" i="24"/>
  <c r="H26" i="29"/>
  <c r="H5" i="29"/>
  <c r="I5" i="29"/>
  <c r="O28" i="29"/>
  <c r="O8" i="27"/>
  <c r="H5" i="28"/>
  <c r="I5" i="28"/>
  <c r="I12" i="27"/>
  <c r="H12" i="27"/>
  <c r="I6" i="27"/>
  <c r="H6" i="27"/>
  <c r="O28" i="24"/>
  <c r="I12" i="28"/>
  <c r="H12" i="28"/>
  <c r="H13" i="28"/>
  <c r="I13" i="28"/>
  <c r="I13" i="15"/>
  <c r="H13" i="15"/>
  <c r="H10" i="15"/>
  <c r="I10" i="15"/>
  <c r="O3" i="21"/>
  <c r="K18" i="24"/>
  <c r="H18" i="24"/>
  <c r="O14" i="24"/>
  <c r="H25" i="24"/>
  <c r="O25" i="24"/>
  <c r="I4" i="29"/>
  <c r="H4" i="29"/>
  <c r="H9" i="15"/>
  <c r="I9" i="15"/>
  <c r="H6" i="24"/>
  <c r="I6" i="24"/>
  <c r="H22" i="24"/>
  <c r="I4" i="15"/>
  <c r="H4" i="15"/>
  <c r="H9" i="29"/>
  <c r="I9" i="29"/>
  <c r="H21" i="27"/>
  <c r="O25" i="27"/>
  <c r="H25" i="27"/>
  <c r="H23" i="29"/>
  <c r="I12" i="24"/>
  <c r="H12" i="24"/>
  <c r="H6" i="29"/>
  <c r="I6" i="29"/>
  <c r="I13" i="24"/>
  <c r="H13" i="24"/>
  <c r="O8" i="28"/>
  <c r="K18" i="27"/>
  <c r="O14" i="27"/>
  <c r="H18" i="27"/>
  <c r="H22" i="27"/>
  <c r="H26" i="27"/>
  <c r="H13" i="29"/>
  <c r="I13" i="29"/>
  <c r="I10" i="24"/>
  <c r="H10" i="24"/>
  <c r="K18" i="28"/>
  <c r="H18" i="28"/>
  <c r="O14" i="28"/>
  <c r="H11" i="24"/>
  <c r="I11" i="24"/>
  <c r="O3" i="29"/>
  <c r="H18" i="29"/>
  <c r="K18" i="29"/>
  <c r="O14" i="29"/>
  <c r="H11" i="15"/>
  <c r="I11" i="15"/>
  <c r="H25" i="29"/>
  <c r="O25" i="29"/>
  <c r="H20" i="28"/>
  <c r="H22" i="28"/>
  <c r="H23" i="27"/>
  <c r="O3" i="28"/>
  <c r="H19" i="27"/>
  <c r="I7" i="15"/>
  <c r="H7" i="15"/>
  <c r="O25" i="28"/>
  <c r="H25" i="28"/>
  <c r="O28" i="27"/>
  <c r="I10" i="29"/>
  <c r="H10" i="29"/>
  <c r="O8" i="24"/>
  <c r="H9" i="27"/>
  <c r="I9" i="27"/>
  <c r="I9" i="28"/>
  <c r="H9" i="28"/>
  <c r="H21" i="24"/>
  <c r="H5" i="27"/>
  <c r="I5" i="27"/>
  <c r="H7" i="27"/>
  <c r="I7" i="27"/>
  <c r="H4" i="24"/>
  <c r="I4" i="24"/>
  <c r="H7" i="28"/>
  <c r="I7" i="28"/>
  <c r="I6" i="15"/>
  <c r="H6" i="15"/>
  <c r="I12" i="15"/>
  <c r="H12" i="15"/>
  <c r="I5" i="15"/>
  <c r="H5" i="15"/>
  <c r="I11" i="27"/>
  <c r="H11" i="27"/>
  <c r="H12" i="29"/>
  <c r="I12" i="29"/>
  <c r="H20" i="29"/>
  <c r="O3" i="24"/>
  <c r="O3" i="27"/>
  <c r="H19" i="29"/>
  <c r="H21" i="28"/>
  <c r="H26" i="28"/>
  <c r="H19" i="24"/>
  <c r="H20" i="27"/>
  <c r="I4" i="28"/>
  <c r="H4" i="28"/>
  <c r="H4" i="27"/>
  <c r="I4" i="27"/>
  <c r="H10" i="27"/>
  <c r="I10" i="27"/>
  <c r="I7" i="24"/>
  <c r="H7" i="24"/>
  <c r="I5" i="24"/>
  <c r="H5" i="24"/>
  <c r="L36" i="29"/>
  <c r="L32" i="29"/>
  <c r="L29" i="29"/>
  <c r="L30" i="29"/>
  <c r="L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5"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5"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2"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2"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7"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7"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59"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59"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0"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0"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1"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1"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2"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2"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4"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4"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4"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4"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4"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5"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5"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5"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5"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6"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6"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6"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6"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7"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7"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7"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7"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8"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8"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8"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8"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9"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9"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9"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9"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0"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0"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0"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0"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1"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1"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1"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1"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AF213" authorId="0" shapeId="0" xr:uid="{8754A143-DD7F-4985-9E0D-0F62381E01B2}">
      <text>
        <r>
          <rPr>
            <sz val="9"/>
            <color indexed="81"/>
            <rFont val="Tahoma"/>
            <family val="2"/>
          </rPr>
          <t>8 July 2001 sianglin:
Yanai feedback: This is not needed in OSSE. It's only applicable to GSC</t>
        </r>
      </text>
    </comment>
    <comment ref="AI213" authorId="0" shapeId="0" xr:uid="{85D5F2FB-BFD3-4EA1-9A04-652815222521}">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32"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I232"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AF238" authorId="0" shapeId="0" xr:uid="{C3849A0F-C36A-4D30-844B-4C7460C8D47E}">
      <text>
        <r>
          <rPr>
            <sz val="9"/>
            <color indexed="81"/>
            <rFont val="Tahoma"/>
            <family val="2"/>
          </rPr>
          <t>8 July 2001 sianglin:
Xiaoyu feedback: This is not needed in OSSE. Because OSSE doesn’t have PUF.</t>
        </r>
      </text>
    </comment>
    <comment ref="AI238" authorId="0" shapeId="0" xr:uid="{018CFBEB-D450-462C-9940-B9FB26912C6B}">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<sst xmlns="http://schemas.openxmlformats.org/spreadsheetml/2006/main" count="21043" uniqueCount="2692">
  <si>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</si>
  <si>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</si>
  <si>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</si>
  <si>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</si>
  <si>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</si>
  <si>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</si>
  <si>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</si>
  <si>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</si>
  <si>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</si>
  <si>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</si>
  <si>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</si>
  <si>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</si>
  <si>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</si>
  <si>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</si>
  <si>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</si>
  <si>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</si>
  <si>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</si>
  <si>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</si>
  <si>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</si>
  <si>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</si>
  <si>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</si>
  <si>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</si>
  <si>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</si>
  <si>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</si>
  <si>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</si>
  <si>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</si>
  <si>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</si>
  <si>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</si>
  <si>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</si>
  <si>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</si>
  <si>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</si>
  <si>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</si>
  <si>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</si>
  <si>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</si>
  <si>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</si>
  <si>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</si>
  <si>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</si>
  <si>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</si>
  <si>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</si>
  <si>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</si>
  <si>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</si>
  <si>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</si>
  <si>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</si>
  <si>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</si>
  <si>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</si>
  <si>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</si>
  <si>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</si>
  <si>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</si>
  <si>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</si>
  <si>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</si>
  <si>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</si>
  <si>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</si>
  <si>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</si>
  <si>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</si>
  <si>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</si>
  <si>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</si>
  <si>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</si>
  <si>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</si>
  <si>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</si>
  <si>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</si>
  <si>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</si>
  <si>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</si>
  <si>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</si>
  <si>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</si>
  <si>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</si>
  <si>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</si>
  <si>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</si>
  <si>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</si>
  <si>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</si>
  <si>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</si>
  <si>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</si>
  <si>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</si>
  <si>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</si>
  <si>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</si>
  <si>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</si>
  <si>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</si>
  <si>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</si>
  <si>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</si>
  <si>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</si>
  <si>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</si>
  <si>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</si>
  <si>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</si>
  <si>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</si>
  <si>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</si>
  <si>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</si>
  <si>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</si>
  <si>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</si>
  <si>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</si>
  <si>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</si>
  <si>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</si>
  <si>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</si>
  <si>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</si>
  <si>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</si>
  <si>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</si>
  <si>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</si>
  <si>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</si>
  <si>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</si>
  <si>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</si>
  <si>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</si>
  <si>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</si>
  <si>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</si>
  <si>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</si>
  <si>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</si>
  <si>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</si>
  <si>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</si>
  <si>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</si>
  <si>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</si>
  <si>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</si>
  <si>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</si>
  <si>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</si>
  <si>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</si>
  <si>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</si>
  <si>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</si>
  <si>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</si>
  <si>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</si>
  <si>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</si>
  <si>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</si>
  <si>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</si>
  <si>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</si>
  <si>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</si>
  <si>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</si>
  <si>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</si>
  <si>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</si>
  <si>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</si>
  <si>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</si>
  <si>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</si>
  <si>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</si>
  <si>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</si>
  <si>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</si>
  <si>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</si>
  <si>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</si>
  <si>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</si>
  <si>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</si>
  <si>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</si>
  <si>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</si>
  <si>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</si>
  <si>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</si>
  <si>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</si>
  <si>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</si>
  <si>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</si>
  <si>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</si>
  <si>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</si>
  <si>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</si>
  <si>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</si>
  <si>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</si>
  <si>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</si>
  <si>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</si>
  <si>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</si>
  <si>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</si>
  <si>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</si>
  <si>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</si>
  <si>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</si>
  <si>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</si>
  <si>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</si>
  <si>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</si>
  <si>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</si>
  <si>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</si>
  <si>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</si>
  <si>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</si>
  <si>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</si>
  <si>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</si>
  <si>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</si>
  <si>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</si>
  <si>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</si>
  <si>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</si>
  <si>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</si>
  <si>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</si>
  <si>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</si>
  <si>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</si>
  <si>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</si>
  <si>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</si>
  <si>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</si>
  <si>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</si>
  <si>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</si>
  <si>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</si>
  <si>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</si>
  <si>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</si>
  <si>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</si>
  <si>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</si>
  <si>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</si>
  <si>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</si>
  <si>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</si>
  <si>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</si>
  <si>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</si>
  <si>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</si>
  <si>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</si>
  <si>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</si>
  <si>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</si>
  <si>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</si>
  <si>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</si>
  <si>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</si>
  <si>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</si>
  <si>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</si>
  <si>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</si>
  <si>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</si>
  <si>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</si>
  <si>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</si>
  <si>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</si>
  <si>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</si>
  <si>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</si>
  <si>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</si>
  <si>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</si>
  <si>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</si>
  <si>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</si>
  <si>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</si>
  <si>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</si>
  <si>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</si>
  <si>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</si>
  <si>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</si>
  <si>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</si>
  <si>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</si>
  <si>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</si>
  <si>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</si>
  <si>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</si>
  <si>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</si>
  <si>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</si>
  <si>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</si>
  <si>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</si>
  <si>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</si>
  <si>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</si>
  <si>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</si>
  <si>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</si>
  <si>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</si>
  <si>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</si>
  <si>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</si>
  <si>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</si>
  <si>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</si>
  <si>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</si>
  <si>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</si>
  <si>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</si>
  <si>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</si>
  <si>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</si>
  <si>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</si>
  <si>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</si>
  <si>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</si>
  <si>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</si>
  <si>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</si>
  <si>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</si>
  <si>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</si>
  <si>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</si>
  <si>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</si>
  <si>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</si>
  <si>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</si>
  <si>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</si>
  <si>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</si>
  <si>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</si>
  <si>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</si>
  <si>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</si>
  <si>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</si>
  <si>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</si>
  <si>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</si>
  <si>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</si>
  <si>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</si>
  <si>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</si>
  <si>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</si>
  <si>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</si>
  <si>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</si>
  <si>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</si>
  <si>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</si>
  <si>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</si>
  <si>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</si>
  <si>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</si>
  <si>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</si>
  <si>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</si>
  <si>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</si>
  <si>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</si>
  <si>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</si>
  <si>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</si>
  <si>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</si>
  <si>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</si>
  <si>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</si>
  <si>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</si>
  <si>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</si>
  <si>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</si>
  <si>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</si>
  <si>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</si>
  <si>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</si>
  <si>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</si>
  <si>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</si>
  <si>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</si>
  <si>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</si>
  <si>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</si>
  <si>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</si>
  <si>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</si>
  <si>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</si>
  <si>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</si>
  <si>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</si>
  <si>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</si>
  <si>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</si>
  <si>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</si>
  <si>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</si>
  <si>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</si>
  <si>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</si>
  <si>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</si>
  <si>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</si>
  <si>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</si>
  <si>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</si>
  <si>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</si>
  <si>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</si>
  <si>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</si>
  <si>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</si>
  <si>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</si>
  <si>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</si>
  <si>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</si>
  <si>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</si>
  <si>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</si>
  <si>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</si>
  <si>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</si>
  <si>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</si>
  <si>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</si>
  <si>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</si>
  <si>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</si>
  <si>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</si>
  <si>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</si>
  <si>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</si>
  <si>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</si>
  <si>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</si>
  <si>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</si>
  <si>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</si>
  <si>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</si>
  <si>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</si>
  <si>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</si>
  <si>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</si>
  <si>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</si>
  <si>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</si>
  <si>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</si>
  <si>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</si>
  <si>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</si>
  <si>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</si>
  <si>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</si>
  <si>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</si>
  <si>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</si>
  <si>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</si>
  <si>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</si>
  <si>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</si>
  <si>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</si>
  <si>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</si>
  <si>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</si>
  <si>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</si>
  <si>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</si>
  <si>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</si>
  <si>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</si>
  <si>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</si>
  <si>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</si>
  <si>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</si>
  <si>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</si>
  <si>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</si>
  <si>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</si>
  <si>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</si>
  <si>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</si>
  <si>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</si>
  <si>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</si>
  <si>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</si>
  <si>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</si>
  <si>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</si>
  <si>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</si>
  <si>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</si>
  <si>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</si>
  <si>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</si>
  <si>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</si>
  <si>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</si>
  <si>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</si>
  <si>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</si>
  <si>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</si>
  <si>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</si>
  <si>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</si>
  <si>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</si>
  <si>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</si>
  <si>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</si>
  <si>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</si>
  <si>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</si>
  <si>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</si>
  <si>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</si>
  <si>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</si>
  <si>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</si>
  <si>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</si>
  <si>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</si>
  <si>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</si>
  <si>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</si>
  <si>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</si>
  <si>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</si>
  <si>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</si>
  <si>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</si>
  <si>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</si>
  <si>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</si>
  <si>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</si>
  <si>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</si>
  <si>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</si>
  <si>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</si>
  <si>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</si>
  <si>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</si>
  <si>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</si>
  <si>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</si>
  <si>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</si>
  <si>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</si>
  <si>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</si>
  <si>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</si>
  <si>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</si>
  <si>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</si>
  <si>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</si>
  <si>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</si>
  <si>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</si>
  <si>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</si>
  <si>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</si>
  <si>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</si>
  <si>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</si>
  <si>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</si>
  <si>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</si>
  <si>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</si>
  <si>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</si>
  <si>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</si>
  <si>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</si>
  <si>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</si>
  <si>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</si>
  <si>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</si>
  <si>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</si>
  <si>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</si>
  <si>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</si>
  <si>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</si>
  <si>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</si>
  <si>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</si>
  <si>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</si>
  <si>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</si>
  <si>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</si>
  <si>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</si>
  <si>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</si>
  <si>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</si>
  <si>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</si>
  <si>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</si>
  <si>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</si>
  <si>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</si>
  <si>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</si>
  <si>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</si>
  <si>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</si>
  <si>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</si>
  <si>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</si>
  <si>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</si>
  <si>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</si>
  <si>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</si>
  <si>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</si>
  <si>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</si>
  <si>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</si>
  <si>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</si>
  <si>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</si>
  <si>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</si>
  <si>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</si>
  <si>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</si>
  <si>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</si>
  <si>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</si>
  <si>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</si>
  <si>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</si>
  <si>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</si>
  <si>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</si>
  <si>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</si>
  <si>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</si>
  <si>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</si>
  <si>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</si>
  <si>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</si>
  <si>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</si>
  <si>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</si>
  <si>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</si>
  <si>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</si>
  <si>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</si>
  <si>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</si>
  <si>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</si>
  <si>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</si>
  <si>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</si>
  <si>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</si>
  <si>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</si>
  <si>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</si>
  <si>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</si>
  <si>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</si>
  <si>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</si>
  <si>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</si>
  <si>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</si>
  <si>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</si>
  <si>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</si>
  <si>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</si>
  <si>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</si>
  <si>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</si>
  <si>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</si>
  <si>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</si>
  <si>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</si>
  <si>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</si>
  <si>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</si>
  <si>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</si>
  <si>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</si>
  <si>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</si>
  <si>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</si>
  <si>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</si>
  <si>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</si>
  <si>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</si>
  <si>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</si>
  <si>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</si>
  <si>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</si>
  <si>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</si>
  <si>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</si>
  <si>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</si>
  <si>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</si>
  <si>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</si>
  <si>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</si>
  <si>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</si>
  <si>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</si>
  <si>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</si>
  <si>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</si>
  <si>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</si>
  <si>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</si>
  <si>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</si>
  <si>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</si>
  <si>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</si>
  <si>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</si>
  <si>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</si>
  <si>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</si>
  <si>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</si>
  <si>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</si>
  <si>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</si>
  <si>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</si>
  <si>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</si>
  <si>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</si>
  <si>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</si>
  <si>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</si>
  <si>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</si>
  <si>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</si>
  <si>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</si>
  <si>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</si>
  <si>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</si>
  <si>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</si>
  <si>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</si>
  <si>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</si>
  <si>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</si>
  <si>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</si>
  <si>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</si>
  <si>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</si>
  <si>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</si>
  <si>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</si>
  <si>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</si>
  <si>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</si>
  <si>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</si>
  <si>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</si>
  <si>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</si>
  <si>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</si>
  <si>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</si>
  <si>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</si>
  <si>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</si>
  <si>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</si>
  <si>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</si>
  <si>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</si>
  <si>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</si>
  <si>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</si>
  <si>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</si>
  <si>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</si>
  <si>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</si>
  <si>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</si>
  <si>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</si>
  <si>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</si>
  <si>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</si>
  <si>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</si>
  <si>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</si>
  <si>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</si>
  <si>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</si>
  <si>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</si>
  <si>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</si>
  <si>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</si>
  <si>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</si>
  <si>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</si>
  <si>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</si>
  <si>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</si>
  <si>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</si>
  <si>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</si>
  <si>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</si>
  <si>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</si>
  <si>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</si>
  <si>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</si>
  <si>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</si>
  <si>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</si>
  <si>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</si>
  <si>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</si>
  <si>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</si>
  <si>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</si>
  <si>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</si>
  <si>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</si>
  <si>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</si>
  <si>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</si>
  <si>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</si>
  <si>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</si>
  <si>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</si>
  <si>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</si>
  <si>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</si>
  <si>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</si>
  <si>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</si>
  <si>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</si>
  <si>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</si>
  <si>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</si>
  <si>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</si>
  <si>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</si>
  <si>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</si>
  <si>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</si>
  <si>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</si>
  <si>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</si>
  <si>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</si>
  <si>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</si>
  <si>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</si>
  <si>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</si>
  <si>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</si>
  <si>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</si>
  <si>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</si>
  <si>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</si>
  <si>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</si>
  <si>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</si>
  <si>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</si>
  <si>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</si>
  <si>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</si>
  <si>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</si>
  <si>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</si>
  <si>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</si>
  <si>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</si>
  <si>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</si>
  <si>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</si>
  <si>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</si>
  <si>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</si>
  <si>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</si>
  <si>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</si>
  <si>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</si>
  <si>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</si>
  <si>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</si>
  <si>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</si>
  <si>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</si>
  <si>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</si>
  <si>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</si>
  <si>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</si>
  <si>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</si>
  <si>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</si>
  <si>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</si>
  <si>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</si>
  <si>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</si>
  <si>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</si>
  <si>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</si>
  <si>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</si>
  <si>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</si>
  <si>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</si>
  <si>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</si>
  <si>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</si>
  <si>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</si>
  <si>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</si>
  <si>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</si>
  <si>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</si>
  <si>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</si>
  <si>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</si>
  <si>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</si>
  <si>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</si>
  <si>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</si>
  <si>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</si>
  <si>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</si>
  <si>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</si>
  <si>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</si>
  <si>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</si>
  <si>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</si>
  <si>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</si>
  <si>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</si>
  <si>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</si>
  <si>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</si>
  <si>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</si>
  <si>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</si>
  <si>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</si>
  <si>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</si>
  <si>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</si>
  <si>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</si>
  <si>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</si>
  <si>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</si>
  <si>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</si>
  <si>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</si>
  <si>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</si>
  <si>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</si>
  <si>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</si>
  <si>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</si>
  <si>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</si>
  <si>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</si>
  <si>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</si>
  <si>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</si>
  <si>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</si>
  <si>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</si>
  <si>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</si>
  <si>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</si>
  <si>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</si>
  <si>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</si>
  <si>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</si>
  <si>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</si>
  <si>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</si>
  <si>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</si>
  <si>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</si>
  <si>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</si>
  <si>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</si>
  <si>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</si>
  <si>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</si>
  <si>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</si>
  <si>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</si>
  <si>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</si>
  <si>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</si>
  <si>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</si>
  <si>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</si>
  <si>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</si>
  <si>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</si>
  <si>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</si>
  <si>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</si>
  <si>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</si>
  <si>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</si>
  <si>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</si>
  <si>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</si>
  <si>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</si>
  <si>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</si>
  <si>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</si>
  <si>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</si>
  <si>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</si>
  <si>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</si>
  <si>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</si>
  <si>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</si>
  <si>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</si>
  <si>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</si>
  <si>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</si>
  <si>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</si>
  <si>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</si>
  <si>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</si>
  <si>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</si>
  <si>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</si>
  <si>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</si>
  <si>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</si>
  <si>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</si>
  <si>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</si>
  <si>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</si>
  <si>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</si>
  <si>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</si>
  <si>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</si>
  <si>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</si>
  <si>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</si>
  <si>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</si>
  <si>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</si>
  <si>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</si>
  <si>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</si>
  <si>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</si>
  <si>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</si>
  <si>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</si>
  <si>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</si>
  <si>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</si>
  <si>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</si>
  <si>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</si>
  <si>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</si>
  <si>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</si>
  <si>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</si>
  <si>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</si>
  <si>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</si>
  <si>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</si>
  <si>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</si>
  <si>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</si>
  <si>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</si>
  <si>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</si>
  <si>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</si>
  <si>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</si>
  <si>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</si>
  <si>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</si>
  <si>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</si>
  <si>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</si>
  <si>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</si>
  <si>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</si>
  <si>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</si>
  <si>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</si>
  <si>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</si>
  <si>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</si>
  <si>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</si>
  <si>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</si>
  <si>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</si>
  <si>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</si>
  <si>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</si>
  <si>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</si>
  <si>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</si>
  <si>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</si>
  <si>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</si>
  <si>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</si>
  <si>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</si>
  <si>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</si>
  <si>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</si>
  <si>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</si>
  <si>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</si>
  <si>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</si>
  <si>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</si>
  <si>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</si>
  <si>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</si>
  <si>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</si>
  <si>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</si>
  <si>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</si>
  <si>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</si>
  <si>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</si>
  <si>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</si>
  <si>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</si>
  <si>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</si>
  <si>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</si>
  <si>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</si>
  <si>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</si>
  <si>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</si>
  <si>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</si>
  <si>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</si>
  <si>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</si>
  <si>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</si>
  <si>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</si>
  <si>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</si>
  <si>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</si>
  <si>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</si>
  <si>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</si>
  <si>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</si>
  <si>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</si>
  <si>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</si>
  <si>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</si>
  <si>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</si>
  <si>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</si>
  <si>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</si>
  <si>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</si>
  <si>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</si>
  <si>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</si>
  <si>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</si>
  <si>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</si>
  <si>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</si>
  <si>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</si>
  <si>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</si>
  <si>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</si>
  <si>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</si>
  <si>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</si>
  <si>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</si>
  <si>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</si>
  <si>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</si>
  <si>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</si>
  <si>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</si>
  <si>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</si>
  <si>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</si>
  <si>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</si>
  <si>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</si>
  <si>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</si>
  <si>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</si>
  <si>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</si>
  <si>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</si>
  <si>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</si>
  <si>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</si>
  <si>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</si>
  <si>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</si>
  <si>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</si>
  <si>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</si>
  <si>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</si>
  <si>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</si>
  <si>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</si>
  <si>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</si>
  <si>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</si>
  <si>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</si>
  <si>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</si>
  <si>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</si>
  <si>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</si>
  <si>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</si>
  <si>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</si>
  <si>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</si>
  <si>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</si>
  <si>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</si>
  <si>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</si>
  <si>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</si>
  <si>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</si>
  <si>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</si>
  <si>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</si>
  <si>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</si>
  <si>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</si>
  <si>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</si>
  <si>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</si>
  <si>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</si>
  <si>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</si>
  <si>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</si>
  <si>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</si>
  <si>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</si>
  <si>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</si>
  <si>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</si>
  <si>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</si>
  <si>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</si>
  <si>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</si>
  <si>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</si>
  <si>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</si>
  <si>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</si>
  <si>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</si>
  <si>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</si>
  <si>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</si>
  <si>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</si>
  <si>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</si>
  <si>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</si>
  <si>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</si>
  <si>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</si>
  <si>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</si>
  <si>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</si>
  <si>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</si>
  <si>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</si>
  <si>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</si>
  <si>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</si>
  <si>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</si>
  <si>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</si>
  <si>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</si>
  <si>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</si>
  <si>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</si>
  <si>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</si>
  <si>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</si>
  <si>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</si>
  <si>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</si>
  <si>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</si>
  <si>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</si>
  <si>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</si>
  <si>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</si>
  <si>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</si>
  <si>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</si>
  <si>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</si>
  <si>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</si>
  <si>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</si>
  <si>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</si>
  <si>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</si>
  <si>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</si>
  <si>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</si>
  <si>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</si>
  <si>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</si>
  <si>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</si>
  <si>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</si>
  <si>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</si>
  <si>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</si>
  <si>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</si>
  <si>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</si>
  <si>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</si>
  <si>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</si>
  <si>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</si>
  <si>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</si>
  <si>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</si>
  <si>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</si>
  <si>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</si>
  <si>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</si>
  <si>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</si>
  <si>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</si>
  <si>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</si>
  <si>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</si>
  <si>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</si>
  <si>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</si>
  <si>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</si>
  <si>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</si>
  <si>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</si>
  <si>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</si>
  <si>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</si>
  <si>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</si>
  <si>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</si>
  <si>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</si>
  <si>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</si>
  <si>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</si>
  <si>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</si>
  <si>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</si>
  <si>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</si>
  <si>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</si>
  <si>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</si>
  <si>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</si>
  <si>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</si>
  <si>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</si>
  <si>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</si>
  <si>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</si>
  <si>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</si>
  <si>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</si>
  <si>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</si>
  <si>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</si>
  <si>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</si>
  <si>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</si>
  <si>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</si>
  <si>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</si>
  <si>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</si>
  <si>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</si>
  <si>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</si>
  <si>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</si>
  <si>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</si>
  <si>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</si>
  <si>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</si>
  <si>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</si>
  <si>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</si>
  <si>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</si>
  <si>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</si>
  <si>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</si>
  <si>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</si>
  <si>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</si>
  <si>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</si>
  <si>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</si>
  <si>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</si>
  <si>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</si>
  <si>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</si>
  <si>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</si>
  <si>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</si>
  <si>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</si>
  <si>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</si>
  <si>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</si>
  <si>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</si>
  <si>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</si>
  <si>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</si>
  <si>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</si>
  <si>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</si>
  <si>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</si>
  <si>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</si>
  <si>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</si>
  <si>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</si>
  <si>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</si>
  <si>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</si>
  <si>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</si>
  <si>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</si>
  <si>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</si>
  <si>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</si>
  <si>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</si>
  <si>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</si>
  <si>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</si>
  <si>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</si>
  <si>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</si>
  <si>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</si>
  <si>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</si>
  <si>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</si>
  <si>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</si>
  <si>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</si>
  <si>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</si>
  <si>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</si>
  <si>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</si>
  <si>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</si>
  <si>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</si>
  <si>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</si>
  <si>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</si>
  <si>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</si>
  <si>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</si>
  <si>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</si>
  <si>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</si>
  <si>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</si>
  <si>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</si>
  <si>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</si>
  <si>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</si>
  <si>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</si>
  <si>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</si>
  <si>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</si>
  <si>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</si>
  <si>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</si>
  <si>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</si>
  <si>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</si>
  <si>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</si>
  <si>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</si>
  <si>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</si>
  <si>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</si>
  <si>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</si>
  <si>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</si>
  <si>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</si>
  <si>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</si>
  <si>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</si>
  <si>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</si>
  <si>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</si>
  <si>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</si>
  <si>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</si>
  <si>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</si>
  <si>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</si>
  <si>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</si>
  <si>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</si>
  <si>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</si>
  <si>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</si>
  <si>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</si>
  <si>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</si>
  <si>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</si>
  <si>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</si>
  <si>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</si>
  <si>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</si>
  <si>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</si>
  <si>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</si>
  <si>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</si>
  <si>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</si>
  <si>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</si>
  <si>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</si>
  <si>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</si>
  <si>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</si>
  <si>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</si>
  <si>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</si>
  <si>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</si>
  <si>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</si>
  <si>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</si>
  <si>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</si>
  <si>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</si>
  <si>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</si>
  <si>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</si>
  <si>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</si>
  <si>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</si>
  <si>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</si>
  <si>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</si>
  <si>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</si>
  <si>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</si>
  <si>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</si>
  <si>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</si>
  <si>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</si>
  <si>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</si>
  <si>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</si>
  <si>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</si>
  <si>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</si>
  <si>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</si>
  <si>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</si>
  <si>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</si>
  <si>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</si>
  <si>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</si>
  <si>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</si>
  <si>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</si>
  <si>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</si>
  <si>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</si>
  <si>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</si>
  <si>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</si>
  <si>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</si>
  <si>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</si>
  <si>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</si>
  <si>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</si>
  <si>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</si>
  <si>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</si>
  <si>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</si>
  <si>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</si>
  <si>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</si>
  <si>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</si>
  <si>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</si>
  <si>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</si>
  <si>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</si>
  <si>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</si>
  <si>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</si>
  <si>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</si>
  <si>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</si>
  <si>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</si>
  <si>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</si>
  <si>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</si>
  <si>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</si>
  <si>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</si>
  <si>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</si>
  <si>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</si>
  <si>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</si>
  <si>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</si>
  <si>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</si>
  <si>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</si>
  <si>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</si>
  <si>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</si>
  <si>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</si>
  <si>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</si>
  <si>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</si>
  <si>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</si>
  <si>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</si>
  <si>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</si>
  <si>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</si>
  <si>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</si>
  <si>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</si>
  <si>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</si>
  <si>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</si>
  <si>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</si>
  <si>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</si>
  <si>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</si>
  <si>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</si>
  <si>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</si>
  <si>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</si>
  <si>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</si>
  <si>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</si>
  <si>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</si>
  <si>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</si>
  <si>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</si>
  <si>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</si>
  <si>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</si>
  <si>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</si>
  <si>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</si>
  <si>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</si>
  <si>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</si>
  <si>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</si>
  <si>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</si>
  <si>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</si>
  <si>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</si>
  <si>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</si>
  <si>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</si>
  <si>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</si>
  <si>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</si>
  <si>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</si>
  <si>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</si>
  <si>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</si>
  <si>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</si>
  <si>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</si>
  <si>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</si>
  <si>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</si>
  <si>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</si>
  <si>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</si>
  <si>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</si>
  <si>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</si>
  <si>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</si>
  <si>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</si>
  <si>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</si>
  <si>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</si>
  <si>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</si>
  <si>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</si>
  <si>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</si>
  <si>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</si>
  <si>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</si>
  <si>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</si>
  <si>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</si>
  <si>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</si>
  <si>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</si>
  <si>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</si>
  <si>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</si>
  <si>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</si>
  <si>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</si>
  <si>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</si>
  <si>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</si>
  <si>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</si>
  <si>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</si>
  <si>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</si>
  <si>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</si>
  <si>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</si>
  <si>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</si>
  <si>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</si>
  <si>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</si>
  <si>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</si>
  <si>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</si>
  <si>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</si>
  <si>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</si>
  <si>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</si>
  <si>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</si>
  <si>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</si>
  <si>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</si>
  <si>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</si>
  <si>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</si>
  <si>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</si>
  <si>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</si>
  <si>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</si>
  <si>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</si>
  <si>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</si>
  <si>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</si>
  <si>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</si>
  <si>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</si>
  <si>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</si>
  <si>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</si>
  <si>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</si>
  <si>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</si>
  <si>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</si>
  <si>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</si>
  <si>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</si>
  <si>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</si>
  <si>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</si>
  <si>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</si>
  <si>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</si>
  <si>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</si>
  <si>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</si>
  <si>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</si>
  <si>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</si>
  <si>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</si>
  <si>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</si>
  <si>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</si>
  <si>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</si>
  <si>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</si>
  <si>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</si>
  <si>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</si>
  <si>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</si>
  <si>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</si>
  <si>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</si>
  <si>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</si>
  <si>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</si>
  <si>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</si>
  <si>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</si>
  <si>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</si>
  <si>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</si>
  <si>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</si>
  <si>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</si>
  <si>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</si>
  <si>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</si>
  <si>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</si>
  <si>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</si>
  <si>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</si>
  <si>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</si>
  <si>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</si>
  <si>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</si>
  <si>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</si>
  <si>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</si>
  <si>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</si>
  <si>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</si>
  <si>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</si>
  <si>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</si>
  <si>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</si>
  <si>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</si>
  <si>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</si>
  <si>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</si>
  <si>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</si>
  <si>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</si>
  <si>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</si>
  <si>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</si>
  <si>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</si>
  <si>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</si>
  <si>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</si>
  <si>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</si>
  <si>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</si>
  <si>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</si>
  <si>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</si>
  <si>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</si>
  <si>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</si>
  <si>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</si>
  <si>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</si>
  <si>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</si>
  <si>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</si>
  <si>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</si>
  <si>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</si>
  <si>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</si>
  <si>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</si>
  <si>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</si>
  <si>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</si>
  <si>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</si>
  <si>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</si>
  <si>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</si>
  <si>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</si>
  <si>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</si>
  <si>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</si>
  <si>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</si>
  <si>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</si>
  <si>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</si>
  <si>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</si>
  <si>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</si>
  <si>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</si>
  <si>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</si>
  <si>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</si>
  <si>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</si>
  <si>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</si>
  <si>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</si>
  <si>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</si>
  <si>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</si>
  <si>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</si>
  <si>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</si>
  <si>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</si>
  <si>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</si>
  <si>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</si>
  <si>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</si>
  <si>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</si>
  <si>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</si>
  <si>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</si>
  <si>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</si>
  <si>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</si>
  <si>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</si>
  <si>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</si>
  <si>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</si>
  <si>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</si>
  <si>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</si>
  <si>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</si>
  <si>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</si>
  <si>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</si>
  <si>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</si>
  <si>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</si>
  <si>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</si>
  <si>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</si>
  <si>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</si>
  <si>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</si>
  <si>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</si>
  <si>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</si>
  <si>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</si>
  <si>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</si>
  <si>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</si>
  <si>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</si>
  <si>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</si>
  <si>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</si>
  <si>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</si>
  <si>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</si>
  <si>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</si>
  <si>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</si>
  <si>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</si>
  <si>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</si>
  <si>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</si>
  <si>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</si>
  <si>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</si>
  <si>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</si>
  <si>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</si>
  <si>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</si>
  <si>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</si>
  <si>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</si>
  <si>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</si>
  <si>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</si>
  <si>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</si>
  <si>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</si>
  <si>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</si>
  <si>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</si>
  <si>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</si>
  <si>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</si>
  <si>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</si>
  <si>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</si>
  <si>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</si>
  <si>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</si>
  <si>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</si>
  <si>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</si>
  <si>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</si>
  <si>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</si>
  <si>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</si>
  <si>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</si>
  <si>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</si>
  <si>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</si>
  <si>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</si>
  <si>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</si>
  <si>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</si>
  <si>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</si>
  <si>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</si>
  <si>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</si>
  <si>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</si>
  <si>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</si>
  <si>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</si>
  <si>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</si>
  <si>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</si>
  <si>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</si>
  <si>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</si>
  <si>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</si>
  <si>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</si>
  <si>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</si>
  <si>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</si>
  <si>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</si>
  <si>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</si>
  <si>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</si>
  <si>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</si>
  <si>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</si>
  <si>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</si>
  <si>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</si>
  <si>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</si>
  <si>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</si>
  <si>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</si>
  <si>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</si>
  <si>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</si>
  <si>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</si>
  <si>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</si>
  <si>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</si>
  <si>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</si>
  <si>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</si>
  <si>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</si>
  <si>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</si>
  <si>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</si>
  <si>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</si>
  <si>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</si>
  <si>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</si>
  <si>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</si>
  <si>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</si>
  <si>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</si>
  <si>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</si>
  <si>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</si>
  <si>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</si>
  <si>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</si>
  <si>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</si>
  <si>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</si>
  <si>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</si>
  <si>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</si>
  <si>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</si>
  <si>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</si>
  <si>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</si>
  <si>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</si>
  <si>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</si>
  <si>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</si>
  <si>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</si>
  <si>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</si>
  <si>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</si>
  <si>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</si>
  <si>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</si>
  <si>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</si>
  <si>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</si>
  <si>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</si>
  <si>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</si>
  <si>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</si>
  <si>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</si>
  <si>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</si>
  <si>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</si>
  <si>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</si>
  <si>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</si>
  <si>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</si>
  <si>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</si>
  <si>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</si>
  <si>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</si>
  <si>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</si>
  <si>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</si>
  <si>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</si>
  <si>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</si>
  <si>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</si>
  <si>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</si>
  <si>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</si>
  <si>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</si>
  <si>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</si>
  <si>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</si>
  <si>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</si>
  <si>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</si>
  <si>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</si>
  <si>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</si>
  <si>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</si>
  <si>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</si>
  <si>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</si>
  <si>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</si>
  <si>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</si>
  <si>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</si>
  <si>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</si>
  <si>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</si>
  <si>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</si>
  <si>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</si>
  <si>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</si>
  <si>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</si>
  <si>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</si>
  <si>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</si>
  <si>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</si>
  <si>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</si>
  <si>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</si>
  <si>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</si>
  <si>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</si>
  <si>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</si>
  <si>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</si>
  <si>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</si>
  <si>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</si>
  <si>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</si>
  <si>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</si>
  <si>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</si>
  <si>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</si>
  <si>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</si>
  <si>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</si>
  <si>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</si>
  <si>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</si>
  <si>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</si>
  <si>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</si>
  <si>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</si>
  <si>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</si>
  <si>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</si>
  <si>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</si>
  <si>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</si>
  <si>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</si>
  <si>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</si>
  <si>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</si>
  <si>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</si>
  <si>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</si>
  <si>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</si>
  <si>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</si>
  <si>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</si>
  <si>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</si>
  <si>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</si>
  <si>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</si>
  <si>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</si>
  <si>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</si>
  <si>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</si>
  <si>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</si>
  <si>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</si>
  <si>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</si>
  <si>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</si>
  <si>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</si>
  <si>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</si>
  <si>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</si>
  <si>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</si>
  <si>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</si>
  <si>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</si>
  <si>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</si>
  <si>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</si>
  <si>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</si>
  <si>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</si>
  <si>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</si>
  <si>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</si>
  <si>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</si>
  <si>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</si>
  <si>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</si>
  <si>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</si>
  <si>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</si>
  <si>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</si>
  <si>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</si>
  <si>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</si>
  <si>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</si>
  <si>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</si>
  <si>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</si>
  <si>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</si>
  <si>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</si>
  <si>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</si>
  <si>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</si>
  <si>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</si>
  <si>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</si>
  <si>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</si>
  <si>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</si>
  <si>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</si>
  <si>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</si>
  <si>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</si>
  <si>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</si>
  <si>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</si>
  <si>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</si>
  <si>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</si>
  <si>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</si>
  <si>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</si>
  <si>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</si>
  <si>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</si>
  <si>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</si>
  <si>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</si>
  <si>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</si>
  <si>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</si>
  <si>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</si>
  <si>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</si>
  <si>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</si>
  <si>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</si>
  <si>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</si>
  <si>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</si>
  <si>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</si>
  <si>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</si>
  <si>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</si>
  <si>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</si>
  <si>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</si>
  <si>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</si>
  <si>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</si>
  <si>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</si>
  <si>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</si>
  <si>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</si>
  <si>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</si>
  <si>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</si>
  <si>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</si>
  <si>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</si>
  <si>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</si>
  <si>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</si>
  <si>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</si>
  <si>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</si>
  <si>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</si>
  <si>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</si>
  <si>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</si>
  <si>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</si>
  <si>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</si>
  <si>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</si>
  <si>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</si>
  <si>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</si>
  <si>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</si>
  <si>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</si>
  <si>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</si>
  <si>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</si>
  <si>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</si>
  <si>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</si>
  <si>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</si>
  <si>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</si>
  <si>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</si>
  <si>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</si>
  <si>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</si>
  <si>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</si>
  <si>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</si>
  <si>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</si>
  <si>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</si>
  <si>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</si>
  <si>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</si>
  <si>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</si>
  <si>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</si>
  <si>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</si>
  <si>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</si>
  <si>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</si>
  <si>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</si>
  <si>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</si>
  <si>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</si>
  <si>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</si>
  <si>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</si>
  <si>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</si>
  <si>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</si>
  <si>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</si>
  <si>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</si>
  <si>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</si>
  <si>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</si>
  <si>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</si>
  <si>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</si>
  <si>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</si>
  <si>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</si>
  <si>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</si>
  <si>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</si>
  <si>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</si>
  <si>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</si>
  <si>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</si>
  <si>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</si>
  <si>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</si>
  <si>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</si>
  <si>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</si>
  <si>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</si>
  <si>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</si>
  <si>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</si>
  <si>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</si>
  <si>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</si>
  <si>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</si>
  <si>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</si>
  <si>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</si>
  <si>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</si>
  <si>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</si>
  <si>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</si>
  <si>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</si>
  <si>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</si>
  <si>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</si>
  <si>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</si>
  <si>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</si>
  <si>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</si>
  <si>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</si>
  <si>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</si>
  <si>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</si>
  <si>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</si>
  <si>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</si>
  <si>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</si>
  <si>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</si>
  <si>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</si>
  <si>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</si>
  <si>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</si>
  <si>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</si>
  <si>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</si>
  <si>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</si>
  <si>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</si>
  <si>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</si>
  <si>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</si>
  <si>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</si>
  <si>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</si>
  <si>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</si>
  <si>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</si>
  <si>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</si>
  <si>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</si>
  <si>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</si>
  <si>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</si>
  <si>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</si>
  <si>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</si>
  <si>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</si>
  <si>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</si>
  <si>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</si>
  <si>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</si>
  <si>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</si>
  <si>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</si>
  <si>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</si>
  <si>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</si>
  <si>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</si>
  <si>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</si>
  <si>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</si>
  <si>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</si>
  <si>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</si>
  <si>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</si>
  <si>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</si>
  <si>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</si>
  <si>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</si>
  <si>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</si>
  <si>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</si>
  <si>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</si>
  <si>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</si>
  <si>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</si>
  <si>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</si>
  <si>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</si>
  <si>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</si>
  <si>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</si>
  <si>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</si>
  <si>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</si>
  <si>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</si>
  <si>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</si>
  <si>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</si>
  <si>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</si>
  <si>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</si>
  <si>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</si>
  <si>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</si>
  <si>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</si>
  <si>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</si>
  <si>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</si>
  <si>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</si>
  <si>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</si>
  <si>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</si>
  <si>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</si>
  <si>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</si>
  <si>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</si>
  <si>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</si>
  <si>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</si>
  <si>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</si>
  <si>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</si>
  <si>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</si>
  <si>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</si>
  <si>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</si>
  <si>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</si>
  <si>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</si>
  <si>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</si>
  <si>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</si>
  <si>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</si>
  <si>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</si>
  <si>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</si>
  <si>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</si>
  <si>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</si>
  <si>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</si>
  <si>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</si>
  <si>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</si>
  <si>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</si>
  <si>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</si>
  <si>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</si>
  <si>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</si>
  <si>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</si>
  <si>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</si>
  <si>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</si>
  <si>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</si>
  <si>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</si>
  <si>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</si>
  <si>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</si>
  <si>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</si>
  <si>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</si>
  <si>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</si>
  <si>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</si>
  <si>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</si>
  <si>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</si>
  <si>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</si>
  <si>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</si>
  <si>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</si>
  <si>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</si>
  <si>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</si>
  <si>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</si>
  <si>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</si>
  <si>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</si>
  <si>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</si>
  <si>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</si>
  <si>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</si>
  <si>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</si>
  <si>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</si>
  <si>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</si>
  <si>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</si>
  <si>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</si>
  <si>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</si>
  <si>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</si>
  <si>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</si>
  <si>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</si>
  <si>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</si>
  <si>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</si>
  <si>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</si>
  <si>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</si>
  <si>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</si>
  <si>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</si>
  <si>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</si>
  <si>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</si>
  <si>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</si>
  <si>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</si>
  <si>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</si>
  <si>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</si>
  <si>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</si>
  <si>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</si>
  <si>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</si>
  <si>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</si>
  <si>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</si>
  <si>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</si>
  <si>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</si>
  <si>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</si>
  <si>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</si>
  <si>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</si>
  <si>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</si>
  <si>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</si>
  <si>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</si>
  <si>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</si>
  <si>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</si>
  <si>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</si>
  <si>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</si>
  <si>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</si>
  <si>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</si>
  <si>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</si>
  <si>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</si>
  <si>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</si>
  <si>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</si>
  <si>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</si>
  <si>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</si>
  <si>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</si>
  <si>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</si>
  <si>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</si>
  <si>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</si>
  <si>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</si>
  <si>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</si>
  <si>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</si>
  <si>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</si>
  <si>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</si>
  <si>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</si>
  <si>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</si>
  <si>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</si>
  <si>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</si>
  <si>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</si>
  <si>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</si>
  <si>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</si>
  <si>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</si>
  <si>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</si>
  <si>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</si>
  <si>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</si>
  <si>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</si>
  <si>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</si>
  <si>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</si>
  <si>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</si>
  <si>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</si>
  <si>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</si>
  <si>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</si>
  <si>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</si>
  <si>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</si>
  <si>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</si>
  <si>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</si>
  <si>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</si>
  <si>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</si>
  <si>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</si>
  <si>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</si>
  <si>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</si>
  <si>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</si>
  <si>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</si>
  <si>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</si>
  <si>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</si>
  <si>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</si>
  <si>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</si>
  <si>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</si>
  <si>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</si>
  <si>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</si>
  <si>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</si>
  <si>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</si>
  <si>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</si>
  <si>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</si>
  <si>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</si>
  <si>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</si>
  <si>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</si>
  <si>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</si>
  <si>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</si>
  <si>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</si>
  <si>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</si>
  <si>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</si>
  <si>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</si>
  <si>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</si>
  <si>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</si>
  <si>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</si>
  <si>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</si>
  <si>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</si>
  <si>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</si>
  <si>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</si>
  <si>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</si>
  <si>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</si>
  <si>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</si>
  <si>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</si>
  <si>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</si>
  <si>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</si>
  <si>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</si>
  <si>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</si>
  <si>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</si>
  <si>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</si>
  <si>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</si>
  <si>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</si>
  <si>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</si>
  <si>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</si>
  <si>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</si>
  <si>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</si>
  <si>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</si>
  <si>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</si>
  <si>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</si>
  <si>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</si>
  <si>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</si>
  <si>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</si>
  <si>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</si>
  <si>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</si>
  <si>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</si>
  <si>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</si>
  <si>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</si>
  <si>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</si>
  <si>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</si>
  <si>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</si>
  <si>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</si>
  <si>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</si>
  <si>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</si>
  <si>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</si>
  <si>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</si>
  <si>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</si>
  <si>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</si>
  <si>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</si>
  <si>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</si>
  <si>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</si>
  <si>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</si>
  <si>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</si>
  <si>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</si>
  <si>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</si>
  <si>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</si>
  <si>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</si>
  <si>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</si>
  <si>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</si>
  <si>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</si>
  <si>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</si>
  <si>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</si>
  <si>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</si>
  <si>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</si>
  <si>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</si>
  <si>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</si>
  <si>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</si>
  <si>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</si>
  <si>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</si>
  <si>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</si>
  <si>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</si>
  <si>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</si>
  <si>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</si>
  <si>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</si>
  <si>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</si>
  <si>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</si>
  <si>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</si>
  <si>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</si>
  <si>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</si>
  <si>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</si>
  <si>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</si>
  <si>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</si>
  <si>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</si>
  <si>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</si>
  <si>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</si>
  <si>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</si>
  <si>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</si>
  <si>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</si>
  <si>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</si>
  <si>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</si>
  <si>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</si>
  <si>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</si>
  <si>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</si>
  <si>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</si>
  <si>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</si>
  <si>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</si>
  <si>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</si>
  <si>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</si>
  <si>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</si>
  <si>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</si>
  <si>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</si>
  <si>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</si>
  <si>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</si>
  <si>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</si>
  <si>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</si>
  <si>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</si>
  <si>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</si>
  <si>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</si>
  <si>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</si>
  <si>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</si>
  <si>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</si>
  <si>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</si>
  <si>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</si>
  <si>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</si>
  <si>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</si>
  <si>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</si>
  <si>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</si>
  <si>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</si>
  <si>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</si>
  <si>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</si>
  <si>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</si>
  <si>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</si>
  <si>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</si>
  <si>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</si>
  <si>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</si>
  <si>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</si>
  <si>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</si>
  <si>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</si>
  <si>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</si>
  <si>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</si>
  <si>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</si>
  <si>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</si>
  <si>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</si>
  <si>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</si>
  <si>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</si>
  <si>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</si>
  <si>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</si>
  <si>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</si>
  <si>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</si>
  <si>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</si>
  <si>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</si>
  <si>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</si>
  <si>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</si>
  <si>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</si>
  <si>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</si>
  <si>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</si>
  <si>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</si>
  <si>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</si>
  <si>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</si>
  <si>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</si>
  <si>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</si>
  <si>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</si>
  <si>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</si>
  <si>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</si>
  <si>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</si>
  <si>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</si>
  <si>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</si>
  <si>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</si>
  <si>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</si>
  <si>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</si>
  <si>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</si>
  <si>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</si>
  <si>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</si>
  <si>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</si>
  <si>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</si>
  <si>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</si>
  <si>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</si>
  <si>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</si>
  <si>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</si>
  <si>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</si>
  <si>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</si>
  <si>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</si>
  <si>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</si>
  <si>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</si>
  <si>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</si>
  <si>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</si>
  <si>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</si>
  <si>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</si>
  <si>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</si>
  <si>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</si>
  <si>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</si>
  <si>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</si>
  <si>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</si>
  <si>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</si>
  <si>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</si>
  <si>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</si>
  <si>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</si>
  <si>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</si>
  <si>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</si>
  <si>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</si>
  <si>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</si>
  <si>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</si>
  <si>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</si>
  <si>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</si>
  <si>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</si>
  <si>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</si>
  <si>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</si>
  <si>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</si>
  <si>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</si>
  <si>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</si>
  <si>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</si>
  <si>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</si>
  <si>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</si>
  <si>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</si>
  <si>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</si>
  <si>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</si>
  <si>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</si>
  <si>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</si>
  <si>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</si>
  <si>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</si>
  <si>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</si>
  <si>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</si>
  <si>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</si>
  <si>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</si>
  <si>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</si>
  <si>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</si>
  <si>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</si>
  <si>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</si>
  <si>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</si>
  <si>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</si>
  <si>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</si>
  <si>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</si>
  <si>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</si>
  <si>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</si>
  <si>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</si>
  <si>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</si>
  <si>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</si>
  <si>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</si>
  <si>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</si>
  <si>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</si>
  <si>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</si>
  <si>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</si>
  <si>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</si>
  <si>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</si>
  <si>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</si>
  <si>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</si>
  <si>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</si>
  <si>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</si>
  <si>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</si>
  <si>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</si>
  <si>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</si>
  <si>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</si>
  <si>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</si>
  <si>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</si>
  <si>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</si>
  <si>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</si>
  <si>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</si>
  <si>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</si>
  <si>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</si>
  <si>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</si>
  <si>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</si>
  <si>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</si>
  <si>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</si>
  <si>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</si>
  <si>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</si>
  <si>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</si>
  <si>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</si>
  <si>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</si>
  <si>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</si>
  <si>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</si>
  <si>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</si>
  <si>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</si>
  <si>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</si>
  <si>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</si>
  <si>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</si>
  <si>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</si>
  <si>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</si>
  <si>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</si>
  <si>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</si>
  <si>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</si>
  <si>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</si>
  <si>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</si>
  <si>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</si>
  <si>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</si>
  <si>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</si>
  <si>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</si>
  <si>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</si>
  <si>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</si>
  <si>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</si>
  <si>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</si>
  <si>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</si>
  <si>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</si>
  <si>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</si>
  <si>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</si>
  <si>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</si>
  <si>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</si>
  <si>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</si>
  <si>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</si>
  <si>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</si>
  <si>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</si>
  <si>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</si>
  <si>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</si>
  <si>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</si>
  <si>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</si>
  <si>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</si>
  <si>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</si>
  <si>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</si>
  <si>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</si>
  <si>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</si>
  <si>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</si>
  <si>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</si>
  <si>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</si>
  <si>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</si>
  <si>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</si>
  <si>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</si>
  <si>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</si>
  <si>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</si>
  <si>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</si>
  <si>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</si>
  <si>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</si>
  <si>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</si>
  <si>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</si>
  <si>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</si>
  <si>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</si>
  <si>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</si>
  <si>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</si>
  <si>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</si>
  <si>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</si>
  <si>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</si>
  <si>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</si>
  <si>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</si>
  <si>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</si>
  <si>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</si>
  <si>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</si>
  <si>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</si>
  <si>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</si>
  <si>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</si>
  <si>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</si>
  <si>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</si>
  <si>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</si>
  <si>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</si>
  <si>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</si>
  <si>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</si>
  <si>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</si>
  <si>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</si>
  <si>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</si>
  <si>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</si>
  <si>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</si>
  <si>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</si>
  <si>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</si>
  <si>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</si>
  <si>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</si>
  <si>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</si>
  <si>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</si>
  <si>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</si>
  <si>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</si>
  <si>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</si>
  <si>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</si>
  <si>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</si>
  <si>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</si>
  <si>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</si>
  <si>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</si>
  <si>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</si>
  <si>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</si>
  <si>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</si>
  <si>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</si>
  <si>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</si>
  <si>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</si>
  <si>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</si>
  <si>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</si>
  <si>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</si>
  <si>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</si>
  <si>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</si>
  <si>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</si>
  <si>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</si>
  <si>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</si>
  <si>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</si>
  <si>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</si>
  <si>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</si>
  <si>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</si>
  <si>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</si>
  <si>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</si>
  <si>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</si>
  <si>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</si>
  <si>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</si>
  <si>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</si>
  <si>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</si>
  <si>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</si>
  <si>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</si>
  <si>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</si>
  <si>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</si>
  <si>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</si>
  <si>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</si>
  <si>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</si>
  <si>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</si>
  <si>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</si>
  <si>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</si>
  <si>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</si>
  <si>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</si>
  <si>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</si>
  <si>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</si>
  <si>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</si>
  <si>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</si>
  <si>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</si>
  <si>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</si>
  <si>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</si>
  <si>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</si>
  <si>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</si>
  <si>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</si>
  <si>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</si>
  <si>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</si>
  <si>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</si>
  <si>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</si>
  <si>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</si>
  <si>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</si>
  <si>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</si>
  <si>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</si>
  <si>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</si>
  <si>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</si>
  <si>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</si>
  <si>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</si>
  <si>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</si>
  <si>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</si>
  <si>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</si>
  <si>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</si>
  <si>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</si>
  <si>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</si>
  <si>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</si>
  <si>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</si>
  <si>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</si>
  <si>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</si>
  <si>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</si>
  <si>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</si>
  <si>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</si>
  <si>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</si>
  <si>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</si>
  <si>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</si>
  <si>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</si>
  <si>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</si>
  <si>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</si>
  <si>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</si>
  <si>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</si>
  <si>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</si>
  <si>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</si>
  <si>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</si>
  <si>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</si>
  <si>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</si>
  <si>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</si>
  <si>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</si>
  <si>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</si>
  <si>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</si>
  <si>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</si>
  <si>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</si>
  <si>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</si>
  <si>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</si>
  <si>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</si>
  <si>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</si>
  <si>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</si>
  <si>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</si>
  <si>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</si>
  <si>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</si>
  <si>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</si>
  <si>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</si>
  <si>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</si>
  <si>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</si>
  <si>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</si>
  <si>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</si>
  <si>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</si>
  <si>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</si>
  <si>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</si>
  <si>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</si>
  <si>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</si>
  <si>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</si>
  <si>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</si>
  <si>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</si>
  <si>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</si>
  <si>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</si>
  <si>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</si>
  <si>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</si>
  <si>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</si>
  <si>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</si>
  <si>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</si>
  <si>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</si>
  <si>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</si>
  <si>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</si>
  <si>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</si>
  <si>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</si>
  <si>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</si>
  <si>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</si>
  <si>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</si>
  <si>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</si>
  <si>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</si>
  <si>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</si>
  <si>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</si>
  <si>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</si>
  <si>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</si>
  <si>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</si>
  <si>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</si>
  <si>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</si>
  <si>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</si>
  <si>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</si>
  <si>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</si>
  <si>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</si>
  <si>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</si>
  <si>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</si>
  <si>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</si>
  <si>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</si>
  <si>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</si>
  <si>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</si>
  <si>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</si>
  <si>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</si>
  <si>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</si>
  <si>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</si>
  <si>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</si>
  <si>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</si>
  <si>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</si>
  <si>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</si>
  <si>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</si>
  <si>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</si>
  <si>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</si>
  <si>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</si>
  <si>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</si>
  <si>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</si>
  <si>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</si>
  <si>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</si>
  <si>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</si>
  <si>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</si>
  <si>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</si>
  <si>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</si>
  <si>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</si>
  <si>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</si>
  <si>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</si>
  <si>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</si>
  <si>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</si>
  <si>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</si>
  <si>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</si>
  <si>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</si>
  <si>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</si>
  <si>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</si>
  <si>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</si>
  <si>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</si>
  <si>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</si>
  <si>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</si>
  <si>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</si>
  <si>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</si>
  <si>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</si>
  <si>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</si>
  <si>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</si>
  <si>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</si>
  <si>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</si>
  <si>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</si>
  <si>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</si>
  <si>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</si>
  <si>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</si>
  <si>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</si>
  <si>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</si>
  <si>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</si>
  <si>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</si>
  <si>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</si>
  <si>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</si>
  <si>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</si>
  <si>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</si>
  <si>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</si>
  <si>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</si>
  <si>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</si>
  <si>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</si>
  <si>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</si>
  <si>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</si>
  <si>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</si>
  <si>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</si>
  <si>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</si>
  <si>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</si>
  <si>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</si>
  <si>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</si>
  <si>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</si>
  <si>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</si>
  <si>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</si>
  <si>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</si>
  <si>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</si>
  <si>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</si>
  <si>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</si>
  <si>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</si>
  <si>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</si>
  <si>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</si>
  <si>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</si>
  <si>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</si>
  <si>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</si>
  <si>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</si>
  <si>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</si>
  <si>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</si>
  <si>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</si>
  <si>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</si>
  <si>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</si>
  <si>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</si>
  <si>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</si>
  <si>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</si>
  <si>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</si>
  <si>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</si>
  <si>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</si>
  <si>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</si>
  <si>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</si>
  <si>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</si>
  <si>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</si>
  <si>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</si>
  <si>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</si>
  <si>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</si>
  <si>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</si>
  <si>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</si>
  <si>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</si>
  <si>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</si>
  <si>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</si>
  <si>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</si>
  <si>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</si>
  <si>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</si>
  <si>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</si>
  <si>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</si>
  <si>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</si>
  <si>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</si>
  <si>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</si>
  <si>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</si>
  <si>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</si>
  <si>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</si>
  <si>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</si>
  <si>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</si>
  <si>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</si>
  <si>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</si>
  <si>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</si>
  <si>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</si>
  <si>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</si>
  <si>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</si>
  <si>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</si>
  <si>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</si>
  <si>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</si>
  <si>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</si>
  <si>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</si>
  <si>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</si>
  <si>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</si>
  <si>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</si>
  <si>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</si>
  <si>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</si>
  <si>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</si>
  <si>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</si>
  <si>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</si>
  <si>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</si>
  <si>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</si>
  <si>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</si>
  <si>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</si>
  <si>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</si>
  <si>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</si>
  <si>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</si>
  <si>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</si>
  <si>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</si>
  <si>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</si>
  <si>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</si>
  <si>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</si>
  <si>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</si>
  <si>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</si>
  <si>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</si>
  <si>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</si>
  <si>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</si>
  <si>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</si>
  <si>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</si>
  <si>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</si>
  <si>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</si>
  <si>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</si>
  <si>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</si>
  <si>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</si>
  <si>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16'h2114.11</t>
  </si>
  <si>
    <t>16'h2114.0</t>
  </si>
  <si>
    <t>16'h2114.8</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</si>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</sst>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7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49" fontId="23" fillId="0" borderId="0" xfId="0" quotePrefix="1" applyNumberFormat="1" applyFont="1" applyBorder="1" applyAlignment="1">
      <alignment horizontal="left" vertical="top" wrapText="1"/>
    </xf>
    <xf numFmtId="0" fontId="23" fillId="19" borderId="2" xfId="0" applyFont="1" applyFill="1" applyBorder="1" applyAlignment="1">
      <alignment horizontal="left" vertical="top" wrapText="1"/>
    </xf>
    <xf numFmtId="0" fontId="23" fillId="0" borderId="0" xfId="0" applyFont="1" applyFill="1" applyBorder="1" applyAlignment="1">
      <alignment horizontal="left" vertical="top" wrapText="1"/>
    </xf>
    <xf numFmtId="0" fontId="60" fillId="8" borderId="2" xfId="0" applyFont="1" applyFill="1" applyBorder="1"/>
    <xf numFmtId="0" fontId="0" fillId="8" borderId="2" xfId="0" applyFont="1" applyFill="1" applyBorder="1"/>
    <xf numFmtId="0" fontId="8" fillId="4" borderId="38" xfId="0" applyFont="1" applyFill="1" applyBorder="1" applyAlignment="1">
      <alignment horizontal="center"/>
    </xf>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8" fillId="4" borderId="38" xfId="0" applyFont="1" applyFill="1" applyBorder="1" applyAlignment="1">
      <alignment horizontal="center"/>
    </xf>
    <xf numFmtId="0" fontId="0" fillId="0" borderId="2" xfId="0" quotePrefix="1"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427">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10004867</xdr:colOff>
      <xdr:row>131</xdr:row>
      <xdr:rowOff>306705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O306" totalsRowShown="0" headerRowDxfId="1069" dataDxfId="1067" headerRowBorderDxfId="1068">
  <autoFilter ref="C4:AO306" xr:uid="{5AC71680-DE96-4D5C-A1F5-D9F97567B45C}"/>
  <tableColumns count="39">
    <tableColumn id="1" xr3:uid="{9EDAF894-8331-4743-94F4-7A2C61AEC0A1}" name="Fuse Registers" dataDxfId="1066"/>
    <tableColumn id="2" xr3:uid="{56080C49-2132-4BBC-BD70-66605F446E4C}" name="Fuse name " dataDxfId="1065"/>
    <tableColumn id="30" xr3:uid="{BCE7ED6A-C51D-4638-9C64-0F0837DAC72E}" name="Usage (HW, FW,ROM,  RB)" dataDxfId="1064"/>
    <tableColumn id="3" xr3:uid="{82A3AB6F-2E1A-4461-9A3C-6FFC945FECF1}" name="Parameter" dataDxfId="1063"/>
    <tableColumn id="28" xr3:uid="{C108EEE1-7EC3-4EC5-921A-A7282B0850D8}" name="Deprecator (Deprecated_prj, New_prj)" dataDxfId="1062"/>
    <tableColumn id="4" xr3:uid="{BB2BCB78-F408-4B6B-921B-9C4173134BF7}" name="Attributes (show when attribute is TRUE)_x000a_     This column includes Block On Dbg (“BOD”), JTag RD (“JtagRD”), JTag WR (JtagWr”), IOSF-SB RD (“SBRd”), IOSF-SB WR (“SBWr”), Read For Error (“R4Err”), Lockout Valid ID Tag (“LockTag&quot;)" dataDxfId="1061"/>
    <tableColumn id="21" xr3:uid="{D7EDDA1C-9A33-4016-9C63-467315747559}" name="Default" dataDxfId="1060"/>
    <tableColumn id="20" xr3:uid="{38861B6B-B95F-422E-A032-993645580F06}" name="Category" dataDxfId="1059"/>
    <tableColumn id="5" xr3:uid="{3F162C8D-1B65-4512-AE9E-472563802795}" name="Group" dataDxfId="1058"/>
    <tableColumn id="6" xr3:uid="{DA79B23D-5FE0-43F6-829B-8D575A2A0C4E}" name="Bit Width" dataDxfId="1057"/>
    <tableColumn id="31" xr3:uid="{49A0585B-46EB-481C-9A2F-CF10416CBBEC}" name="GSK Addr_x000a_Base: 0x0F00B0000" dataDxfId="1056"/>
    <tableColumn id="7" xr3:uid="{511BA9F9-3C6B-4C63-866D-52DFBC8525D9}" name="Receiver Addr_x000a_({Addr per byte}.{bit start num})" dataDxfId="1055"/>
    <tableColumn id="18" xr3:uid="{87197C3F-A42F-4DDA-864A-968D83B48D5E}" name="Descriptions " dataDxfId="1054"/>
    <tableColumn id="11" xr3:uid="{2C3BC7C9-07FC-405D-8BC0-ED6E89154F90}" name="ADP-S_x000a_(Kaizen Sheet)" dataDxfId="1053"/>
    <tableColumn id="8" xr3:uid="{27226D23-4345-4FE7-A41C-5F515779B1C4}" name="MTL-M CSME _x000a_(Kaizen Sheet)" dataDxfId="1052"/>
    <tableColumn id="10" xr3:uid="{BF367567-B609-4EB6-BD3D-80CCCDD3DB11}" name="MTL-M ESE _x000a_(Kaizen Sheet)" dataDxfId="1051"/>
    <tableColumn id="14" xr3:uid="{EDC8F3D1-15DA-47B8-B419-42C2ECC31D0B}" name="MTP-PCH-S CSME" dataDxfId="1050"/>
    <tableColumn id="15" xr3:uid="{51424B1A-17A0-415B-A62E-161C9907ADD7}" name="MTP-PCH-S ESE" dataDxfId="1049"/>
    <tableColumn id="17" xr3:uid="{D0DEA104-7BF8-4527-AC3F-3B36CA6A520B}" name="MTL-SOC-S CSE (ZBB-ed)" dataDxfId="1048"/>
    <tableColumn id="16" xr3:uid="{3C0A934E-AC5E-4047-B641-7E684018856A}" name="MTL-SOC-S ESE (ZBB-ed)" dataDxfId="1047"/>
    <tableColumn id="22" xr3:uid="{06D8154B-4A39-45E2-9FE6-D860FF964ED3}" name="MTL-SOC-S ESE++" dataDxfId="1046"/>
    <tableColumn id="25" xr3:uid="{E605F94B-9624-4919-BDD6-32E7668D22F8}" name="Elasti CSC" dataDxfId="1045"/>
    <tableColumn id="24" xr3:uid="{D7D9443C-8A8B-4604-A120-9101A4A030AD}" name="Elasti GSC " dataDxfId="1044"/>
    <tableColumn id="27" xr3:uid="{F9FE8313-3D8E-4C48-99FE-57623D313E49}" name="LNL GSC" dataDxfId="1043"/>
    <tableColumn id="23" xr3:uid="{BDFC0B63-7EBE-4EA2-8777-5862008338BA}" name="LNL-SOC-M CSME" dataDxfId="1042"/>
    <tableColumn id="26" xr3:uid="{538DF79E-54BC-4DC1-9F8F-CBB8389447F5}" name="LNL-SOC-M ESE" dataDxfId="1041"/>
    <tableColumn id="32" xr3:uid="{A961D978-3FFA-4EDA-AFDE-DE05963A05BB}" name="LNL-SOC-M OSSE"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opLeftCell="C127" zoomScaleNormal="100" workbookViewId="0">
      <selection activeCell="D134" sqref="D134"/>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5" x14ac:dyDescent="0.3">
      <c r="A1" s="47" t="s">
        <v>552</v>
      </c>
      <c r="B1" s="48" t="s">
        <v>553</v>
      </c>
      <c r="C1" s="49" t="s">
        <v>554</v>
      </c>
      <c r="D1" s="50" t="s">
        <v>424</v>
      </c>
      <c r="E1" s="16"/>
    </row>
    <row r="2" spans="1:5" x14ac:dyDescent="0.3">
      <c r="A2" s="51">
        <v>1</v>
      </c>
      <c r="B2" s="52">
        <v>43878</v>
      </c>
      <c r="C2" s="53" t="s">
        <v>555</v>
      </c>
      <c r="D2" s="54" t="s">
        <v>556</v>
      </c>
      <c r="E2" s="16"/>
    </row>
    <row r="3" spans="1:5" x14ac:dyDescent="0.3">
      <c r="A3" s="51">
        <v>2</v>
      </c>
      <c r="B3" s="52">
        <v>43880</v>
      </c>
      <c r="C3" s="53" t="s">
        <v>555</v>
      </c>
      <c r="D3" s="55" t="s">
        <v>557</v>
      </c>
      <c r="E3" s="16"/>
    </row>
    <row r="4" spans="1:5" x14ac:dyDescent="0.3">
      <c r="A4" s="51">
        <v>3</v>
      </c>
      <c r="B4" s="52">
        <v>43880</v>
      </c>
      <c r="C4" s="53" t="s">
        <v>555</v>
      </c>
      <c r="D4" s="55" t="s">
        <v>558</v>
      </c>
      <c r="E4" s="16"/>
    </row>
    <row r="5" spans="1:5" x14ac:dyDescent="0.3">
      <c r="A5" s="51">
        <v>4</v>
      </c>
      <c r="B5" s="52">
        <v>43883</v>
      </c>
      <c r="C5" s="16" t="s">
        <v>555</v>
      </c>
      <c r="D5" s="16" t="s">
        <v>600</v>
      </c>
      <c r="E5" s="16"/>
    </row>
    <row r="6" spans="1:5" x14ac:dyDescent="0.3">
      <c r="A6" s="51">
        <v>5</v>
      </c>
      <c r="B6" s="52">
        <v>43887</v>
      </c>
      <c r="C6" s="16" t="s">
        <v>606</v>
      </c>
      <c r="D6" s="16" t="s">
        <v>607</v>
      </c>
      <c r="E6" s="16"/>
    </row>
    <row r="7" spans="1:5" x14ac:dyDescent="0.3">
      <c r="A7" s="51">
        <v>6</v>
      </c>
      <c r="B7" s="52">
        <v>43888</v>
      </c>
      <c r="C7" s="16" t="s">
        <v>555</v>
      </c>
      <c r="D7" s="16" t="s">
        <v>608</v>
      </c>
      <c r="E7" s="16"/>
    </row>
    <row r="8" spans="1:5" x14ac:dyDescent="0.3">
      <c r="A8" s="51">
        <v>7</v>
      </c>
      <c r="B8" s="52">
        <v>43889</v>
      </c>
      <c r="C8" s="16" t="s">
        <v>555</v>
      </c>
      <c r="D8" s="16" t="s">
        <v>652</v>
      </c>
      <c r="E8" s="16"/>
    </row>
    <row r="9" spans="1:5" x14ac:dyDescent="0.3">
      <c r="A9" s="51">
        <v>8</v>
      </c>
      <c r="B9" s="52">
        <v>43893</v>
      </c>
      <c r="C9" s="16" t="s">
        <v>555</v>
      </c>
      <c r="D9" s="16" t="s">
        <v>653</v>
      </c>
      <c r="E9" s="16"/>
    </row>
    <row r="10" spans="1:5" x14ac:dyDescent="0.3">
      <c r="A10" s="51">
        <v>9</v>
      </c>
      <c r="B10" s="52">
        <v>43899</v>
      </c>
      <c r="C10" s="16" t="s">
        <v>555</v>
      </c>
      <c r="D10" s="16" t="s">
        <v>666</v>
      </c>
      <c r="E10" s="16"/>
    </row>
    <row r="11" spans="1:5" x14ac:dyDescent="0.3">
      <c r="A11" s="51">
        <v>10</v>
      </c>
      <c r="B11" s="52">
        <v>43899</v>
      </c>
      <c r="C11" s="16" t="s">
        <v>555</v>
      </c>
      <c r="D11" s="16" t="s">
        <v>667</v>
      </c>
      <c r="E11" s="16"/>
    </row>
    <row r="12" spans="1:5" x14ac:dyDescent="0.3">
      <c r="A12" s="51">
        <v>11</v>
      </c>
      <c r="B12" s="52">
        <v>43903</v>
      </c>
      <c r="C12" s="16" t="s">
        <v>555</v>
      </c>
      <c r="D12" s="16" t="s">
        <v>671</v>
      </c>
      <c r="E12" s="16"/>
    </row>
    <row r="13" spans="1:5" x14ac:dyDescent="0.3">
      <c r="A13" s="51">
        <v>12</v>
      </c>
      <c r="B13" s="52">
        <v>43904</v>
      </c>
      <c r="C13" s="16" t="s">
        <v>555</v>
      </c>
      <c r="D13" s="16" t="s">
        <v>672</v>
      </c>
      <c r="E13" s="16"/>
    </row>
    <row r="14" spans="1:5" x14ac:dyDescent="0.3">
      <c r="A14" s="51">
        <v>13</v>
      </c>
      <c r="B14" s="52">
        <v>43916</v>
      </c>
      <c r="C14" s="16" t="s">
        <v>555</v>
      </c>
      <c r="D14" s="16" t="s">
        <v>807</v>
      </c>
      <c r="E14" s="16"/>
    </row>
    <row r="15" spans="1:5" ht="28.8" x14ac:dyDescent="0.3">
      <c r="A15" s="134">
        <v>14</v>
      </c>
      <c r="B15" s="135">
        <v>43920</v>
      </c>
      <c r="C15" s="498" t="s">
        <v>555</v>
      </c>
      <c r="D15" s="136" t="s">
        <v>808</v>
      </c>
      <c r="E15" s="16"/>
    </row>
    <row r="16" spans="1:5" ht="86.4" x14ac:dyDescent="0.3">
      <c r="A16" s="134">
        <v>15</v>
      </c>
      <c r="B16" s="135">
        <v>43979</v>
      </c>
      <c r="C16" s="498" t="s">
        <v>555</v>
      </c>
      <c r="D16" s="136" t="s">
        <v>882</v>
      </c>
      <c r="E16" s="16"/>
    </row>
    <row r="17" spans="1:5" ht="43.2" x14ac:dyDescent="0.3">
      <c r="A17" s="134">
        <v>16</v>
      </c>
      <c r="B17" s="135">
        <v>43979</v>
      </c>
      <c r="C17" s="498" t="s">
        <v>555</v>
      </c>
      <c r="D17" s="136" t="s">
        <v>886</v>
      </c>
      <c r="E17" s="16"/>
    </row>
    <row r="18" spans="1:5" x14ac:dyDescent="0.3">
      <c r="A18" s="134">
        <v>17</v>
      </c>
      <c r="B18" s="192">
        <v>43999</v>
      </c>
      <c r="C18" s="16" t="s">
        <v>555</v>
      </c>
      <c r="D18" s="16" t="s">
        <v>887</v>
      </c>
      <c r="E18" s="16"/>
    </row>
    <row r="19" spans="1:5" x14ac:dyDescent="0.3">
      <c r="A19" s="134">
        <v>18</v>
      </c>
      <c r="B19" s="192">
        <v>44012</v>
      </c>
      <c r="C19" s="16" t="s">
        <v>555</v>
      </c>
      <c r="D19" s="16" t="s">
        <v>1105</v>
      </c>
      <c r="E19" s="16"/>
    </row>
    <row r="20" spans="1:5" x14ac:dyDescent="0.3">
      <c r="A20" s="134">
        <v>19</v>
      </c>
      <c r="B20" s="192">
        <v>44018</v>
      </c>
      <c r="C20" s="16" t="s">
        <v>555</v>
      </c>
      <c r="D20" s="16" t="s">
        <v>1147</v>
      </c>
      <c r="E20" s="16"/>
    </row>
    <row r="21" spans="1:5" ht="28.8" x14ac:dyDescent="0.3">
      <c r="A21" s="134">
        <v>20</v>
      </c>
      <c r="B21" s="235">
        <v>44028</v>
      </c>
      <c r="C21" s="497" t="s">
        <v>555</v>
      </c>
      <c r="D21" s="138" t="s">
        <v>1149</v>
      </c>
      <c r="E21" s="16"/>
    </row>
    <row r="22" spans="1:5" ht="28.8" x14ac:dyDescent="0.3">
      <c r="A22" s="134">
        <v>21</v>
      </c>
      <c r="B22" s="235">
        <v>44039</v>
      </c>
      <c r="C22" s="497" t="s">
        <v>555</v>
      </c>
      <c r="D22" s="138" t="s">
        <v>1156</v>
      </c>
      <c r="E22" s="16"/>
    </row>
    <row r="23" spans="1:5" ht="28.8" x14ac:dyDescent="0.3">
      <c r="A23" s="134">
        <v>22</v>
      </c>
      <c r="B23" s="235">
        <v>44042</v>
      </c>
      <c r="C23" s="497" t="s">
        <v>555</v>
      </c>
      <c r="D23" s="138" t="s">
        <v>1157</v>
      </c>
      <c r="E23" s="16"/>
    </row>
    <row r="24" spans="1:5" ht="72" x14ac:dyDescent="0.3">
      <c r="A24" s="134">
        <v>23</v>
      </c>
      <c r="B24" s="287">
        <v>44055</v>
      </c>
      <c r="C24" s="497" t="s">
        <v>606</v>
      </c>
      <c r="D24" s="138" t="s">
        <v>1166</v>
      </c>
      <c r="E24" s="16"/>
    </row>
    <row r="25" spans="1:5" ht="28.8" x14ac:dyDescent="0.3">
      <c r="A25" s="134">
        <v>24</v>
      </c>
      <c r="B25" s="287">
        <v>44056</v>
      </c>
      <c r="C25" s="497" t="s">
        <v>606</v>
      </c>
      <c r="D25" s="138" t="s">
        <v>1167</v>
      </c>
      <c r="E25" s="16"/>
    </row>
    <row r="26" spans="1:5" ht="28.8" x14ac:dyDescent="0.3">
      <c r="A26" s="134">
        <v>25</v>
      </c>
      <c r="B26" s="287">
        <v>44056</v>
      </c>
      <c r="C26" s="497" t="s">
        <v>1432</v>
      </c>
      <c r="D26" s="138" t="s">
        <v>1433</v>
      </c>
      <c r="E26" s="16"/>
    </row>
    <row r="27" spans="1:5" ht="86.4" x14ac:dyDescent="0.3">
      <c r="A27" s="134">
        <v>26</v>
      </c>
      <c r="B27" s="287">
        <v>44077</v>
      </c>
      <c r="C27" s="497" t="s">
        <v>1432</v>
      </c>
      <c r="D27" s="138" t="s">
        <v>1434</v>
      </c>
      <c r="E27" s="16"/>
    </row>
    <row r="28" spans="1:5" ht="72" x14ac:dyDescent="0.3">
      <c r="A28" s="134">
        <v>27</v>
      </c>
      <c r="B28" s="288">
        <v>44098</v>
      </c>
      <c r="C28" s="497" t="s">
        <v>1432</v>
      </c>
      <c r="D28" s="138" t="s">
        <v>1435</v>
      </c>
      <c r="E28" s="16"/>
    </row>
    <row r="29" spans="1:5" ht="129.6" x14ac:dyDescent="0.3">
      <c r="A29" s="134">
        <v>28</v>
      </c>
      <c r="B29" s="289">
        <v>44099</v>
      </c>
      <c r="C29" s="497" t="s">
        <v>1432</v>
      </c>
      <c r="D29" s="138" t="s">
        <v>1436</v>
      </c>
      <c r="E29" s="16"/>
    </row>
    <row r="30" spans="1:5" ht="158.4" x14ac:dyDescent="0.3">
      <c r="A30" s="134">
        <v>29</v>
      </c>
      <c r="B30" s="289">
        <v>44125</v>
      </c>
      <c r="C30" s="497" t="s">
        <v>1432</v>
      </c>
      <c r="D30" s="328" t="s">
        <v>1437</v>
      </c>
      <c r="E30" s="16"/>
    </row>
    <row r="31" spans="1:5" ht="115.2" x14ac:dyDescent="0.3">
      <c r="A31" s="16"/>
      <c r="B31" s="16"/>
      <c r="C31" s="16"/>
      <c r="D31" s="138" t="s">
        <v>1438</v>
      </c>
      <c r="E31" s="16"/>
    </row>
    <row r="32" spans="1:5" ht="172.8" x14ac:dyDescent="0.3">
      <c r="A32" s="16"/>
      <c r="B32" s="16"/>
      <c r="C32" s="16"/>
      <c r="D32" s="138" t="s">
        <v>1439</v>
      </c>
      <c r="E32" s="16"/>
    </row>
    <row r="33" spans="1:5" ht="86.4" x14ac:dyDescent="0.3">
      <c r="A33" s="16"/>
      <c r="B33" s="16"/>
      <c r="C33" s="16"/>
      <c r="D33" s="138" t="s">
        <v>1440</v>
      </c>
      <c r="E33" s="16"/>
    </row>
    <row r="34" spans="1:5" x14ac:dyDescent="0.3">
      <c r="A34" s="134">
        <v>30</v>
      </c>
      <c r="B34" s="235">
        <v>44126</v>
      </c>
      <c r="C34" s="497" t="s">
        <v>555</v>
      </c>
      <c r="D34" s="138" t="s">
        <v>1441</v>
      </c>
      <c r="E34" s="16"/>
    </row>
    <row r="35" spans="1:5" ht="187.2" x14ac:dyDescent="0.3">
      <c r="A35" s="16">
        <v>31</v>
      </c>
      <c r="B35" s="291">
        <v>44153</v>
      </c>
      <c r="C35" s="16" t="s">
        <v>1432</v>
      </c>
      <c r="D35" s="138" t="s">
        <v>1442</v>
      </c>
      <c r="E35" s="16"/>
    </row>
    <row r="36" spans="1:5" ht="230.4" x14ac:dyDescent="0.3">
      <c r="A36" s="16">
        <v>32</v>
      </c>
      <c r="B36" s="291">
        <v>44155</v>
      </c>
      <c r="C36" s="16" t="s">
        <v>1432</v>
      </c>
      <c r="D36" s="138" t="s">
        <v>1451</v>
      </c>
      <c r="E36" s="16"/>
    </row>
    <row r="37" spans="1:5" ht="288" x14ac:dyDescent="0.3">
      <c r="A37" s="7">
        <v>33</v>
      </c>
      <c r="B37" s="291">
        <v>43853</v>
      </c>
      <c r="C37" s="7" t="s">
        <v>606</v>
      </c>
      <c r="D37" s="138" t="s">
        <v>1514</v>
      </c>
      <c r="E37" s="16"/>
    </row>
    <row r="38" spans="1:5" ht="57.6" x14ac:dyDescent="0.3">
      <c r="A38" s="7">
        <v>34</v>
      </c>
      <c r="B38" s="291">
        <v>44167</v>
      </c>
      <c r="C38" s="7" t="s">
        <v>606</v>
      </c>
      <c r="D38" s="138" t="s">
        <v>1526</v>
      </c>
      <c r="E38" s="16"/>
    </row>
    <row r="39" spans="1:5" ht="72" x14ac:dyDescent="0.3">
      <c r="A39" s="7">
        <v>35</v>
      </c>
      <c r="B39" s="291">
        <v>44168</v>
      </c>
      <c r="C39" s="7" t="s">
        <v>1432</v>
      </c>
      <c r="D39" s="129" t="s">
        <v>1530</v>
      </c>
      <c r="E39" s="16"/>
    </row>
    <row r="40" spans="1:5" ht="72" x14ac:dyDescent="0.3">
      <c r="A40" s="7">
        <v>36</v>
      </c>
      <c r="B40" s="291">
        <v>44169</v>
      </c>
      <c r="C40" s="7" t="s">
        <v>606</v>
      </c>
      <c r="D40" s="138" t="s">
        <v>1531</v>
      </c>
      <c r="E40" s="16"/>
    </row>
    <row r="41" spans="1:5" ht="43.2" x14ac:dyDescent="0.3">
      <c r="A41" s="7">
        <v>37</v>
      </c>
      <c r="B41" s="291">
        <v>44182</v>
      </c>
      <c r="C41" s="7" t="s">
        <v>606</v>
      </c>
      <c r="D41" s="138" t="s">
        <v>1538</v>
      </c>
      <c r="E41" s="16"/>
    </row>
    <row r="42" spans="1:5" ht="43.2" x14ac:dyDescent="0.3">
      <c r="A42" s="7">
        <v>38</v>
      </c>
      <c r="B42" s="291">
        <v>44202</v>
      </c>
      <c r="C42" s="7" t="s">
        <v>606</v>
      </c>
      <c r="D42" s="138" t="s">
        <v>1540</v>
      </c>
      <c r="E42" s="16"/>
    </row>
    <row r="43" spans="1:5" ht="100.8" x14ac:dyDescent="0.3">
      <c r="A43" s="7">
        <v>39</v>
      </c>
      <c r="B43" s="291">
        <v>44215</v>
      </c>
      <c r="C43" s="7" t="s">
        <v>606</v>
      </c>
      <c r="D43" s="138" t="s">
        <v>1543</v>
      </c>
      <c r="E43" s="16"/>
    </row>
    <row r="44" spans="1:5" ht="172.8" x14ac:dyDescent="0.3">
      <c r="A44" s="7">
        <v>40</v>
      </c>
      <c r="B44" s="291">
        <v>44215</v>
      </c>
      <c r="C44" s="7" t="s">
        <v>555</v>
      </c>
      <c r="D44" s="138" t="s">
        <v>1656</v>
      </c>
      <c r="E44" s="16"/>
    </row>
    <row r="45" spans="1:5" ht="43.2" x14ac:dyDescent="0.3">
      <c r="A45" s="7">
        <v>41</v>
      </c>
      <c r="B45" s="291">
        <v>44216</v>
      </c>
      <c r="C45" s="7" t="s">
        <v>555</v>
      </c>
      <c r="D45" s="138" t="s">
        <v>1655</v>
      </c>
      <c r="E45" s="16"/>
    </row>
    <row r="46" spans="1:5" ht="28.8" x14ac:dyDescent="0.3">
      <c r="A46" s="7">
        <v>42</v>
      </c>
      <c r="B46" s="291">
        <v>44218</v>
      </c>
      <c r="C46" s="7" t="s">
        <v>606</v>
      </c>
      <c r="D46" s="129" t="s">
        <v>1652</v>
      </c>
      <c r="E46" s="16"/>
    </row>
    <row r="47" spans="1:5" ht="43.2" x14ac:dyDescent="0.3">
      <c r="A47" s="7">
        <v>43</v>
      </c>
      <c r="B47" s="291">
        <v>44218</v>
      </c>
      <c r="C47" s="7" t="s">
        <v>555</v>
      </c>
      <c r="D47" s="129" t="s">
        <v>1657</v>
      </c>
      <c r="E47" s="16"/>
    </row>
    <row r="48" spans="1:5" ht="43.2" x14ac:dyDescent="0.3">
      <c r="A48" s="7">
        <v>44</v>
      </c>
      <c r="B48" s="291">
        <v>44221</v>
      </c>
      <c r="C48" s="7" t="s">
        <v>555</v>
      </c>
      <c r="D48" s="129" t="s">
        <v>1658</v>
      </c>
      <c r="E48" s="16"/>
    </row>
    <row r="49" spans="1:5" ht="72" x14ac:dyDescent="0.3">
      <c r="A49" s="7">
        <v>45</v>
      </c>
      <c r="B49" s="291">
        <v>44221</v>
      </c>
      <c r="C49" s="7" t="s">
        <v>555</v>
      </c>
      <c r="D49" s="129" t="s">
        <v>1668</v>
      </c>
      <c r="E49" s="16"/>
    </row>
    <row r="50" spans="1:5" ht="43.2" x14ac:dyDescent="0.3">
      <c r="A50" s="7">
        <v>46</v>
      </c>
      <c r="B50" s="291">
        <v>44224</v>
      </c>
      <c r="C50" s="7" t="s">
        <v>606</v>
      </c>
      <c r="D50" s="129" t="s">
        <v>1671</v>
      </c>
      <c r="E50" s="16"/>
    </row>
    <row r="51" spans="1:5" ht="43.2" x14ac:dyDescent="0.3">
      <c r="A51" s="7">
        <v>47</v>
      </c>
      <c r="B51" s="291">
        <v>44224</v>
      </c>
      <c r="C51" s="7" t="s">
        <v>555</v>
      </c>
      <c r="D51" s="129" t="s">
        <v>1677</v>
      </c>
      <c r="E51" s="16"/>
    </row>
    <row r="52" spans="1:5" ht="57.6" x14ac:dyDescent="0.3">
      <c r="A52" s="7">
        <v>48</v>
      </c>
      <c r="B52" s="291">
        <v>44224</v>
      </c>
      <c r="C52" s="7" t="s">
        <v>555</v>
      </c>
      <c r="D52" s="129" t="s">
        <v>1682</v>
      </c>
      <c r="E52" s="16"/>
    </row>
    <row r="53" spans="1:5" ht="28.8" x14ac:dyDescent="0.3">
      <c r="A53" s="7">
        <v>49</v>
      </c>
      <c r="B53" s="291">
        <v>44229</v>
      </c>
      <c r="C53" s="7" t="s">
        <v>555</v>
      </c>
      <c r="D53" s="129" t="s">
        <v>1683</v>
      </c>
      <c r="E53" s="16"/>
    </row>
    <row r="54" spans="1:5" ht="57.6" x14ac:dyDescent="0.3">
      <c r="A54" s="7">
        <v>50</v>
      </c>
      <c r="B54" s="291">
        <v>44238</v>
      </c>
      <c r="C54" s="7" t="s">
        <v>555</v>
      </c>
      <c r="D54" s="129" t="s">
        <v>1693</v>
      </c>
      <c r="E54" s="16"/>
    </row>
    <row r="55" spans="1:5" ht="100.8" x14ac:dyDescent="0.3">
      <c r="A55" s="7">
        <v>51</v>
      </c>
      <c r="B55" s="291">
        <v>44243</v>
      </c>
      <c r="C55" s="7" t="s">
        <v>606</v>
      </c>
      <c r="D55" s="138" t="s">
        <v>1739</v>
      </c>
      <c r="E55" s="16"/>
    </row>
    <row r="56" spans="1:5" ht="43.2" x14ac:dyDescent="0.3">
      <c r="A56" s="7">
        <v>52</v>
      </c>
      <c r="B56" s="291">
        <v>44249</v>
      </c>
      <c r="C56" s="7" t="s">
        <v>555</v>
      </c>
      <c r="D56" s="129" t="s">
        <v>1740</v>
      </c>
      <c r="E56" s="16"/>
    </row>
    <row r="57" spans="1:5" ht="230.4" x14ac:dyDescent="0.3">
      <c r="A57" s="7">
        <v>53</v>
      </c>
      <c r="B57" s="291">
        <v>44249</v>
      </c>
      <c r="C57" s="7" t="s">
        <v>1432</v>
      </c>
      <c r="D57" s="336" t="s">
        <v>1758</v>
      </c>
      <c r="E57" s="16"/>
    </row>
    <row r="58" spans="1:5" ht="158.4" x14ac:dyDescent="0.3">
      <c r="A58" s="7">
        <v>54</v>
      </c>
      <c r="B58" s="291">
        <v>44253</v>
      </c>
      <c r="C58" s="7" t="s">
        <v>1432</v>
      </c>
      <c r="D58" s="138" t="s">
        <v>1853</v>
      </c>
      <c r="E58" s="16"/>
    </row>
    <row r="59" spans="1:5" ht="57.6" x14ac:dyDescent="0.3">
      <c r="A59" s="7">
        <v>55</v>
      </c>
      <c r="B59" s="291">
        <v>44216</v>
      </c>
      <c r="C59" s="7" t="s">
        <v>555</v>
      </c>
      <c r="D59" s="138" t="s">
        <v>1857</v>
      </c>
      <c r="E59" s="16"/>
    </row>
    <row r="60" spans="1:5" ht="100.8" x14ac:dyDescent="0.3">
      <c r="A60" s="16">
        <v>56</v>
      </c>
      <c r="B60" s="291">
        <v>44258</v>
      </c>
      <c r="C60" s="16" t="s">
        <v>1432</v>
      </c>
      <c r="D60" s="138" t="s">
        <v>1858</v>
      </c>
      <c r="E60" s="16"/>
    </row>
    <row r="61" spans="1:5" ht="230.4" x14ac:dyDescent="0.3">
      <c r="A61" s="16">
        <v>57</v>
      </c>
      <c r="B61" s="291">
        <v>44279</v>
      </c>
      <c r="C61" s="16" t="s">
        <v>606</v>
      </c>
      <c r="D61" s="138" t="s">
        <v>1861</v>
      </c>
      <c r="E61" s="16"/>
    </row>
    <row r="62" spans="1:5" ht="43.2" x14ac:dyDescent="0.3">
      <c r="A62" s="16">
        <v>58</v>
      </c>
      <c r="B62" s="291">
        <v>44280</v>
      </c>
      <c r="C62" s="16" t="s">
        <v>1432</v>
      </c>
      <c r="D62" s="138" t="s">
        <v>1880</v>
      </c>
      <c r="E62" s="16"/>
    </row>
    <row r="63" spans="1:5" ht="244.8" x14ac:dyDescent="0.3">
      <c r="A63" s="7">
        <v>59</v>
      </c>
      <c r="B63" s="291">
        <v>44280</v>
      </c>
      <c r="C63" s="7" t="s">
        <v>555</v>
      </c>
      <c r="D63" s="138" t="s">
        <v>1881</v>
      </c>
      <c r="E63" s="16"/>
    </row>
    <row r="64" spans="1:5" x14ac:dyDescent="0.3">
      <c r="A64" s="7">
        <v>60</v>
      </c>
      <c r="B64" s="291">
        <v>44287</v>
      </c>
      <c r="C64" s="7" t="s">
        <v>606</v>
      </c>
      <c r="D64" s="129" t="s">
        <v>1926</v>
      </c>
      <c r="E64" s="16"/>
    </row>
    <row r="65" spans="1:5" ht="100.8" x14ac:dyDescent="0.3">
      <c r="A65" s="7">
        <v>61</v>
      </c>
      <c r="B65" s="291">
        <v>44298</v>
      </c>
      <c r="C65" s="7" t="s">
        <v>1432</v>
      </c>
      <c r="D65" s="129" t="s">
        <v>1929</v>
      </c>
      <c r="E65" s="16"/>
    </row>
    <row r="66" spans="1:5" ht="158.4" x14ac:dyDescent="0.3">
      <c r="A66" s="7">
        <v>62</v>
      </c>
      <c r="B66" s="291">
        <v>44301</v>
      </c>
      <c r="C66" s="7" t="s">
        <v>606</v>
      </c>
      <c r="D66" s="138" t="s">
        <v>1931</v>
      </c>
      <c r="E66" s="16"/>
    </row>
    <row r="67" spans="1:5" ht="43.2" x14ac:dyDescent="0.3">
      <c r="A67" s="7">
        <v>63</v>
      </c>
      <c r="B67" s="291">
        <v>44308</v>
      </c>
      <c r="C67" s="7" t="s">
        <v>606</v>
      </c>
      <c r="D67" s="138" t="s">
        <v>1932</v>
      </c>
      <c r="E67" s="16"/>
    </row>
    <row r="68" spans="1:5" ht="100.8" x14ac:dyDescent="0.3">
      <c r="A68" s="16">
        <v>64</v>
      </c>
      <c r="B68" s="291">
        <v>44308</v>
      </c>
      <c r="C68" s="16" t="s">
        <v>1432</v>
      </c>
      <c r="D68" s="138" t="s">
        <v>2012</v>
      </c>
      <c r="E68" s="16"/>
    </row>
    <row r="69" spans="1:5" ht="28.8" x14ac:dyDescent="0.3">
      <c r="A69" s="7">
        <v>65</v>
      </c>
      <c r="B69" s="291">
        <v>44309</v>
      </c>
      <c r="C69" s="7" t="s">
        <v>1432</v>
      </c>
      <c r="D69" s="138" t="s">
        <v>2004</v>
      </c>
      <c r="E69" s="16"/>
    </row>
    <row r="70" spans="1:5" ht="28.8" x14ac:dyDescent="0.3">
      <c r="A70" s="7">
        <v>66</v>
      </c>
      <c r="B70" s="291">
        <v>44314</v>
      </c>
      <c r="C70" s="7" t="s">
        <v>606</v>
      </c>
      <c r="D70" s="129" t="s">
        <v>2013</v>
      </c>
      <c r="E70" s="16"/>
    </row>
    <row r="71" spans="1:5" ht="43.2" x14ac:dyDescent="0.3">
      <c r="A71" s="7">
        <v>67</v>
      </c>
      <c r="B71" s="291">
        <v>44314</v>
      </c>
      <c r="C71" s="7" t="s">
        <v>606</v>
      </c>
      <c r="D71" s="138" t="s">
        <v>2025</v>
      </c>
      <c r="E71" s="16"/>
    </row>
    <row r="72" spans="1:5" ht="100.8" x14ac:dyDescent="0.3">
      <c r="A72" s="7">
        <v>68</v>
      </c>
      <c r="B72" s="291">
        <v>44317</v>
      </c>
      <c r="C72" s="7" t="s">
        <v>1432</v>
      </c>
      <c r="D72" s="138" t="s">
        <v>2024</v>
      </c>
      <c r="E72" s="16"/>
    </row>
    <row r="73" spans="1:5" x14ac:dyDescent="0.3">
      <c r="A73" s="7">
        <v>69</v>
      </c>
      <c r="B73" s="291">
        <v>44319</v>
      </c>
      <c r="C73" s="7" t="s">
        <v>606</v>
      </c>
      <c r="D73" s="138" t="s">
        <v>2026</v>
      </c>
      <c r="E73" s="16"/>
    </row>
    <row r="74" spans="1:5" ht="72" x14ac:dyDescent="0.3">
      <c r="A74" s="16">
        <v>70</v>
      </c>
      <c r="B74" s="291">
        <v>44321</v>
      </c>
      <c r="C74" s="16" t="s">
        <v>606</v>
      </c>
      <c r="D74" s="138" t="s">
        <v>2027</v>
      </c>
      <c r="E74" s="16"/>
    </row>
    <row r="75" spans="1:5" ht="100.8" x14ac:dyDescent="0.3">
      <c r="A75" s="16">
        <v>71</v>
      </c>
      <c r="B75" s="291">
        <v>44327</v>
      </c>
      <c r="C75" s="16" t="s">
        <v>1432</v>
      </c>
      <c r="D75" s="138" t="s">
        <v>2028</v>
      </c>
      <c r="E75" s="16"/>
    </row>
    <row r="76" spans="1:5" ht="28.8" x14ac:dyDescent="0.3">
      <c r="A76" s="7">
        <v>72</v>
      </c>
      <c r="B76" s="291">
        <v>44350</v>
      </c>
      <c r="C76" s="7" t="s">
        <v>606</v>
      </c>
      <c r="D76" s="129" t="s">
        <v>2033</v>
      </c>
      <c r="E76" s="16"/>
    </row>
    <row r="77" spans="1:5" ht="115.2" x14ac:dyDescent="0.3">
      <c r="A77" s="7">
        <v>73</v>
      </c>
      <c r="B77" s="291">
        <v>44355</v>
      </c>
      <c r="C77" s="7" t="s">
        <v>1432</v>
      </c>
      <c r="D77" s="129" t="s">
        <v>2052</v>
      </c>
      <c r="E77" s="16"/>
    </row>
    <row r="78" spans="1:5" ht="28.8" x14ac:dyDescent="0.3">
      <c r="A78" s="7">
        <v>74</v>
      </c>
      <c r="B78" s="291">
        <v>44356</v>
      </c>
      <c r="C78" s="7" t="s">
        <v>1432</v>
      </c>
      <c r="D78" s="129" t="s">
        <v>2037</v>
      </c>
      <c r="E78" s="16"/>
    </row>
    <row r="79" spans="1:5" ht="43.2" x14ac:dyDescent="0.3">
      <c r="A79" s="7">
        <v>75</v>
      </c>
      <c r="B79" s="291">
        <v>44357</v>
      </c>
      <c r="C79" s="7" t="s">
        <v>2048</v>
      </c>
      <c r="D79" s="129" t="s">
        <v>2049</v>
      </c>
      <c r="E79" s="16"/>
    </row>
    <row r="80" spans="1:5" ht="57.6" x14ac:dyDescent="0.3">
      <c r="A80" s="7">
        <v>76</v>
      </c>
      <c r="B80" s="291">
        <v>44370</v>
      </c>
      <c r="C80" s="7" t="s">
        <v>1432</v>
      </c>
      <c r="D80" s="129" t="s">
        <v>2053</v>
      </c>
      <c r="E80" s="16"/>
    </row>
    <row r="81" spans="1:5" ht="57.6" x14ac:dyDescent="0.3">
      <c r="A81" s="7">
        <v>77</v>
      </c>
      <c r="B81" s="291">
        <v>44375</v>
      </c>
      <c r="C81" s="7" t="s">
        <v>2048</v>
      </c>
      <c r="D81" s="129" t="s">
        <v>2101</v>
      </c>
      <c r="E81" s="16"/>
    </row>
    <row r="82" spans="1:5" ht="158.4" x14ac:dyDescent="0.3">
      <c r="A82" s="7">
        <v>78</v>
      </c>
      <c r="B82" s="291">
        <v>44379</v>
      </c>
      <c r="C82" s="7" t="s">
        <v>1432</v>
      </c>
      <c r="D82" s="129" t="s">
        <v>2063</v>
      </c>
      <c r="E82" s="16"/>
    </row>
    <row r="83" spans="1:5" ht="100.8" x14ac:dyDescent="0.3">
      <c r="A83" s="7">
        <v>79</v>
      </c>
      <c r="B83" s="291">
        <v>44397</v>
      </c>
      <c r="C83" s="7" t="s">
        <v>2048</v>
      </c>
      <c r="D83" s="129" t="s">
        <v>2106</v>
      </c>
      <c r="E83" s="16"/>
    </row>
    <row r="84" spans="1:5" ht="43.2" x14ac:dyDescent="0.3">
      <c r="A84" s="7">
        <v>80</v>
      </c>
      <c r="B84" s="291">
        <v>44399</v>
      </c>
      <c r="C84" s="7" t="s">
        <v>2048</v>
      </c>
      <c r="D84" s="129" t="s">
        <v>2107</v>
      </c>
      <c r="E84" s="16"/>
    </row>
    <row r="85" spans="1:5" ht="129.6" x14ac:dyDescent="0.3">
      <c r="A85" s="7">
        <v>81</v>
      </c>
      <c r="B85" s="291">
        <v>44401</v>
      </c>
      <c r="C85" s="7" t="s">
        <v>2048</v>
      </c>
      <c r="D85" s="129" t="s">
        <v>2140</v>
      </c>
      <c r="E85" s="16"/>
    </row>
    <row r="86" spans="1:5" ht="43.2" x14ac:dyDescent="0.3">
      <c r="A86" s="7">
        <v>82</v>
      </c>
      <c r="B86" s="291">
        <v>44397</v>
      </c>
      <c r="C86" s="7" t="s">
        <v>2048</v>
      </c>
      <c r="D86" s="129" t="s">
        <v>2142</v>
      </c>
      <c r="E86" s="16"/>
    </row>
    <row r="87" spans="1:5" ht="288" x14ac:dyDescent="0.3">
      <c r="A87" s="7">
        <v>83</v>
      </c>
      <c r="B87" s="291">
        <v>44406</v>
      </c>
      <c r="C87" s="7" t="s">
        <v>1432</v>
      </c>
      <c r="D87" s="129" t="s">
        <v>2342</v>
      </c>
      <c r="E87" s="16"/>
    </row>
    <row r="88" spans="1:5" ht="129.6" x14ac:dyDescent="0.3">
      <c r="A88" s="7">
        <v>84</v>
      </c>
      <c r="B88" s="291">
        <v>44408</v>
      </c>
      <c r="C88" s="7" t="s">
        <v>1432</v>
      </c>
      <c r="D88" s="129" t="s">
        <v>2353</v>
      </c>
      <c r="E88" s="16"/>
    </row>
    <row r="89" spans="1:5" ht="28.8" x14ac:dyDescent="0.3">
      <c r="A89" s="7">
        <v>85</v>
      </c>
      <c r="B89" s="291">
        <v>44411</v>
      </c>
      <c r="C89" s="7" t="s">
        <v>606</v>
      </c>
      <c r="D89" s="138" t="s">
        <v>2354</v>
      </c>
      <c r="E89" s="16"/>
    </row>
    <row r="90" spans="1:5" ht="72" x14ac:dyDescent="0.3">
      <c r="A90" s="7">
        <v>86</v>
      </c>
      <c r="B90" s="291">
        <v>44416</v>
      </c>
      <c r="C90" s="7" t="s">
        <v>2048</v>
      </c>
      <c r="D90" s="129" t="s">
        <v>2356</v>
      </c>
      <c r="E90" s="16"/>
    </row>
    <row r="91" spans="1:5" ht="57.6" x14ac:dyDescent="0.3">
      <c r="A91" s="7">
        <v>87</v>
      </c>
      <c r="B91" s="291">
        <v>44418</v>
      </c>
      <c r="C91" s="7" t="s">
        <v>2048</v>
      </c>
      <c r="D91" s="129" t="s">
        <v>2358</v>
      </c>
      <c r="E91" s="16"/>
    </row>
    <row r="92" spans="1:5" ht="43.2" x14ac:dyDescent="0.3">
      <c r="A92" s="7">
        <v>88</v>
      </c>
      <c r="B92" s="291">
        <v>44418</v>
      </c>
      <c r="C92" s="7" t="s">
        <v>2048</v>
      </c>
      <c r="D92" s="129" t="s">
        <v>2359</v>
      </c>
      <c r="E92" s="16"/>
    </row>
    <row r="93" spans="1:5" ht="187.2" x14ac:dyDescent="0.3">
      <c r="A93" s="7">
        <v>89</v>
      </c>
      <c r="B93" s="291">
        <v>44420</v>
      </c>
      <c r="C93" s="7" t="s">
        <v>2048</v>
      </c>
      <c r="D93" s="129" t="s">
        <v>2365</v>
      </c>
      <c r="E93" s="16"/>
    </row>
    <row r="94" spans="1:5" ht="43.2" x14ac:dyDescent="0.3">
      <c r="A94" s="7">
        <v>90</v>
      </c>
      <c r="B94" s="291">
        <v>44428</v>
      </c>
      <c r="C94" s="7" t="s">
        <v>2048</v>
      </c>
      <c r="D94" s="129" t="s">
        <v>2368</v>
      </c>
      <c r="E94" s="16"/>
    </row>
    <row r="95" spans="1:5" ht="86.4" x14ac:dyDescent="0.3">
      <c r="A95" s="7">
        <v>91</v>
      </c>
      <c r="B95" s="291">
        <v>44432</v>
      </c>
      <c r="C95" s="7" t="s">
        <v>2048</v>
      </c>
      <c r="D95" s="129" t="s">
        <v>2389</v>
      </c>
      <c r="E95" s="16"/>
    </row>
    <row r="96" spans="1:5" ht="43.2" x14ac:dyDescent="0.3">
      <c r="A96" s="7">
        <v>92</v>
      </c>
      <c r="B96" s="291">
        <v>44447</v>
      </c>
      <c r="C96" s="7" t="s">
        <v>606</v>
      </c>
      <c r="D96" s="138" t="s">
        <v>2410</v>
      </c>
      <c r="E96" s="16"/>
    </row>
    <row r="97" spans="1:5" ht="172.8" x14ac:dyDescent="0.3">
      <c r="A97" s="7">
        <v>93</v>
      </c>
      <c r="B97" s="291">
        <v>44447</v>
      </c>
      <c r="C97" s="7" t="s">
        <v>606</v>
      </c>
      <c r="D97" s="129" t="s">
        <v>2460</v>
      </c>
      <c r="E97" s="16"/>
    </row>
    <row r="98" spans="1:5" ht="43.2" x14ac:dyDescent="0.3">
      <c r="A98" s="7">
        <v>94</v>
      </c>
      <c r="B98" s="291">
        <v>44448</v>
      </c>
      <c r="C98" s="7" t="s">
        <v>2048</v>
      </c>
      <c r="D98" s="129" t="s">
        <v>2413</v>
      </c>
      <c r="E98" s="16"/>
    </row>
    <row r="99" spans="1:5" ht="28.8" x14ac:dyDescent="0.3">
      <c r="A99" s="7">
        <v>95</v>
      </c>
      <c r="B99" s="291">
        <v>44449</v>
      </c>
      <c r="C99" s="7" t="s">
        <v>2048</v>
      </c>
      <c r="D99" s="129" t="s">
        <v>2414</v>
      </c>
      <c r="E99" s="16"/>
    </row>
    <row r="100" spans="1:5" ht="230.4" x14ac:dyDescent="0.3">
      <c r="A100" s="7">
        <v>96</v>
      </c>
      <c r="B100" s="291">
        <v>44451</v>
      </c>
      <c r="C100" s="7" t="s">
        <v>2048</v>
      </c>
      <c r="D100" s="129" t="s">
        <v>2437</v>
      </c>
      <c r="E100" s="16"/>
    </row>
    <row r="101" spans="1:5" ht="28.8" x14ac:dyDescent="0.3">
      <c r="A101" s="7">
        <v>97</v>
      </c>
      <c r="B101" s="291">
        <v>44453</v>
      </c>
      <c r="C101" s="7" t="s">
        <v>2048</v>
      </c>
      <c r="D101" s="129" t="s">
        <v>2438</v>
      </c>
      <c r="E101" s="16"/>
    </row>
    <row r="102" spans="1:5" x14ac:dyDescent="0.3">
      <c r="A102" s="7">
        <v>98</v>
      </c>
      <c r="B102" s="291">
        <v>44453</v>
      </c>
      <c r="C102" s="7" t="s">
        <v>2048</v>
      </c>
      <c r="D102" s="129" t="s">
        <v>2443</v>
      </c>
      <c r="E102" s="16"/>
    </row>
    <row r="103" spans="1:5" ht="28.8" x14ac:dyDescent="0.3">
      <c r="A103" s="7">
        <v>99</v>
      </c>
      <c r="B103" s="291">
        <v>44453</v>
      </c>
      <c r="C103" s="7" t="s">
        <v>2441</v>
      </c>
      <c r="D103" s="129" t="s">
        <v>2442</v>
      </c>
      <c r="E103" s="16"/>
    </row>
    <row r="104" spans="1:5" x14ac:dyDescent="0.3">
      <c r="A104" s="7">
        <v>100</v>
      </c>
      <c r="B104" s="291">
        <v>44454</v>
      </c>
      <c r="C104" s="7" t="s">
        <v>2048</v>
      </c>
      <c r="D104" s="129" t="s">
        <v>2444</v>
      </c>
      <c r="E104" s="16"/>
    </row>
    <row r="105" spans="1:5" ht="86.4" x14ac:dyDescent="0.3">
      <c r="A105" s="7">
        <v>101</v>
      </c>
      <c r="B105" s="291">
        <v>44454</v>
      </c>
      <c r="C105" s="7" t="s">
        <v>2048</v>
      </c>
      <c r="D105" s="129" t="s">
        <v>2449</v>
      </c>
      <c r="E105" s="16"/>
    </row>
    <row r="106" spans="1:5" ht="86.4" x14ac:dyDescent="0.3">
      <c r="A106" s="7">
        <v>102</v>
      </c>
      <c r="B106" s="291">
        <v>44458</v>
      </c>
      <c r="C106" s="7" t="s">
        <v>2048</v>
      </c>
      <c r="D106" s="129" t="s">
        <v>2456</v>
      </c>
      <c r="E106" s="16"/>
    </row>
    <row r="107" spans="1:5" x14ac:dyDescent="0.3">
      <c r="A107" s="7">
        <v>103</v>
      </c>
      <c r="B107" s="291">
        <v>44459</v>
      </c>
      <c r="C107" s="7" t="s">
        <v>606</v>
      </c>
      <c r="D107" s="129" t="s">
        <v>2461</v>
      </c>
      <c r="E107" s="16"/>
    </row>
    <row r="108" spans="1:5" ht="43.2" x14ac:dyDescent="0.3">
      <c r="A108" s="7">
        <v>104</v>
      </c>
      <c r="B108" s="291">
        <v>44460</v>
      </c>
      <c r="C108" s="7" t="s">
        <v>2048</v>
      </c>
      <c r="D108" s="129" t="s">
        <v>2462</v>
      </c>
      <c r="E108" s="16"/>
    </row>
    <row r="109" spans="1:5" x14ac:dyDescent="0.3">
      <c r="A109" s="7">
        <v>104</v>
      </c>
      <c r="B109" s="291">
        <v>44461</v>
      </c>
      <c r="C109" s="7" t="s">
        <v>2048</v>
      </c>
      <c r="D109" s="129" t="s">
        <v>2463</v>
      </c>
      <c r="E109" s="16"/>
    </row>
    <row r="110" spans="1:5" ht="57.6" x14ac:dyDescent="0.3">
      <c r="A110" s="7">
        <v>104</v>
      </c>
      <c r="B110" s="291">
        <v>44463</v>
      </c>
      <c r="C110" s="7" t="s">
        <v>2048</v>
      </c>
      <c r="D110" s="129" t="s">
        <v>2469</v>
      </c>
      <c r="E110" s="16"/>
    </row>
    <row r="111" spans="1:5" ht="115.2" x14ac:dyDescent="0.3">
      <c r="A111" s="7">
        <v>105</v>
      </c>
      <c r="B111" s="291">
        <v>44464</v>
      </c>
      <c r="C111" s="7" t="s">
        <v>2048</v>
      </c>
      <c r="D111" s="129" t="s">
        <v>2503</v>
      </c>
      <c r="E111" s="16"/>
    </row>
    <row r="112" spans="1:5" ht="129.6" x14ac:dyDescent="0.3">
      <c r="A112" s="7">
        <v>106</v>
      </c>
      <c r="B112" s="291">
        <v>44466</v>
      </c>
      <c r="C112" s="7" t="s">
        <v>606</v>
      </c>
      <c r="D112" s="129" t="s">
        <v>2502</v>
      </c>
      <c r="E112" s="16"/>
    </row>
    <row r="113" spans="1:5" ht="43.2" x14ac:dyDescent="0.3">
      <c r="A113" s="7">
        <v>107</v>
      </c>
      <c r="B113" s="291">
        <v>44467</v>
      </c>
      <c r="C113" s="7" t="s">
        <v>2048</v>
      </c>
      <c r="D113" s="129" t="s">
        <v>2504</v>
      </c>
      <c r="E113" s="16"/>
    </row>
    <row r="114" spans="1:5" ht="129.6" x14ac:dyDescent="0.3">
      <c r="A114" s="7">
        <v>108</v>
      </c>
      <c r="B114" s="291">
        <v>44469</v>
      </c>
      <c r="C114" s="7" t="s">
        <v>2048</v>
      </c>
      <c r="D114" s="129" t="s">
        <v>2525</v>
      </c>
      <c r="E114" s="16"/>
    </row>
    <row r="115" spans="1:5" ht="28.8" x14ac:dyDescent="0.3">
      <c r="A115" s="7">
        <v>109</v>
      </c>
      <c r="B115" s="291">
        <v>44474</v>
      </c>
      <c r="C115" s="7" t="s">
        <v>606</v>
      </c>
      <c r="D115" s="138" t="s">
        <v>2526</v>
      </c>
      <c r="E115" s="16"/>
    </row>
    <row r="116" spans="1:5" x14ac:dyDescent="0.3">
      <c r="A116" s="7">
        <v>110</v>
      </c>
      <c r="B116" s="291">
        <v>44476</v>
      </c>
      <c r="C116" s="7" t="s">
        <v>606</v>
      </c>
      <c r="D116" s="129" t="s">
        <v>2539</v>
      </c>
      <c r="E116" s="16"/>
    </row>
    <row r="117" spans="1:5" x14ac:dyDescent="0.3">
      <c r="A117" s="7">
        <v>111</v>
      </c>
      <c r="B117" s="291">
        <v>44481</v>
      </c>
      <c r="C117" s="7" t="s">
        <v>606</v>
      </c>
      <c r="D117" s="129" t="s">
        <v>2555</v>
      </c>
      <c r="E117" s="16"/>
    </row>
    <row r="118" spans="1:5" x14ac:dyDescent="0.3">
      <c r="A118" s="7">
        <v>112</v>
      </c>
      <c r="B118" s="291">
        <v>44484</v>
      </c>
      <c r="C118" s="7" t="s">
        <v>2048</v>
      </c>
      <c r="D118" s="129" t="s">
        <v>2556</v>
      </c>
      <c r="E118" s="16"/>
    </row>
    <row r="119" spans="1:5" ht="172.8" x14ac:dyDescent="0.3">
      <c r="A119" s="7">
        <v>113</v>
      </c>
      <c r="B119" s="291">
        <v>44488</v>
      </c>
      <c r="C119" s="7" t="s">
        <v>2048</v>
      </c>
      <c r="D119" s="129" t="s">
        <v>2578</v>
      </c>
      <c r="E119" s="16"/>
    </row>
    <row r="120" spans="1:5" ht="28.8" x14ac:dyDescent="0.3">
      <c r="A120" s="7">
        <v>114</v>
      </c>
      <c r="B120" s="291">
        <v>44488</v>
      </c>
      <c r="C120" s="7" t="s">
        <v>606</v>
      </c>
      <c r="D120" s="129" t="s">
        <v>2579</v>
      </c>
      <c r="E120" s="16"/>
    </row>
    <row r="121" spans="1:5" ht="273.60000000000002" x14ac:dyDescent="0.3">
      <c r="A121" s="7">
        <v>115</v>
      </c>
      <c r="B121" s="291">
        <v>44494</v>
      </c>
      <c r="C121" s="7" t="s">
        <v>2048</v>
      </c>
      <c r="D121" s="129" t="s">
        <v>2590</v>
      </c>
      <c r="E121" s="16"/>
    </row>
    <row r="122" spans="1:5" ht="100.8" x14ac:dyDescent="0.3">
      <c r="A122" s="7">
        <v>116</v>
      </c>
      <c r="B122" s="291">
        <v>44494</v>
      </c>
      <c r="C122" s="7" t="s">
        <v>2048</v>
      </c>
      <c r="D122" s="138" t="s">
        <v>2591</v>
      </c>
      <c r="E122" s="16"/>
    </row>
    <row r="123" spans="1:5" x14ac:dyDescent="0.3">
      <c r="A123" s="7">
        <v>117</v>
      </c>
      <c r="B123" s="291">
        <v>44498</v>
      </c>
      <c r="C123" s="7" t="s">
        <v>606</v>
      </c>
      <c r="D123" s="129" t="s">
        <v>2593</v>
      </c>
      <c r="E123" s="16"/>
    </row>
    <row r="124" spans="1:5" ht="316.8" x14ac:dyDescent="0.3">
      <c r="A124" s="7">
        <v>118</v>
      </c>
      <c r="B124" s="291">
        <v>44505</v>
      </c>
      <c r="C124" s="7" t="s">
        <v>2048</v>
      </c>
      <c r="D124" s="138" t="s">
        <v>2594</v>
      </c>
      <c r="E124" s="16"/>
    </row>
    <row r="125" spans="1:5" ht="28.8" x14ac:dyDescent="0.3">
      <c r="A125" s="7">
        <v>119</v>
      </c>
      <c r="B125" s="291">
        <v>44510</v>
      </c>
      <c r="C125" s="7" t="s">
        <v>606</v>
      </c>
      <c r="D125" s="138" t="s">
        <v>2595</v>
      </c>
      <c r="E125" s="16"/>
    </row>
    <row r="126" spans="1:5" ht="43.2" x14ac:dyDescent="0.3">
      <c r="A126" s="16">
        <v>120</v>
      </c>
      <c r="B126" s="291">
        <v>44517</v>
      </c>
      <c r="C126" s="16" t="s">
        <v>2048</v>
      </c>
      <c r="D126" s="138" t="s">
        <v>2650</v>
      </c>
      <c r="E126" s="16"/>
    </row>
    <row r="127" spans="1:5" ht="72" x14ac:dyDescent="0.3">
      <c r="A127" s="16">
        <v>121</v>
      </c>
      <c r="B127" s="291">
        <v>44517</v>
      </c>
      <c r="C127" s="16" t="s">
        <v>2048</v>
      </c>
      <c r="D127" s="138" t="s">
        <v>2596</v>
      </c>
      <c r="E127" s="16"/>
    </row>
    <row r="128" spans="1:5" ht="100.8" x14ac:dyDescent="0.3">
      <c r="A128" s="7">
        <v>122</v>
      </c>
      <c r="B128" s="291">
        <v>44518</v>
      </c>
      <c r="C128" s="7" t="s">
        <v>1432</v>
      </c>
      <c r="D128" s="138" t="s">
        <v>2654</v>
      </c>
      <c r="E128" s="16"/>
    </row>
    <row r="129" spans="1:5" ht="43.2" x14ac:dyDescent="0.3">
      <c r="A129" s="7">
        <v>123</v>
      </c>
      <c r="B129" s="291">
        <v>44524</v>
      </c>
      <c r="C129" s="7" t="s">
        <v>606</v>
      </c>
      <c r="D129" s="129" t="s">
        <v>2655</v>
      </c>
      <c r="E129" s="16"/>
    </row>
    <row r="130" spans="1:5" ht="28.8" x14ac:dyDescent="0.3">
      <c r="A130" s="7">
        <v>124</v>
      </c>
      <c r="B130" s="291">
        <v>44531</v>
      </c>
      <c r="C130" s="7" t="s">
        <v>606</v>
      </c>
      <c r="D130" s="138" t="s">
        <v>2657</v>
      </c>
      <c r="E130" s="16"/>
    </row>
    <row r="131" spans="1:5" x14ac:dyDescent="0.3">
      <c r="A131" s="7">
        <v>125</v>
      </c>
      <c r="B131" s="291">
        <v>44536</v>
      </c>
      <c r="C131" s="7" t="s">
        <v>2441</v>
      </c>
      <c r="D131" s="138" t="s">
        <v>2667</v>
      </c>
      <c r="E131" s="16"/>
    </row>
    <row r="132" spans="1:5" ht="43.2" x14ac:dyDescent="0.3">
      <c r="A132" s="7">
        <v>126</v>
      </c>
      <c r="B132" s="291">
        <v>44546</v>
      </c>
      <c r="C132" s="7" t="s">
        <v>606</v>
      </c>
      <c r="D132" s="138" t="s">
        <v>2669</v>
      </c>
      <c r="E132" s="16"/>
    </row>
    <row r="133" spans="1:5" x14ac:dyDescent="0.3">
      <c r="A133" s="7">
        <v>127</v>
      </c>
      <c r="B133" s="291">
        <v>44547</v>
      </c>
      <c r="C133" s="7" t="s">
        <v>606</v>
      </c>
      <c r="D133" s="129" t="s">
        <v>2673</v>
      </c>
      <c r="E133" s="16"/>
    </row>
    <row r="134" spans="1:5" x14ac:dyDescent="0.3">
      <c r="A134" s="7">
        <v>128</v>
      </c>
      <c r="B134" s="291">
        <v>44567</v>
      </c>
      <c r="C134" s="7" t="s">
        <v>606</v>
      </c>
      <c r="D134" s="129" t="s">
        <v>2674</v>
      </c>
      <c r="E134" s="16"/>
    </row>
    <row r="135" spans="1:5" x14ac:dyDescent="0.3">
      <c r="A135" s="7">
        <v>129</v>
      </c>
      <c r="B135" s="291">
        <v>44567</v>
      </c>
      <c r="C135" s="7" t="s">
        <v>606</v>
      </c>
      <c r="D135" s="129" t="s">
        <v>2679</v>
      </c>
      <c r="E135" s="16"/>
    </row>
    <row r="136" spans="1:5" ht="86.4" x14ac:dyDescent="0.3">
      <c r="A136" s="7">
        <v>130</v>
      </c>
      <c r="B136" s="291">
        <v>44574</v>
      </c>
      <c r="C136" s="7" t="s">
        <v>2048</v>
      </c>
      <c r="D136" s="129" t="s">
        <v>2690</v>
      </c>
      <c r="E136" s="16"/>
    </row>
    <row r="137" spans="1:5" ht="28.8" x14ac:dyDescent="0.3">
      <c r="A137" s="7">
        <v>131</v>
      </c>
      <c r="B137" s="291">
        <v>44575</v>
      </c>
      <c r="C137" s="7" t="s">
        <v>2048</v>
      </c>
      <c r="D137" s="500" t="s">
        <v>2691</v>
      </c>
      <c r="E137" s="16"/>
    </row>
    <row r="140" spans="1:5" x14ac:dyDescent="0.3">
      <c r="D140" s="318"/>
    </row>
    <row r="141" spans="1:5" x14ac:dyDescent="0.3">
      <c r="D141" s="318"/>
    </row>
  </sheetData>
  <autoFilter ref="A1:D136" xr:uid="{368FB5EA-C566-4849-A949-16967656DDA3}"/>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501" t="s">
        <v>1817</v>
      </c>
      <c r="D18" s="503" t="s">
        <v>1850</v>
      </c>
      <c r="E18" s="346" t="s">
        <v>1822</v>
      </c>
      <c r="W18" s="350"/>
    </row>
    <row r="19" spans="3:27" s="257" customFormat="1" ht="15" customHeight="1" thickBot="1" x14ac:dyDescent="0.35">
      <c r="C19" s="502"/>
      <c r="D19" s="504"/>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1"/>
  <sheetViews>
    <sheetView tabSelected="1" zoomScaleNormal="100" workbookViewId="0">
      <pane ySplit="6" topLeftCell="A56" activePane="bottomLeft" state="frozen"/>
      <selection activeCell="R1" sqref="R1"/>
      <selection pane="bottomLeft" activeCell="V84" sqref="V84"/>
    </sheetView>
  </sheetViews>
  <sheetFormatPr defaultColWidth="8.88671875" defaultRowHeight="14.4" x14ac:dyDescent="0.3"/>
  <cols>
    <col min="1" max="1" width="60.109375" style="15" bestFit="1" customWidth="1"/>
    <col min="2" max="2" width="7.6640625" style="15" hidden="1" customWidth="1"/>
    <col min="3" max="4" width="6.33203125" style="15" hidden="1" customWidth="1"/>
    <col min="5" max="13" width="7.33203125" style="15" hidden="1" customWidth="1"/>
    <col min="14" max="16" width="7.33203125" style="15" customWidth="1"/>
    <col min="17" max="17" width="7.33203125" style="15" hidden="1" customWidth="1"/>
    <col min="18" max="18" width="9.5546875" style="15" hidden="1" customWidth="1"/>
    <col min="19" max="19" width="9.44140625" style="15" hidden="1" customWidth="1"/>
    <col min="20" max="20" width="8.33203125" style="15" customWidth="1"/>
    <col min="21" max="21" width="8.6640625" style="15" customWidth="1"/>
    <col min="22" max="22" width="7.88671875" style="15" customWidth="1"/>
    <col min="23" max="28" width="7.109375" style="15" hidden="1" customWidth="1"/>
    <col min="29" max="29" width="7.77734375" style="15" customWidth="1"/>
    <col min="30"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505" t="s">
        <v>634</v>
      </c>
      <c r="D4" s="506"/>
      <c r="E4" s="507" t="s">
        <v>392</v>
      </c>
      <c r="F4" s="508"/>
      <c r="G4" s="509"/>
      <c r="H4" s="337"/>
      <c r="I4" s="505" t="s">
        <v>634</v>
      </c>
      <c r="J4" s="510"/>
      <c r="K4" s="507" t="s">
        <v>392</v>
      </c>
      <c r="L4" s="508"/>
      <c r="M4" s="508"/>
      <c r="N4" s="18"/>
      <c r="O4" s="18"/>
      <c r="P4" s="18"/>
      <c r="Q4" s="505" t="s">
        <v>1553</v>
      </c>
      <c r="R4" s="506"/>
      <c r="S4" s="380"/>
      <c r="T4" s="18"/>
      <c r="U4" s="18"/>
      <c r="V4" s="18"/>
      <c r="W4" s="18"/>
      <c r="X4" s="18"/>
      <c r="Y4" s="495"/>
      <c r="Z4" s="18"/>
      <c r="AA4" s="18"/>
      <c r="AB4" s="18"/>
      <c r="AC4" s="499"/>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t="s">
        <v>2683</v>
      </c>
      <c r="X5" s="62" t="s">
        <v>2684</v>
      </c>
      <c r="Y5" s="61" t="s">
        <v>2054</v>
      </c>
      <c r="Z5" s="62" t="s">
        <v>2685</v>
      </c>
      <c r="AA5" s="62" t="s">
        <v>2686</v>
      </c>
      <c r="AB5" s="62" t="s">
        <v>2687</v>
      </c>
      <c r="AC5" s="61" t="s">
        <v>2688</v>
      </c>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334">
        <v>1</v>
      </c>
      <c r="Z8" s="16"/>
      <c r="AA8" s="16"/>
      <c r="AB8" s="16"/>
      <c r="AC8" s="334">
        <v>1</v>
      </c>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334">
        <v>1</v>
      </c>
      <c r="Z9" s="16"/>
      <c r="AA9" s="16"/>
      <c r="AB9" s="16"/>
      <c r="AC9" s="334">
        <v>1</v>
      </c>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334">
        <v>1</v>
      </c>
      <c r="Z10" s="16"/>
      <c r="AA10" s="16"/>
      <c r="AB10" s="16"/>
      <c r="AC10" s="334">
        <v>1</v>
      </c>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334">
        <v>1</v>
      </c>
      <c r="Z11" s="16"/>
      <c r="AA11" s="16"/>
      <c r="AB11" s="16"/>
      <c r="AC11" s="334">
        <v>1</v>
      </c>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334">
        <v>1</v>
      </c>
      <c r="Z12" s="16"/>
      <c r="AA12" s="16"/>
      <c r="AB12" s="16"/>
      <c r="AC12" s="334">
        <v>1</v>
      </c>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334">
        <v>1</v>
      </c>
      <c r="Z13" s="16"/>
      <c r="AA13" s="16"/>
      <c r="AB13" s="16"/>
      <c r="AC13" s="334">
        <v>1</v>
      </c>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334">
        <v>1</v>
      </c>
      <c r="Z14" s="16"/>
      <c r="AA14" s="16"/>
      <c r="AB14" s="16"/>
      <c r="AC14" s="334">
        <v>1</v>
      </c>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334">
        <v>1</v>
      </c>
      <c r="Z15" s="16"/>
      <c r="AA15" s="16"/>
      <c r="AB15" s="16"/>
      <c r="AC15" s="334">
        <v>1</v>
      </c>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334">
        <v>1</v>
      </c>
      <c r="Z16" s="16"/>
      <c r="AA16" s="16"/>
      <c r="AB16" s="16"/>
      <c r="AC16" s="334">
        <v>1</v>
      </c>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334">
        <v>1</v>
      </c>
      <c r="Z17" s="16"/>
      <c r="AA17" s="16"/>
      <c r="AB17" s="16"/>
      <c r="AC17" s="334">
        <v>1</v>
      </c>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334">
        <v>1</v>
      </c>
      <c r="Z18" s="16"/>
      <c r="AA18" s="16"/>
      <c r="AB18" s="16"/>
      <c r="AC18" s="334">
        <v>1</v>
      </c>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334">
        <v>1</v>
      </c>
      <c r="Z19" s="16"/>
      <c r="AA19" s="16"/>
      <c r="AB19" s="16"/>
      <c r="AC19" s="334">
        <v>1</v>
      </c>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334">
        <v>1</v>
      </c>
      <c r="Z20" s="16"/>
      <c r="AA20" s="16"/>
      <c r="AB20" s="16"/>
      <c r="AC20" s="334">
        <v>1</v>
      </c>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334">
        <v>1</v>
      </c>
      <c r="Z21" s="16"/>
      <c r="AA21" s="16"/>
      <c r="AB21" s="16"/>
      <c r="AC21" s="334">
        <v>1</v>
      </c>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334">
        <v>1</v>
      </c>
      <c r="Z22" s="16"/>
      <c r="AA22" s="16"/>
      <c r="AB22" s="16"/>
      <c r="AC22" s="334">
        <v>1</v>
      </c>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334">
        <v>1</v>
      </c>
      <c r="Z23" s="16"/>
      <c r="AA23" s="16"/>
      <c r="AB23" s="16"/>
      <c r="AC23" s="334">
        <v>1</v>
      </c>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334">
        <v>1</v>
      </c>
      <c r="Z24" s="16"/>
      <c r="AA24" s="16"/>
      <c r="AB24" s="16"/>
      <c r="AC24" s="334">
        <v>1</v>
      </c>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334">
        <v>1</v>
      </c>
      <c r="Z25" s="16"/>
      <c r="AA25" s="16"/>
      <c r="AB25" s="16"/>
      <c r="AC25" s="334">
        <v>1</v>
      </c>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334">
        <v>1</v>
      </c>
      <c r="Z26" s="16"/>
      <c r="AA26" s="16"/>
      <c r="AB26" s="16"/>
      <c r="AC26" s="334">
        <v>1</v>
      </c>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334">
        <v>1</v>
      </c>
      <c r="Z27" s="16"/>
      <c r="AA27" s="16"/>
      <c r="AB27" s="16"/>
      <c r="AC27" s="334">
        <v>1</v>
      </c>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334">
        <v>1</v>
      </c>
      <c r="Z28" s="16"/>
      <c r="AA28" s="16"/>
      <c r="AB28" s="16"/>
      <c r="AC28" s="334">
        <v>1</v>
      </c>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334">
        <v>1</v>
      </c>
      <c r="Z29" s="16"/>
      <c r="AA29" s="16"/>
      <c r="AB29" s="16"/>
      <c r="AC29" s="334">
        <v>1</v>
      </c>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334">
        <v>1</v>
      </c>
      <c r="Z30" s="16"/>
      <c r="AA30" s="16"/>
      <c r="AB30" s="16"/>
      <c r="AC30" s="334">
        <v>1</v>
      </c>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334">
        <v>1</v>
      </c>
      <c r="Z31" s="16"/>
      <c r="AA31" s="16"/>
      <c r="AB31" s="16"/>
      <c r="AC31" s="334">
        <v>1</v>
      </c>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334">
        <v>1</v>
      </c>
      <c r="Z32" s="16"/>
      <c r="AA32" s="16"/>
      <c r="AB32" s="16"/>
      <c r="AC32" s="334">
        <v>1</v>
      </c>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334">
        <v>1</v>
      </c>
      <c r="Z33" s="16"/>
      <c r="AA33" s="16"/>
      <c r="AB33" s="16"/>
      <c r="AC33" s="334">
        <v>1</v>
      </c>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334">
        <v>1</v>
      </c>
      <c r="Z34" s="16"/>
      <c r="AA34" s="16"/>
      <c r="AB34" s="16"/>
      <c r="AC34" s="334">
        <v>1</v>
      </c>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334">
        <v>1</v>
      </c>
      <c r="Z35" s="16"/>
      <c r="AA35" s="16"/>
      <c r="AB35" s="16"/>
      <c r="AC35" s="334">
        <v>1</v>
      </c>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334">
        <v>1</v>
      </c>
      <c r="Z36" s="16"/>
      <c r="AA36" s="16"/>
      <c r="AB36" s="16"/>
      <c r="AC36" s="334">
        <v>1</v>
      </c>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334">
        <v>1</v>
      </c>
      <c r="Z37" s="16"/>
      <c r="AA37" s="16"/>
      <c r="AB37" s="16"/>
      <c r="AC37" s="334">
        <v>1</v>
      </c>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334">
        <v>1</v>
      </c>
      <c r="Z38" s="16"/>
      <c r="AA38" s="16"/>
      <c r="AB38" s="16"/>
      <c r="AC38" s="334">
        <v>1</v>
      </c>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334">
        <v>1</v>
      </c>
      <c r="Z39" s="16"/>
      <c r="AA39" s="16"/>
      <c r="AB39" s="16"/>
      <c r="AC39" s="334">
        <v>1</v>
      </c>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334">
        <v>1</v>
      </c>
      <c r="Z40" s="16"/>
      <c r="AA40" s="16"/>
      <c r="AB40" s="16"/>
      <c r="AC40" s="334">
        <v>1</v>
      </c>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334">
        <v>1</v>
      </c>
      <c r="Z41" s="16"/>
      <c r="AA41" s="16"/>
      <c r="AB41" s="16"/>
      <c r="AC41" s="334">
        <v>1</v>
      </c>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334">
        <v>1</v>
      </c>
      <c r="Z42" s="16"/>
      <c r="AA42" s="16"/>
      <c r="AB42" s="16"/>
      <c r="AC42" s="334">
        <v>1</v>
      </c>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334">
        <v>1</v>
      </c>
      <c r="Z43" s="16"/>
      <c r="AA43" s="16"/>
      <c r="AB43" s="16"/>
      <c r="AC43" s="334">
        <v>1</v>
      </c>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334">
        <v>1</v>
      </c>
      <c r="Z44" s="16"/>
      <c r="AA44" s="16"/>
      <c r="AB44" s="16"/>
      <c r="AC44" s="334">
        <v>1</v>
      </c>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334">
        <v>1</v>
      </c>
      <c r="Z45" s="16"/>
      <c r="AA45" s="16"/>
      <c r="AB45" s="16"/>
      <c r="AC45" s="334">
        <v>1</v>
      </c>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334">
        <v>1</v>
      </c>
      <c r="Z46" s="16"/>
      <c r="AA46" s="16"/>
      <c r="AB46" s="16"/>
      <c r="AC46" s="334">
        <v>1</v>
      </c>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334">
        <v>1</v>
      </c>
      <c r="Z47" s="16"/>
      <c r="AA47" s="16"/>
      <c r="AB47" s="16"/>
      <c r="AC47" s="334">
        <v>1</v>
      </c>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334">
        <v>1</v>
      </c>
      <c r="Z48" s="16"/>
      <c r="AA48" s="16"/>
      <c r="AB48" s="16"/>
      <c r="AC48" s="334">
        <v>1</v>
      </c>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334">
        <v>1</v>
      </c>
      <c r="Z49" s="16"/>
      <c r="AA49" s="16"/>
      <c r="AB49" s="16"/>
      <c r="AC49" s="334">
        <v>1</v>
      </c>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3">
      <c r="A51" s="239" t="s">
        <v>2592</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330"/>
      <c r="Z51" s="16"/>
      <c r="AA51" s="16"/>
      <c r="AB51" s="16"/>
      <c r="AC51" s="330"/>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98">
        <v>1</v>
      </c>
      <c r="Z53" s="16"/>
      <c r="AA53" s="16"/>
      <c r="AB53" s="16"/>
      <c r="AC53" s="198">
        <v>1</v>
      </c>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98">
        <v>0</v>
      </c>
      <c r="Z57" s="16"/>
      <c r="AA57" s="16"/>
      <c r="AB57" s="16"/>
      <c r="AC57" s="198">
        <v>0</v>
      </c>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198">
        <v>0</v>
      </c>
      <c r="Z59" s="317"/>
      <c r="AA59" s="317"/>
      <c r="AB59" s="317"/>
      <c r="AC59" s="198">
        <v>0</v>
      </c>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8">
        <v>384</v>
      </c>
      <c r="Z61" s="197"/>
      <c r="AA61" s="197"/>
      <c r="AB61" s="197"/>
      <c r="AC61" s="198">
        <v>384</v>
      </c>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8">
        <v>256</v>
      </c>
      <c r="Z62" s="197"/>
      <c r="AA62" s="197"/>
      <c r="AB62" s="197"/>
      <c r="AC62" s="198">
        <v>256</v>
      </c>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8">
        <v>384</v>
      </c>
      <c r="Z63" s="197"/>
      <c r="AA63" s="197"/>
      <c r="AB63" s="197"/>
      <c r="AC63" s="198">
        <v>384</v>
      </c>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8">
        <v>256</v>
      </c>
      <c r="Z64" s="197"/>
      <c r="AA64" s="197"/>
      <c r="AB64" s="197"/>
      <c r="AC64" s="198">
        <v>256</v>
      </c>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8">
        <v>384</v>
      </c>
      <c r="Z68" s="197"/>
      <c r="AA68" s="197"/>
      <c r="AB68" s="197"/>
      <c r="AC68" s="198">
        <v>384</v>
      </c>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8">
        <v>256</v>
      </c>
      <c r="Z69" s="197"/>
      <c r="AA69" s="197"/>
      <c r="AB69" s="197"/>
      <c r="AC69" s="198">
        <v>256</v>
      </c>
      <c r="AD69" s="197"/>
      <c r="AE69" s="197"/>
      <c r="AF69" s="197"/>
      <c r="AG69" s="447" t="s">
        <v>2514</v>
      </c>
    </row>
    <row r="70" spans="1:33" s="448" customFormat="1" ht="13.5" customHeight="1" x14ac:dyDescent="0.3">
      <c r="A70" s="316" t="s">
        <v>2558</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238">
        <v>384</v>
      </c>
      <c r="Z70" s="197"/>
      <c r="AA70" s="197"/>
      <c r="AB70" s="197"/>
      <c r="AC70" s="238">
        <v>384</v>
      </c>
      <c r="AD70" s="197"/>
      <c r="AE70" s="197"/>
      <c r="AF70" s="197"/>
      <c r="AG70" s="447" t="s">
        <v>2561</v>
      </c>
    </row>
    <row r="71" spans="1:33" s="448" customFormat="1" ht="13.5" customHeight="1" x14ac:dyDescent="0.3">
      <c r="A71" s="316" t="s">
        <v>2560</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238">
        <v>384</v>
      </c>
      <c r="Z71" s="197"/>
      <c r="AA71" s="197"/>
      <c r="AB71" s="197"/>
      <c r="AC71" s="238">
        <v>384</v>
      </c>
      <c r="AD71" s="197"/>
      <c r="AE71" s="197"/>
      <c r="AF71" s="197"/>
      <c r="AG71" s="447" t="s">
        <v>2562</v>
      </c>
    </row>
    <row r="72" spans="1:33" s="448" customFormat="1" ht="13.5" customHeight="1" x14ac:dyDescent="0.3">
      <c r="A72" s="316" t="s">
        <v>2563</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238">
        <v>384</v>
      </c>
      <c r="Z72" s="197"/>
      <c r="AA72" s="197"/>
      <c r="AB72" s="197"/>
      <c r="AC72" s="238">
        <v>384</v>
      </c>
      <c r="AD72" s="197"/>
      <c r="AE72" s="197"/>
      <c r="AF72" s="197"/>
      <c r="AG72" s="447" t="s">
        <v>2567</v>
      </c>
    </row>
    <row r="73" spans="1:33" s="448" customFormat="1" ht="13.5" customHeight="1" x14ac:dyDescent="0.3">
      <c r="A73" s="316" t="s">
        <v>2565</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238">
        <v>384</v>
      </c>
      <c r="Z73" s="197"/>
      <c r="AA73" s="197"/>
      <c r="AB73" s="197"/>
      <c r="AC73" s="238">
        <v>384</v>
      </c>
      <c r="AD73" s="197"/>
      <c r="AE73" s="197"/>
      <c r="AF73" s="197"/>
      <c r="AG73" s="447" t="s">
        <v>2568</v>
      </c>
    </row>
    <row r="74" spans="1:33" s="448" customFormat="1" ht="13.5" customHeight="1" x14ac:dyDescent="0.3">
      <c r="A74" s="316" t="s">
        <v>2580</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238">
        <v>128</v>
      </c>
      <c r="Z74" s="197"/>
      <c r="AA74" s="197"/>
      <c r="AB74" s="197"/>
      <c r="AC74" s="238">
        <v>128</v>
      </c>
      <c r="AD74" s="197"/>
      <c r="AE74" s="197"/>
      <c r="AF74" s="197"/>
      <c r="AG74" s="447" t="s">
        <v>2582</v>
      </c>
    </row>
    <row r="75" spans="1:33" s="448" customFormat="1" ht="13.5" customHeight="1" x14ac:dyDescent="0.3">
      <c r="A75" s="316" t="s">
        <v>2581</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238">
        <v>128</v>
      </c>
      <c r="Z75" s="197"/>
      <c r="AA75" s="197"/>
      <c r="AB75" s="197"/>
      <c r="AC75" s="238">
        <v>128</v>
      </c>
      <c r="AD75" s="197"/>
      <c r="AE75" s="197"/>
      <c r="AF75" s="197"/>
      <c r="AG75" s="447" t="s">
        <v>2583</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47" t="s">
        <v>2517</v>
      </c>
    </row>
    <row r="82" spans="1:33" s="448" customFormat="1" ht="13.2" customHeight="1" x14ac:dyDescent="0.3">
      <c r="A82" s="327" t="s">
        <v>2681</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47"/>
    </row>
    <row r="83" spans="1:33" ht="13.2" customHeight="1" x14ac:dyDescent="0.3">
      <c r="A83" s="18" t="s">
        <v>2523</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3">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3">
      <c r="A85" s="41" t="s">
        <v>1689</v>
      </c>
      <c r="B85" s="290">
        <v>0</v>
      </c>
      <c r="C85" s="290">
        <v>0</v>
      </c>
      <c r="D85" s="290">
        <v>0</v>
      </c>
      <c r="E85" s="290">
        <v>0</v>
      </c>
      <c r="F85" s="290">
        <v>0</v>
      </c>
      <c r="G85" s="290">
        <v>0</v>
      </c>
      <c r="H85" s="290">
        <v>0</v>
      </c>
      <c r="I85" s="252">
        <v>768</v>
      </c>
      <c r="J85" s="252">
        <v>768</v>
      </c>
      <c r="K85" s="290">
        <v>0</v>
      </c>
      <c r="L85" s="290">
        <v>0</v>
      </c>
      <c r="M85" s="252">
        <v>768</v>
      </c>
      <c r="N85" s="290">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3">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3">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3">
      <c r="A88" s="445" t="s">
        <v>2505</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2511</v>
      </c>
    </row>
    <row r="89" spans="1:33" ht="13.5" customHeight="1" x14ac:dyDescent="0.3">
      <c r="A89" s="445" t="s">
        <v>2506</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2512</v>
      </c>
    </row>
    <row r="90" spans="1:33" s="448" customFormat="1" ht="13.2" customHeight="1" x14ac:dyDescent="0.3">
      <c r="A90" s="445"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2" customHeight="1" x14ac:dyDescent="0.3">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2" customHeight="1" x14ac:dyDescent="0.3">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2" customHeight="1" x14ac:dyDescent="0.3">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2" customHeight="1" x14ac:dyDescent="0.3">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2" customHeight="1" x14ac:dyDescent="0.3">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2" customHeight="1" x14ac:dyDescent="0.3">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2" customHeight="1" x14ac:dyDescent="0.3">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2" customHeight="1" x14ac:dyDescent="0.3">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2" customHeight="1" x14ac:dyDescent="0.3">
      <c r="A99" s="445" t="s">
        <v>1898</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7">
        <v>0</v>
      </c>
      <c r="Z99" s="16"/>
      <c r="AA99" s="16"/>
      <c r="AB99" s="16"/>
      <c r="AC99" s="7">
        <v>0</v>
      </c>
      <c r="AD99" s="16"/>
      <c r="AE99" s="16"/>
      <c r="AF99" s="16"/>
      <c r="AG99" s="138" t="s">
        <v>1899</v>
      </c>
    </row>
    <row r="100" spans="1:33" ht="13.2" customHeight="1" x14ac:dyDescent="0.3">
      <c r="A100" s="445" t="s">
        <v>1900</v>
      </c>
      <c r="B100" s="195">
        <v>0</v>
      </c>
      <c r="C100" s="195">
        <v>0</v>
      </c>
      <c r="D100" s="195">
        <v>0</v>
      </c>
      <c r="E100" s="16">
        <v>1</v>
      </c>
      <c r="F100" s="16">
        <v>0</v>
      </c>
      <c r="G100" s="16">
        <v>0</v>
      </c>
      <c r="H100" s="16">
        <v>0</v>
      </c>
      <c r="I100" s="16">
        <v>0</v>
      </c>
      <c r="J100" s="16">
        <v>0</v>
      </c>
      <c r="K100" s="16">
        <v>0</v>
      </c>
      <c r="L100" s="16">
        <v>0</v>
      </c>
      <c r="M100" s="57" t="s">
        <v>2350</v>
      </c>
      <c r="N100" s="16">
        <v>0</v>
      </c>
      <c r="O100" s="16">
        <v>0</v>
      </c>
      <c r="P100" s="16">
        <v>0</v>
      </c>
      <c r="Q100" s="57" t="s">
        <v>2350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48" customFormat="1" ht="13.2" customHeight="1" x14ac:dyDescent="0.3">
      <c r="A101" s="445"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2351</v>
      </c>
    </row>
    <row r="102" spans="1:33" s="448" customFormat="1" ht="13.2" customHeight="1" x14ac:dyDescent="0.3">
      <c r="A102" s="445"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2352</v>
      </c>
    </row>
    <row r="103" spans="1:33" s="448" customFormat="1" ht="13.2" customHeight="1" x14ac:dyDescent="0.3">
      <c r="A103" s="445"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47" t="s">
        <v>1903</v>
      </c>
    </row>
    <row r="104" spans="1:33" s="448" customFormat="1" ht="13.5" customHeight="1" x14ac:dyDescent="0.3">
      <c r="A104" s="445"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48" customFormat="1" ht="13.2" customHeight="1" x14ac:dyDescent="0.3">
      <c r="A105" s="445"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320</v>
      </c>
      <c r="W105" s="197"/>
      <c r="X105" s="197"/>
      <c r="Y105" s="198">
        <v>320</v>
      </c>
      <c r="Z105" s="197"/>
      <c r="AA105" s="197"/>
      <c r="AB105" s="197"/>
      <c r="AC105" s="198">
        <v>320</v>
      </c>
      <c r="AD105" s="197"/>
      <c r="AE105" s="197"/>
      <c r="AF105" s="197"/>
      <c r="AG105" s="447" t="s">
        <v>883</v>
      </c>
    </row>
    <row r="106" spans="1:33" s="448" customFormat="1" ht="13.2" customHeight="1" x14ac:dyDescent="0.3">
      <c r="A106" s="445" t="s">
        <v>2412</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47"/>
    </row>
    <row r="107" spans="1:33" s="448" customFormat="1" ht="13.2" customHeight="1" x14ac:dyDescent="0.3">
      <c r="A107" s="327" t="s">
        <v>2102</v>
      </c>
      <c r="B107" s="446">
        <v>0</v>
      </c>
      <c r="C107" s="446">
        <v>0</v>
      </c>
      <c r="D107" s="446">
        <v>0</v>
      </c>
      <c r="E107" s="446">
        <v>0</v>
      </c>
      <c r="F107" s="446">
        <v>0</v>
      </c>
      <c r="G107" s="446">
        <v>0</v>
      </c>
      <c r="H107" s="446">
        <v>0</v>
      </c>
      <c r="I107" s="446">
        <v>0</v>
      </c>
      <c r="J107" s="446">
        <v>0</v>
      </c>
      <c r="K107" s="446">
        <v>0</v>
      </c>
      <c r="L107" s="446">
        <v>0</v>
      </c>
      <c r="M107" s="446">
        <v>0</v>
      </c>
      <c r="N107" s="446">
        <v>0</v>
      </c>
      <c r="O107" s="446">
        <v>0</v>
      </c>
      <c r="P107" s="446">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47" t="s">
        <v>2392</v>
      </c>
    </row>
    <row r="108" spans="1:33" ht="13.2" customHeight="1" x14ac:dyDescent="0.3">
      <c r="A108" s="45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50">
        <f>(SUM(S84:S107)-SUM(S84,S104))/8</f>
        <v>260</v>
      </c>
      <c r="T108" s="79">
        <f t="shared" ref="T108:V108" si="17">(SUM(T84:T107)-SUM(T84,T104))/8</f>
        <v>60</v>
      </c>
      <c r="U108" s="79">
        <f t="shared" si="17"/>
        <v>64</v>
      </c>
      <c r="V108" s="79">
        <f t="shared" si="17"/>
        <v>60</v>
      </c>
      <c r="W108" s="79"/>
      <c r="X108" s="79"/>
      <c r="Y108" s="450">
        <f>(SUM(Y84:Y107)-SUM(Y84,Y104))/8</f>
        <v>260</v>
      </c>
      <c r="Z108" s="79"/>
      <c r="AA108" s="79"/>
      <c r="AB108" s="79"/>
      <c r="AC108" s="450">
        <f>(SUM(AC84:AC107)-SUM(AC84,AC104))/8</f>
        <v>260</v>
      </c>
      <c r="AD108" s="79"/>
      <c r="AE108" s="79"/>
      <c r="AF108" s="79"/>
      <c r="AG108" s="451" t="s">
        <v>1738</v>
      </c>
    </row>
    <row r="109" spans="1:33" s="16" customFormat="1" ht="13.2" customHeight="1" x14ac:dyDescent="0.3">
      <c r="A109" s="313"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2" customHeight="1" x14ac:dyDescent="0.3">
      <c r="A110" s="313" t="s">
        <v>2520</v>
      </c>
      <c r="B110" s="422"/>
      <c r="C110" s="422"/>
      <c r="D110" s="422"/>
      <c r="E110" s="422"/>
      <c r="F110" s="422"/>
      <c r="G110" s="422"/>
      <c r="H110" s="422"/>
      <c r="I110" s="422"/>
      <c r="J110" s="422"/>
      <c r="K110" s="422"/>
      <c r="L110" s="422"/>
      <c r="M110" s="422"/>
      <c r="N110" s="422"/>
      <c r="O110" s="422"/>
      <c r="P110" s="422"/>
      <c r="Q110" s="16">
        <v>0</v>
      </c>
      <c r="R110" s="16">
        <v>0</v>
      </c>
      <c r="S110" s="16">
        <v>0</v>
      </c>
      <c r="T110" s="7"/>
      <c r="U110" s="7"/>
      <c r="V110" s="7"/>
      <c r="Y110" s="16">
        <v>0</v>
      </c>
      <c r="AC110" s="16">
        <v>0</v>
      </c>
      <c r="AG110" s="138" t="s">
        <v>2515</v>
      </c>
    </row>
    <row r="112" spans="1:33" ht="13.5" customHeight="1" x14ac:dyDescent="0.3">
      <c r="A112" s="452" t="s">
        <v>1445</v>
      </c>
      <c r="B112" s="452"/>
      <c r="C112" s="452"/>
      <c r="D112" s="452"/>
      <c r="E112" s="452"/>
      <c r="F112" s="452"/>
      <c r="G112" s="452"/>
      <c r="H112" s="452"/>
      <c r="I112" s="452"/>
      <c r="J112" s="452"/>
      <c r="K112" s="452"/>
      <c r="L112" s="452"/>
      <c r="M112" s="452"/>
      <c r="N112" s="452"/>
      <c r="O112" s="452"/>
      <c r="P112" s="452"/>
      <c r="Q112" s="452"/>
      <c r="R112" s="452"/>
      <c r="S112" s="452"/>
      <c r="T112" s="452"/>
      <c r="U112" s="452"/>
      <c r="V112" s="452"/>
      <c r="W112" s="452"/>
      <c r="X112" s="452"/>
      <c r="Y112" s="452"/>
      <c r="Z112" s="452"/>
      <c r="AA112" s="452"/>
      <c r="AB112" s="452"/>
      <c r="AC112" s="452"/>
      <c r="AD112" s="452"/>
      <c r="AE112" s="452"/>
      <c r="AF112" s="452"/>
      <c r="AG112" s="452"/>
    </row>
    <row r="113" spans="1:33" x14ac:dyDescent="0.3"/>
    <row r="114" spans="1:33" ht="13.5" customHeight="1" x14ac:dyDescent="0.3">
      <c r="A114" s="63" t="s">
        <v>2061</v>
      </c>
      <c r="B114" s="290"/>
      <c r="C114" s="290"/>
      <c r="D114" s="290"/>
      <c r="E114" s="290"/>
      <c r="F114" s="290"/>
      <c r="G114" s="290"/>
      <c r="H114" s="16" t="s">
        <v>1176</v>
      </c>
      <c r="I114" s="63" t="s">
        <v>1379</v>
      </c>
      <c r="J114" s="63" t="s">
        <v>1523</v>
      </c>
      <c r="K114" s="63" t="s">
        <v>1379</v>
      </c>
      <c r="L114" s="63" t="s">
        <v>1523</v>
      </c>
      <c r="M114" s="63" t="s">
        <v>1379</v>
      </c>
      <c r="N114" s="16" t="s">
        <v>1485</v>
      </c>
      <c r="O114" s="16"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8" customFormat="1" ht="13.5" customHeight="1" x14ac:dyDescent="0.3">
      <c r="A116" s="331" t="s">
        <v>1735</v>
      </c>
      <c r="B116" s="331"/>
      <c r="C116" s="331"/>
      <c r="D116" s="331"/>
      <c r="E116" s="331">
        <f t="shared" ref="E116:R116" si="18">(E108+100+E78+E51)*8</f>
        <v>2336</v>
      </c>
      <c r="F116" s="331">
        <f t="shared" si="18"/>
        <v>2336</v>
      </c>
      <c r="G116" s="333">
        <f t="shared" si="18"/>
        <v>1920</v>
      </c>
      <c r="H116" s="331">
        <f t="shared" si="18"/>
        <v>1920</v>
      </c>
      <c r="I116" s="331">
        <f t="shared" si="18"/>
        <v>3328</v>
      </c>
      <c r="J116" s="331">
        <f t="shared" si="18"/>
        <v>3328</v>
      </c>
      <c r="K116" s="331">
        <f t="shared" si="18"/>
        <v>2336</v>
      </c>
      <c r="L116" s="331">
        <f t="shared" si="18"/>
        <v>2336</v>
      </c>
      <c r="M116" s="331">
        <f t="shared" si="18"/>
        <v>3328</v>
      </c>
      <c r="N116" s="331">
        <f t="shared" si="18"/>
        <v>2336</v>
      </c>
      <c r="O116" s="333">
        <f t="shared" si="18"/>
        <v>1920</v>
      </c>
      <c r="P116" s="333">
        <f t="shared" si="18"/>
        <v>2784</v>
      </c>
      <c r="Q116" s="331">
        <f t="shared" si="18"/>
        <v>5056</v>
      </c>
      <c r="R116" s="331">
        <f t="shared" si="18"/>
        <v>5056</v>
      </c>
      <c r="S116" s="331"/>
      <c r="T116" s="331">
        <f>(T108+100+T78+T51)*8</f>
        <v>2560</v>
      </c>
      <c r="U116" s="331">
        <f>(U108+100+U78+U51)*8</f>
        <v>2816</v>
      </c>
      <c r="V116" s="331">
        <f>(V108+100+V78+V51)*8</f>
        <v>2560</v>
      </c>
      <c r="W116" s="331"/>
      <c r="X116" s="331"/>
      <c r="Y116" s="331"/>
      <c r="Z116" s="331"/>
      <c r="AA116" s="331"/>
      <c r="AB116" s="331"/>
      <c r="AC116" s="331"/>
      <c r="AD116" s="331"/>
      <c r="AE116" s="331"/>
      <c r="AF116" s="331"/>
      <c r="AG116" s="332" t="s">
        <v>1734</v>
      </c>
    </row>
    <row r="118" spans="1:33" x14ac:dyDescent="0.3">
      <c r="A118" s="381" t="s">
        <v>2056</v>
      </c>
    </row>
    <row r="120" spans="1:33" ht="13.5" customHeight="1" x14ac:dyDescent="0.3">
      <c r="A120" s="313"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3">
      <c r="A121" s="313"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3">
      <c r="A122" s="313"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3">
      <c r="A123" s="239" t="s">
        <v>2369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6" x14ac:dyDescent="0.3">
      <c r="A125" s="251" t="s">
        <v>1741</v>
      </c>
    </row>
    <row r="126" spans="1:33" x14ac:dyDescent="0.3"/>
    <row r="127" spans="1:33" ht="28.8" x14ac:dyDescent="0.3">
      <c r="A127" s="63" t="s">
        <v>1752</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329">
        <v>1</v>
      </c>
      <c r="Z127" s="16"/>
      <c r="AA127" s="16"/>
      <c r="AB127" s="16"/>
      <c r="AC127" s="329">
        <v>1</v>
      </c>
      <c r="AD127" s="16"/>
      <c r="AE127" s="16"/>
      <c r="AF127" s="16"/>
      <c r="AG127" s="138" t="s">
        <v>1746</v>
      </c>
    </row>
    <row r="128" spans="1:33" x14ac:dyDescent="0.3"/>
    <row r="129" spans="1:33" x14ac:dyDescent="0.3">
      <c r="A129" s="63" t="s">
        <v>1754</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329">
        <v>1</v>
      </c>
      <c r="Z129" s="16"/>
      <c r="AA129" s="16"/>
      <c r="AB129" s="16"/>
      <c r="AC129" s="329">
        <v>1</v>
      </c>
      <c r="AD129" s="16"/>
      <c r="AE129" s="16"/>
      <c r="AF129" s="16"/>
      <c r="AG129" s="138" t="s">
        <v>1755</v>
      </c>
    </row>
    <row r="130" spans="1:33" x14ac:dyDescent="0.3">
      <c r="A130" s="57" t="s">
        <v>2090</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7">
        <v>1</v>
      </c>
      <c r="Z130" s="16"/>
      <c r="AA130" s="16"/>
      <c r="AB130" s="16"/>
      <c r="AC130" s="7">
        <v>1</v>
      </c>
      <c r="AD130" s="16"/>
      <c r="AE130" s="16"/>
      <c r="AF130" s="16"/>
      <c r="AG130" s="138" t="s">
        <v>2091</v>
      </c>
    </row>
    <row r="131" spans="1:33" customFormat="1" x14ac:dyDescent="0.3">
      <c r="A131" s="379" t="s">
        <v>1757</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Y131" s="379">
        <v>1</v>
      </c>
      <c r="AB131" s="15"/>
      <c r="AC131" s="379">
        <v>1</v>
      </c>
      <c r="AG131" s="138" t="s">
        <v>2035</v>
      </c>
    </row>
    <row r="132" spans="1:33" x14ac:dyDescent="0.3">
      <c r="A132" s="16" t="s">
        <v>1749</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7">
        <v>1</v>
      </c>
      <c r="Z132" s="16"/>
      <c r="AA132" s="16"/>
      <c r="AB132" s="16"/>
      <c r="AC132" s="7">
        <v>1</v>
      </c>
      <c r="AD132" s="16"/>
      <c r="AE132" s="16"/>
      <c r="AF132" s="16"/>
      <c r="AG132" s="138" t="s">
        <v>1756</v>
      </c>
    </row>
    <row r="133" spans="1:33" x14ac:dyDescent="0.3">
      <c r="A133" s="16" t="s">
        <v>1750</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7">
        <v>1</v>
      </c>
      <c r="Z133" s="16"/>
      <c r="AA133" s="16"/>
      <c r="AB133" s="16"/>
      <c r="AC133" s="7">
        <v>1</v>
      </c>
      <c r="AD133" s="16"/>
      <c r="AE133" s="16"/>
      <c r="AF133" s="16"/>
      <c r="AG133" s="138" t="s">
        <v>1755</v>
      </c>
    </row>
    <row r="134" spans="1:33" x14ac:dyDescent="0.3">
      <c r="A134" s="57" t="s">
        <v>2088</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7">
        <v>1</v>
      </c>
      <c r="Z134" s="16"/>
      <c r="AA134" s="16"/>
      <c r="AB134" s="16"/>
      <c r="AC134" s="7">
        <v>1</v>
      </c>
      <c r="AD134" s="16"/>
      <c r="AE134" s="16"/>
      <c r="AF134" s="16"/>
      <c r="AG134" s="138" t="s">
        <v>2089</v>
      </c>
    </row>
    <row r="136" spans="1:33" ht="15.6" x14ac:dyDescent="0.3">
      <c r="A136" s="251" t="s">
        <v>1177</v>
      </c>
    </row>
    <row r="137" spans="1:33" ht="57.6" x14ac:dyDescent="0.3">
      <c r="A137" s="239" t="s">
        <v>70</v>
      </c>
      <c r="B137" s="16">
        <v>1</v>
      </c>
      <c r="C137" s="16">
        <v>1</v>
      </c>
      <c r="D137" s="16">
        <v>1</v>
      </c>
      <c r="E137" s="16">
        <v>0</v>
      </c>
      <c r="F137" s="16">
        <v>1</v>
      </c>
      <c r="G137" s="16">
        <v>0</v>
      </c>
      <c r="H137" s="16">
        <v>0</v>
      </c>
      <c r="I137" s="16">
        <v>0</v>
      </c>
      <c r="J137" s="16">
        <v>1</v>
      </c>
      <c r="K137" s="16">
        <v>0</v>
      </c>
      <c r="L137" s="16">
        <v>1</v>
      </c>
      <c r="M137" s="16">
        <v>0</v>
      </c>
      <c r="N137" s="63">
        <v>0</v>
      </c>
      <c r="O137" s="16">
        <v>0</v>
      </c>
      <c r="P137" s="16">
        <v>0</v>
      </c>
      <c r="Q137" s="57">
        <v>1</v>
      </c>
      <c r="R137" s="57">
        <v>1</v>
      </c>
      <c r="S137" s="57">
        <v>1</v>
      </c>
      <c r="T137" s="16">
        <v>0</v>
      </c>
      <c r="U137" s="16">
        <v>0</v>
      </c>
      <c r="V137" s="16">
        <v>0</v>
      </c>
      <c r="W137" s="16"/>
      <c r="X137" s="16"/>
      <c r="Y137" s="57">
        <v>1</v>
      </c>
      <c r="Z137" s="16"/>
      <c r="AA137" s="16"/>
      <c r="AB137" s="16"/>
      <c r="AC137" s="57">
        <v>1</v>
      </c>
      <c r="AD137" s="16"/>
      <c r="AE137" s="16"/>
      <c r="AF137" s="16"/>
      <c r="AG137" s="138" t="s">
        <v>817</v>
      </c>
    </row>
    <row r="138" spans="1:33" ht="63" customHeight="1" x14ac:dyDescent="0.3">
      <c r="A138" s="252" t="s">
        <v>2659</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59">
        <v>0</v>
      </c>
      <c r="U138" s="7">
        <v>0</v>
      </c>
      <c r="V138" s="7">
        <v>0</v>
      </c>
      <c r="W138" s="16"/>
      <c r="X138" s="16"/>
      <c r="Y138" s="197">
        <v>0</v>
      </c>
      <c r="Z138" s="16"/>
      <c r="AA138" s="16"/>
      <c r="AB138" s="16"/>
      <c r="AC138" s="197">
        <v>0</v>
      </c>
      <c r="AD138" s="16"/>
      <c r="AE138" s="16"/>
      <c r="AF138" s="16"/>
      <c r="AG138" s="138" t="s">
        <v>1179</v>
      </c>
    </row>
    <row r="139" spans="1:33" ht="63.6" customHeight="1" x14ac:dyDescent="0.3">
      <c r="A139" s="40" t="s">
        <v>2660</v>
      </c>
      <c r="B139" s="16">
        <v>1</v>
      </c>
      <c r="C139" s="16">
        <v>1</v>
      </c>
      <c r="D139" s="16">
        <v>1</v>
      </c>
      <c r="E139" s="16">
        <v>0</v>
      </c>
      <c r="F139" s="16">
        <v>1</v>
      </c>
      <c r="G139" s="16">
        <v>1</v>
      </c>
      <c r="H139" s="16">
        <v>1</v>
      </c>
      <c r="I139" s="16">
        <v>1</v>
      </c>
      <c r="J139" s="16">
        <v>1</v>
      </c>
      <c r="K139" s="16">
        <v>0</v>
      </c>
      <c r="L139" s="16">
        <v>0</v>
      </c>
      <c r="M139" s="16">
        <v>0</v>
      </c>
      <c r="N139" s="16">
        <v>1</v>
      </c>
      <c r="O139" s="16">
        <v>1</v>
      </c>
      <c r="P139" s="16">
        <v>1</v>
      </c>
      <c r="Q139" s="57">
        <v>1</v>
      </c>
      <c r="R139" s="16">
        <v>0</v>
      </c>
      <c r="S139" s="16">
        <v>0</v>
      </c>
      <c r="T139" s="16">
        <v>1</v>
      </c>
      <c r="U139" s="16">
        <v>1</v>
      </c>
      <c r="V139" s="16">
        <v>1</v>
      </c>
      <c r="W139" s="16"/>
      <c r="X139" s="16"/>
      <c r="Y139" s="16">
        <v>0</v>
      </c>
      <c r="Z139" s="16"/>
      <c r="AA139" s="16"/>
      <c r="AB139" s="16"/>
      <c r="AC139" s="16">
        <v>0</v>
      </c>
      <c r="AD139" s="16"/>
      <c r="AE139" s="16"/>
      <c r="AF139" s="16"/>
      <c r="AG139" s="138" t="s">
        <v>2658</v>
      </c>
    </row>
    <row r="140" spans="1:33" ht="13.5" customHeight="1" x14ac:dyDescent="0.3">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6">
        <v>5</v>
      </c>
      <c r="Q140" s="197">
        <v>13</v>
      </c>
      <c r="R140" s="197">
        <v>7</v>
      </c>
      <c r="S140" s="197">
        <v>5</v>
      </c>
      <c r="T140" s="68">
        <v>12</v>
      </c>
      <c r="U140" s="57">
        <v>4</v>
      </c>
      <c r="V140" s="63">
        <v>5</v>
      </c>
      <c r="W140" s="16"/>
      <c r="X140" s="16"/>
      <c r="Y140" s="197">
        <v>5</v>
      </c>
      <c r="Z140" s="16"/>
      <c r="AA140" s="16"/>
      <c r="AB140" s="16"/>
      <c r="AC140" s="197">
        <v>5</v>
      </c>
      <c r="AD140" s="16"/>
      <c r="AE140" s="16"/>
      <c r="AF140" s="16"/>
      <c r="AG140" s="138" t="s">
        <v>2355</v>
      </c>
    </row>
    <row r="141" spans="1:33" x14ac:dyDescent="0.3">
      <c r="Q141" s="197"/>
      <c r="R141" s="197"/>
      <c r="S141" s="197"/>
      <c r="Y141" s="197"/>
      <c r="AC141" s="197"/>
    </row>
    <row r="142" spans="1:33" ht="13.5" customHeight="1" x14ac:dyDescent="0.3">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97">
        <v>0</v>
      </c>
      <c r="Z142" s="16"/>
      <c r="AA142" s="16"/>
      <c r="AB142" s="16"/>
      <c r="AC142" s="197">
        <v>0</v>
      </c>
      <c r="AD142" s="16"/>
      <c r="AE142" s="16"/>
      <c r="AF142" s="16"/>
      <c r="AG142" s="138" t="s">
        <v>1152</v>
      </c>
    </row>
    <row r="143" spans="1:33" ht="13.5" customHeight="1" x14ac:dyDescent="0.3">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97">
        <v>0</v>
      </c>
      <c r="Z143" s="16"/>
      <c r="AA143" s="16"/>
      <c r="AB143" s="16"/>
      <c r="AC143" s="197">
        <v>0</v>
      </c>
      <c r="AD143" s="16"/>
      <c r="AE143" s="16"/>
      <c r="AF143" s="16"/>
      <c r="AG143" s="138" t="s">
        <v>820</v>
      </c>
    </row>
    <row r="144" spans="1:33" ht="13.5" customHeight="1" x14ac:dyDescent="0.3">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57">
        <v>0</v>
      </c>
      <c r="Q144" s="197">
        <v>0</v>
      </c>
      <c r="R144" s="197">
        <v>0</v>
      </c>
      <c r="S144" s="197">
        <v>0</v>
      </c>
      <c r="T144" s="459">
        <v>0</v>
      </c>
      <c r="U144" s="7">
        <v>0</v>
      </c>
      <c r="V144" s="7">
        <v>0</v>
      </c>
      <c r="W144" s="16"/>
      <c r="X144" s="16"/>
      <c r="Y144" s="197">
        <v>0</v>
      </c>
      <c r="Z144" s="16"/>
      <c r="AA144" s="16"/>
      <c r="AB144" s="16"/>
      <c r="AC144" s="197">
        <v>0</v>
      </c>
      <c r="AD144" s="16"/>
      <c r="AE144" s="16"/>
      <c r="AF144" s="16"/>
      <c r="AG144" s="138" t="s">
        <v>826</v>
      </c>
    </row>
    <row r="145" spans="1:33" ht="13.5" customHeight="1" x14ac:dyDescent="0.3">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6">
        <v>1</v>
      </c>
      <c r="Q145" s="197">
        <v>1</v>
      </c>
      <c r="R145" s="197">
        <v>1</v>
      </c>
      <c r="S145" s="197">
        <v>1</v>
      </c>
      <c r="T145" s="460">
        <v>1</v>
      </c>
      <c r="U145" s="238">
        <v>1</v>
      </c>
      <c r="V145" s="252">
        <v>1</v>
      </c>
      <c r="W145" s="16"/>
      <c r="X145" s="16"/>
      <c r="Y145" s="197">
        <v>1</v>
      </c>
      <c r="Z145" s="16"/>
      <c r="AA145" s="16"/>
      <c r="AB145" s="16"/>
      <c r="AC145" s="197">
        <v>1</v>
      </c>
      <c r="AD145" s="16"/>
      <c r="AE145" s="16"/>
      <c r="AF145" s="16"/>
      <c r="AG145" s="138" t="s">
        <v>1641</v>
      </c>
    </row>
    <row r="146" spans="1:33" ht="13.5" customHeight="1" x14ac:dyDescent="0.3">
      <c r="A146" s="239" t="s">
        <v>2446</v>
      </c>
      <c r="B146" s="290"/>
      <c r="C146" s="290"/>
      <c r="D146" s="290"/>
      <c r="E146" s="290">
        <v>0</v>
      </c>
      <c r="F146" s="290">
        <v>0</v>
      </c>
      <c r="G146" s="290">
        <v>0</v>
      </c>
      <c r="H146" s="290">
        <v>0</v>
      </c>
      <c r="I146" s="290">
        <v>0</v>
      </c>
      <c r="J146" s="290">
        <v>0</v>
      </c>
      <c r="K146" s="290">
        <v>0</v>
      </c>
      <c r="L146" s="290">
        <v>0</v>
      </c>
      <c r="M146" s="290">
        <v>0</v>
      </c>
      <c r="N146" s="290">
        <v>0</v>
      </c>
      <c r="O146" s="290">
        <v>0</v>
      </c>
      <c r="P146" s="456">
        <v>0</v>
      </c>
      <c r="Q146" s="197">
        <v>1</v>
      </c>
      <c r="R146" s="197">
        <v>1</v>
      </c>
      <c r="S146" s="197">
        <v>1</v>
      </c>
      <c r="T146" s="460">
        <v>1</v>
      </c>
      <c r="U146" s="238">
        <v>1</v>
      </c>
      <c r="V146" s="252">
        <v>1</v>
      </c>
      <c r="W146" s="16"/>
      <c r="X146" s="16"/>
      <c r="Y146" s="197">
        <v>1</v>
      </c>
      <c r="Z146" s="16"/>
      <c r="AA146" s="16"/>
      <c r="AB146" s="16"/>
      <c r="AC146" s="197">
        <v>1</v>
      </c>
      <c r="AD146" s="16"/>
      <c r="AE146" s="16"/>
      <c r="AF146" s="16"/>
      <c r="AG146" s="138" t="s">
        <v>2447</v>
      </c>
    </row>
    <row r="147" spans="1:33" ht="13.5" customHeight="1" x14ac:dyDescent="0.3">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97">
        <v>0</v>
      </c>
      <c r="Z147" s="16"/>
      <c r="AA147" s="16"/>
      <c r="AB147" s="16"/>
      <c r="AC147" s="197">
        <v>0</v>
      </c>
      <c r="AD147" s="16"/>
      <c r="AE147" s="16"/>
      <c r="AF147" s="16"/>
      <c r="AG147" s="138" t="s">
        <v>821</v>
      </c>
    </row>
    <row r="148" spans="1:33" ht="13.5" customHeight="1" x14ac:dyDescent="0.3">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58">
        <v>0</v>
      </c>
      <c r="Q148" s="197">
        <v>0</v>
      </c>
      <c r="R148" s="197">
        <v>0</v>
      </c>
      <c r="S148" s="197">
        <v>0</v>
      </c>
      <c r="T148" s="459">
        <v>0</v>
      </c>
      <c r="U148" s="7">
        <v>0</v>
      </c>
      <c r="V148" s="7">
        <v>0</v>
      </c>
      <c r="W148" s="16"/>
      <c r="X148" s="16"/>
      <c r="Y148" s="197">
        <v>0</v>
      </c>
      <c r="Z148" s="16"/>
      <c r="AA148" s="16"/>
      <c r="AB148" s="16"/>
      <c r="AC148" s="197">
        <v>0</v>
      </c>
      <c r="AD148" s="16"/>
      <c r="AE148" s="16"/>
      <c r="AF148" s="16"/>
      <c r="AG148" s="138" t="s">
        <v>1449</v>
      </c>
    </row>
    <row r="149" spans="1:33" ht="13.5" customHeight="1" x14ac:dyDescent="0.3">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57">
        <v>0</v>
      </c>
      <c r="Q149" s="197">
        <v>0</v>
      </c>
      <c r="R149" s="197">
        <v>0</v>
      </c>
      <c r="S149" s="197">
        <v>0</v>
      </c>
      <c r="T149" s="459">
        <v>0</v>
      </c>
      <c r="U149" s="7">
        <v>0</v>
      </c>
      <c r="V149" s="7">
        <v>0</v>
      </c>
      <c r="W149" s="16"/>
      <c r="X149" s="16"/>
      <c r="Y149" s="197">
        <v>0</v>
      </c>
      <c r="Z149" s="16"/>
      <c r="AA149" s="16"/>
      <c r="AB149" s="16"/>
      <c r="AC149" s="197">
        <v>0</v>
      </c>
      <c r="AD149" s="16"/>
      <c r="AE149" s="16"/>
      <c r="AF149" s="16"/>
      <c r="AG149" s="16" t="s">
        <v>1568</v>
      </c>
    </row>
    <row r="150" spans="1:33" ht="13.5" customHeight="1" x14ac:dyDescent="0.3">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97">
        <v>0</v>
      </c>
      <c r="Z150" s="16"/>
      <c r="AA150" s="16"/>
      <c r="AB150" s="16"/>
      <c r="AC150" s="197">
        <v>0</v>
      </c>
      <c r="AD150" s="16"/>
      <c r="AE150" s="16"/>
      <c r="AF150" s="16"/>
      <c r="AG150" s="138" t="s">
        <v>822</v>
      </c>
    </row>
    <row r="151" spans="1:33" ht="13.5" customHeight="1" x14ac:dyDescent="0.3">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57">
        <v>1</v>
      </c>
      <c r="Q151" s="197">
        <v>1</v>
      </c>
      <c r="R151" s="197">
        <v>1</v>
      </c>
      <c r="S151" s="197">
        <v>1</v>
      </c>
      <c r="T151" s="459">
        <v>1</v>
      </c>
      <c r="U151" s="7">
        <v>1</v>
      </c>
      <c r="V151" s="7">
        <v>1</v>
      </c>
      <c r="W151" s="16"/>
      <c r="X151" s="16"/>
      <c r="Y151" s="197">
        <v>1</v>
      </c>
      <c r="Z151" s="16"/>
      <c r="AA151" s="16"/>
      <c r="AB151" s="16"/>
      <c r="AC151" s="197">
        <v>1</v>
      </c>
      <c r="AD151" s="16"/>
      <c r="AE151" s="16"/>
      <c r="AF151" s="16"/>
      <c r="AG151" s="138" t="s">
        <v>815</v>
      </c>
    </row>
    <row r="152" spans="1:33" ht="13.5" customHeight="1" x14ac:dyDescent="0.3">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58">
        <v>48</v>
      </c>
      <c r="Q152" s="197">
        <v>48</v>
      </c>
      <c r="R152" s="197">
        <v>48</v>
      </c>
      <c r="S152" s="197">
        <v>48</v>
      </c>
      <c r="T152" s="461">
        <v>48</v>
      </c>
      <c r="U152" s="376">
        <v>48</v>
      </c>
      <c r="V152" s="252">
        <v>48</v>
      </c>
      <c r="W152" s="16"/>
      <c r="X152" s="16"/>
      <c r="Y152" s="197">
        <v>48</v>
      </c>
      <c r="Z152" s="16"/>
      <c r="AA152" s="16"/>
      <c r="AB152" s="16"/>
      <c r="AC152" s="197">
        <v>48</v>
      </c>
      <c r="AD152" s="16"/>
      <c r="AE152" s="16"/>
      <c r="AF152" s="16"/>
      <c r="AG152" s="138" t="s">
        <v>1681</v>
      </c>
    </row>
    <row r="153" spans="1:33" ht="13.5" customHeight="1" x14ac:dyDescent="0.3">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97">
        <v>0</v>
      </c>
      <c r="Z153" s="16"/>
      <c r="AA153" s="16"/>
      <c r="AB153" s="16"/>
      <c r="AC153" s="197">
        <v>0</v>
      </c>
      <c r="AD153" s="16"/>
      <c r="AE153" s="16"/>
      <c r="AF153" s="16"/>
      <c r="AG153" s="138" t="s">
        <v>816</v>
      </c>
    </row>
    <row r="154" spans="1:33" ht="13.5" customHeight="1" x14ac:dyDescent="0.3">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97">
        <v>0</v>
      </c>
      <c r="Z154" s="16"/>
      <c r="AA154" s="16"/>
      <c r="AB154" s="16"/>
      <c r="AC154" s="197">
        <v>0</v>
      </c>
      <c r="AD154" s="16"/>
      <c r="AE154" s="16"/>
      <c r="AF154" s="16"/>
      <c r="AG154" s="138" t="s">
        <v>823</v>
      </c>
    </row>
    <row r="155" spans="1:33" ht="13.5" customHeight="1" x14ac:dyDescent="0.3">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97">
        <v>0</v>
      </c>
      <c r="Z155" s="16"/>
      <c r="AA155" s="16"/>
      <c r="AB155" s="16"/>
      <c r="AC155" s="197">
        <v>0</v>
      </c>
      <c r="AD155" s="16"/>
      <c r="AE155" s="16"/>
      <c r="AF155" s="16"/>
      <c r="AG155" s="138" t="s">
        <v>824</v>
      </c>
    </row>
    <row r="156" spans="1:33" ht="13.5" customHeight="1" x14ac:dyDescent="0.3">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97">
        <v>1</v>
      </c>
      <c r="Z156" s="16"/>
      <c r="AA156" s="16"/>
      <c r="AB156" s="16"/>
      <c r="AC156" s="197">
        <v>1</v>
      </c>
      <c r="AD156" s="16"/>
      <c r="AE156" s="16"/>
      <c r="AF156" s="16"/>
      <c r="AG156" s="138" t="s">
        <v>825</v>
      </c>
    </row>
    <row r="157" spans="1:33" ht="13.5" customHeight="1" x14ac:dyDescent="0.3">
      <c r="A157" s="494" t="s">
        <v>1487</v>
      </c>
      <c r="B157" s="7">
        <v>0</v>
      </c>
      <c r="C157" s="7">
        <v>0</v>
      </c>
      <c r="D157" s="7">
        <v>0</v>
      </c>
      <c r="E157" s="7">
        <v>0</v>
      </c>
      <c r="F157" s="7">
        <v>0</v>
      </c>
      <c r="G157" s="7">
        <v>0</v>
      </c>
      <c r="H157" s="7">
        <v>0</v>
      </c>
      <c r="I157" s="7">
        <v>0</v>
      </c>
      <c r="J157" s="7">
        <v>0</v>
      </c>
      <c r="K157" s="7">
        <v>0</v>
      </c>
      <c r="L157" s="7">
        <v>0</v>
      </c>
      <c r="M157" s="7">
        <v>0</v>
      </c>
      <c r="N157" s="7">
        <v>1</v>
      </c>
      <c r="O157" s="7">
        <v>1</v>
      </c>
      <c r="P157" s="458">
        <v>1</v>
      </c>
      <c r="Q157" s="197">
        <v>1</v>
      </c>
      <c r="R157" s="197">
        <v>1</v>
      </c>
      <c r="S157" s="197">
        <v>1</v>
      </c>
      <c r="T157" s="459">
        <v>1</v>
      </c>
      <c r="U157" s="7">
        <v>1</v>
      </c>
      <c r="V157" s="63">
        <v>0</v>
      </c>
      <c r="W157" s="16"/>
      <c r="X157" s="16"/>
      <c r="Y157" s="197">
        <v>1</v>
      </c>
      <c r="Z157" s="16"/>
      <c r="AA157" s="16"/>
      <c r="AB157" s="16"/>
      <c r="AC157" s="197">
        <v>1</v>
      </c>
      <c r="AD157" s="16"/>
      <c r="AE157" s="16"/>
      <c r="AF157" s="16"/>
      <c r="AG157" s="138" t="s">
        <v>2030</v>
      </c>
    </row>
    <row r="158" spans="1:33" ht="13.5" customHeight="1" x14ac:dyDescent="0.3">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97">
        <v>0</v>
      </c>
      <c r="Z158" s="16"/>
      <c r="AA158" s="16"/>
      <c r="AB158" s="16"/>
      <c r="AC158" s="197">
        <v>0</v>
      </c>
      <c r="AD158" s="16"/>
      <c r="AE158" s="16"/>
      <c r="AF158" s="16"/>
      <c r="AG158" s="311" t="s">
        <v>2032</v>
      </c>
    </row>
    <row r="159" spans="1:33" ht="13.5" customHeight="1" x14ac:dyDescent="0.3">
      <c r="A159" s="40" t="s">
        <v>1533</v>
      </c>
      <c r="B159" s="7">
        <v>0</v>
      </c>
      <c r="C159" s="7">
        <v>0</v>
      </c>
      <c r="D159" s="7">
        <v>0</v>
      </c>
      <c r="E159" s="7">
        <v>0</v>
      </c>
      <c r="F159" s="7">
        <v>0</v>
      </c>
      <c r="G159" s="7">
        <v>0</v>
      </c>
      <c r="H159" s="7">
        <v>0</v>
      </c>
      <c r="I159" s="7">
        <v>0</v>
      </c>
      <c r="J159" s="7">
        <v>0</v>
      </c>
      <c r="K159" s="7">
        <v>0</v>
      </c>
      <c r="L159" s="7">
        <v>0</v>
      </c>
      <c r="M159" s="7">
        <v>0</v>
      </c>
      <c r="N159" s="7">
        <v>0</v>
      </c>
      <c r="O159" s="7">
        <v>0</v>
      </c>
      <c r="P159" s="458">
        <v>0</v>
      </c>
      <c r="Q159" s="197">
        <v>0</v>
      </c>
      <c r="R159" s="197">
        <v>1</v>
      </c>
      <c r="S159" s="197">
        <v>0</v>
      </c>
      <c r="T159" s="460">
        <v>1</v>
      </c>
      <c r="U159" s="16">
        <v>0</v>
      </c>
      <c r="V159" s="238">
        <v>0</v>
      </c>
      <c r="W159" s="16"/>
      <c r="X159" s="16"/>
      <c r="Y159" s="197">
        <v>0</v>
      </c>
      <c r="Z159" s="16"/>
      <c r="AA159" s="16"/>
      <c r="AB159" s="16"/>
      <c r="AC159" s="197">
        <v>0</v>
      </c>
      <c r="AD159" s="16"/>
      <c r="AE159" s="16"/>
      <c r="AF159" s="16"/>
      <c r="AG159" s="129" t="s">
        <v>1534</v>
      </c>
    </row>
    <row r="160" spans="1:33" ht="13.5" customHeight="1" x14ac:dyDescent="0.3">
      <c r="A160" s="40" t="s">
        <v>1678</v>
      </c>
      <c r="B160" s="7"/>
      <c r="C160" s="7"/>
      <c r="D160" s="7"/>
      <c r="E160" s="290">
        <v>0</v>
      </c>
      <c r="F160" s="290">
        <v>0</v>
      </c>
      <c r="G160" s="290">
        <v>0</v>
      </c>
      <c r="H160" s="290">
        <v>0</v>
      </c>
      <c r="I160" s="290">
        <v>0</v>
      </c>
      <c r="J160" s="290">
        <v>0</v>
      </c>
      <c r="K160" s="290">
        <v>0</v>
      </c>
      <c r="L160" s="290">
        <v>0</v>
      </c>
      <c r="M160" s="290">
        <v>0</v>
      </c>
      <c r="N160" s="290">
        <v>0</v>
      </c>
      <c r="O160" s="290">
        <v>0</v>
      </c>
      <c r="P160" s="458">
        <v>0</v>
      </c>
      <c r="Q160" s="449">
        <v>0</v>
      </c>
      <c r="R160" s="449">
        <v>0</v>
      </c>
      <c r="S160" s="197">
        <v>0</v>
      </c>
      <c r="T160" s="462">
        <v>0</v>
      </c>
      <c r="U160" s="252">
        <v>0</v>
      </c>
      <c r="V160" s="252">
        <v>0</v>
      </c>
      <c r="W160" s="16"/>
      <c r="X160" s="16"/>
      <c r="Y160" s="197">
        <v>0</v>
      </c>
      <c r="Z160" s="16"/>
      <c r="AA160" s="16"/>
      <c r="AB160" s="16"/>
      <c r="AC160" s="197">
        <v>0</v>
      </c>
      <c r="AD160" s="16"/>
      <c r="AE160" s="16"/>
      <c r="AF160" s="16"/>
      <c r="AG160" s="138" t="s">
        <v>1679</v>
      </c>
    </row>
    <row r="161" spans="1:33" ht="13.5" customHeight="1" x14ac:dyDescent="0.3">
      <c r="A161" s="40" t="s">
        <v>21</v>
      </c>
      <c r="B161" s="7">
        <v>0</v>
      </c>
      <c r="C161" s="7">
        <v>0</v>
      </c>
      <c r="D161" s="7">
        <v>0</v>
      </c>
      <c r="E161" s="7">
        <v>0</v>
      </c>
      <c r="F161" s="7">
        <v>0</v>
      </c>
      <c r="G161" s="7">
        <v>0</v>
      </c>
      <c r="H161" s="7">
        <v>0</v>
      </c>
      <c r="I161" s="7">
        <v>6400</v>
      </c>
      <c r="J161" s="7">
        <v>0</v>
      </c>
      <c r="K161" s="7">
        <v>0</v>
      </c>
      <c r="L161" s="7">
        <v>0</v>
      </c>
      <c r="M161" s="7">
        <v>0</v>
      </c>
      <c r="N161" s="7">
        <v>0</v>
      </c>
      <c r="O161" s="7">
        <v>0</v>
      </c>
      <c r="P161" s="458">
        <v>0</v>
      </c>
      <c r="Q161" s="197">
        <v>0</v>
      </c>
      <c r="R161" s="197">
        <v>8000</v>
      </c>
      <c r="S161" s="454">
        <v>0</v>
      </c>
      <c r="T161" s="463">
        <v>8000</v>
      </c>
      <c r="U161" s="57">
        <v>0</v>
      </c>
      <c r="V161" s="57">
        <v>0</v>
      </c>
      <c r="W161" s="16"/>
      <c r="X161" s="16"/>
      <c r="Y161" s="454">
        <v>0</v>
      </c>
      <c r="Z161" s="16"/>
      <c r="AA161" s="16"/>
      <c r="AB161" s="16"/>
      <c r="AC161" s="454">
        <v>0</v>
      </c>
      <c r="AD161" s="16"/>
      <c r="AE161" s="16"/>
      <c r="AF161" s="16"/>
      <c r="AG161" s="378" t="s">
        <v>2029</v>
      </c>
    </row>
    <row r="162" spans="1:33" ht="13.2" customHeight="1" x14ac:dyDescent="0.3">
      <c r="A162" s="40" t="s">
        <v>1535</v>
      </c>
      <c r="B162" s="7">
        <v>0</v>
      </c>
      <c r="C162" s="7">
        <v>0</v>
      </c>
      <c r="D162" s="7">
        <v>0</v>
      </c>
      <c r="E162" s="7">
        <v>0</v>
      </c>
      <c r="F162" s="7">
        <v>0</v>
      </c>
      <c r="G162" s="7">
        <v>0</v>
      </c>
      <c r="H162" s="7">
        <v>0</v>
      </c>
      <c r="I162" s="7">
        <v>0</v>
      </c>
      <c r="J162" s="7">
        <v>0</v>
      </c>
      <c r="K162" s="7">
        <v>0</v>
      </c>
      <c r="L162" s="7">
        <v>0</v>
      </c>
      <c r="M162" s="7">
        <v>0</v>
      </c>
      <c r="N162" s="7">
        <v>0</v>
      </c>
      <c r="O162" s="7">
        <v>0</v>
      </c>
      <c r="P162" s="458">
        <v>0</v>
      </c>
      <c r="Q162" s="197">
        <v>0</v>
      </c>
      <c r="R162" s="197">
        <v>1</v>
      </c>
      <c r="S162" s="197">
        <v>0</v>
      </c>
      <c r="T162" s="460">
        <v>1</v>
      </c>
      <c r="U162" s="238">
        <v>0</v>
      </c>
      <c r="V162" s="238">
        <v>0</v>
      </c>
      <c r="W162" s="16"/>
      <c r="X162" s="16"/>
      <c r="Y162" s="197">
        <v>0</v>
      </c>
      <c r="Z162" s="16"/>
      <c r="AA162" s="16"/>
      <c r="AB162" s="16"/>
      <c r="AC162" s="197">
        <v>0</v>
      </c>
      <c r="AD162" s="16"/>
      <c r="AE162" s="16"/>
      <c r="AF162" s="16"/>
      <c r="AG162" s="378" t="s">
        <v>2031</v>
      </c>
    </row>
    <row r="163" spans="1:33" ht="28.2" customHeight="1" x14ac:dyDescent="0.3">
      <c r="A163" s="493" t="s">
        <v>2675</v>
      </c>
      <c r="B163" s="458">
        <v>0</v>
      </c>
      <c r="C163" s="458">
        <v>0</v>
      </c>
      <c r="D163" s="458">
        <v>0</v>
      </c>
      <c r="E163" s="458">
        <v>0</v>
      </c>
      <c r="F163" s="458">
        <v>0</v>
      </c>
      <c r="G163" s="458">
        <v>0</v>
      </c>
      <c r="H163" s="458">
        <v>0</v>
      </c>
      <c r="I163" s="458">
        <v>0</v>
      </c>
      <c r="J163" s="458">
        <v>0</v>
      </c>
      <c r="K163" s="458">
        <v>0</v>
      </c>
      <c r="L163" s="458">
        <v>0</v>
      </c>
      <c r="M163" s="458">
        <v>0</v>
      </c>
      <c r="N163" s="458">
        <v>0</v>
      </c>
      <c r="O163" s="458">
        <v>0</v>
      </c>
      <c r="P163" s="458">
        <v>0</v>
      </c>
      <c r="Q163" s="197">
        <v>1</v>
      </c>
      <c r="R163" s="197">
        <v>1</v>
      </c>
      <c r="S163" s="197">
        <v>1</v>
      </c>
      <c r="T163" s="460">
        <v>0</v>
      </c>
      <c r="U163" s="238">
        <v>0</v>
      </c>
      <c r="V163" s="238">
        <v>0</v>
      </c>
      <c r="W163" s="16"/>
      <c r="X163" s="16"/>
      <c r="Y163" s="197">
        <v>1</v>
      </c>
      <c r="Z163" s="16"/>
      <c r="AA163" s="16"/>
      <c r="AB163" s="16"/>
      <c r="AC163" s="197">
        <v>1</v>
      </c>
      <c r="AD163" s="16"/>
      <c r="AE163" s="16"/>
      <c r="AF163" s="16"/>
      <c r="AG163" s="56" t="s">
        <v>2678</v>
      </c>
    </row>
    <row r="164" spans="1:33" ht="15" x14ac:dyDescent="0.35">
      <c r="A164" s="408" t="s">
        <v>2143</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411" t="s">
        <v>2163</v>
      </c>
      <c r="Z164" s="16"/>
      <c r="AA164" s="16"/>
      <c r="AB164" s="16"/>
      <c r="AC164" s="411" t="s">
        <v>2163</v>
      </c>
      <c r="AD164" s="16"/>
      <c r="AE164" s="16"/>
      <c r="AF164" s="16"/>
      <c r="AG164" s="409" t="s">
        <v>2146</v>
      </c>
    </row>
    <row r="165" spans="1:33" ht="15" x14ac:dyDescent="0.35">
      <c r="A165" s="408" t="s">
        <v>2147</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411" t="s">
        <v>2163</v>
      </c>
      <c r="Z165" s="16"/>
      <c r="AA165" s="16"/>
      <c r="AB165" s="16"/>
      <c r="AC165" s="411" t="s">
        <v>2163</v>
      </c>
      <c r="AD165" s="16"/>
      <c r="AE165" s="16"/>
      <c r="AF165" s="16"/>
      <c r="AG165" s="409" t="s">
        <v>2148</v>
      </c>
    </row>
    <row r="166" spans="1:33" ht="15" x14ac:dyDescent="0.35">
      <c r="A166" s="408" t="s">
        <v>2149</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1" t="s">
        <v>2163</v>
      </c>
      <c r="T166" s="68"/>
      <c r="U166" s="16"/>
      <c r="V166" s="16"/>
      <c r="W166" s="16"/>
      <c r="X166" s="16"/>
      <c r="Y166" s="411" t="s">
        <v>2163</v>
      </c>
      <c r="Z166" s="16"/>
      <c r="AA166" s="16"/>
      <c r="AB166" s="16"/>
      <c r="AC166" s="411" t="s">
        <v>2163</v>
      </c>
      <c r="AD166" s="16"/>
      <c r="AE166" s="16"/>
      <c r="AF166" s="16"/>
      <c r="AG166" s="409" t="s">
        <v>2150</v>
      </c>
    </row>
    <row r="167" spans="1:33" ht="15" x14ac:dyDescent="0.35">
      <c r="A167" s="408" t="s">
        <v>2151</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411" t="s">
        <v>2163</v>
      </c>
      <c r="Z167" s="16"/>
      <c r="AA167" s="16"/>
      <c r="AB167" s="16"/>
      <c r="AC167" s="411" t="s">
        <v>2163</v>
      </c>
      <c r="AD167" s="16"/>
      <c r="AE167" s="16"/>
      <c r="AF167" s="16"/>
      <c r="AG167" s="409" t="s">
        <v>2152</v>
      </c>
    </row>
    <row r="168" spans="1:33" ht="15" x14ac:dyDescent="0.35">
      <c r="A168" s="408" t="s">
        <v>2153</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0" t="s">
        <v>2145</v>
      </c>
      <c r="T168" s="68"/>
      <c r="U168" s="16"/>
      <c r="V168" s="16"/>
      <c r="W168" s="16"/>
      <c r="X168" s="16"/>
      <c r="Y168" s="410" t="s">
        <v>2145</v>
      </c>
      <c r="Z168" s="16"/>
      <c r="AA168" s="16"/>
      <c r="AB168" s="16"/>
      <c r="AC168" s="410" t="s">
        <v>2145</v>
      </c>
      <c r="AD168" s="16"/>
      <c r="AE168" s="16"/>
      <c r="AF168" s="16"/>
      <c r="AG168" s="409" t="s">
        <v>2154</v>
      </c>
    </row>
    <row r="169" spans="1:33" ht="15" x14ac:dyDescent="0.35">
      <c r="A169" s="408" t="s">
        <v>2155</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411" t="s">
        <v>2163</v>
      </c>
      <c r="Z169" s="16"/>
      <c r="AA169" s="16"/>
      <c r="AB169" s="16"/>
      <c r="AC169" s="411" t="s">
        <v>2163</v>
      </c>
      <c r="AD169" s="16"/>
      <c r="AE169" s="16"/>
      <c r="AF169" s="16"/>
      <c r="AG169" s="409" t="s">
        <v>2156</v>
      </c>
    </row>
    <row r="170" spans="1:33" ht="15" x14ac:dyDescent="0.35">
      <c r="A170" s="408" t="s">
        <v>2157</v>
      </c>
      <c r="B170" s="16"/>
      <c r="C170" s="16"/>
      <c r="D170" s="16"/>
      <c r="E170" s="413" t="s">
        <v>2144</v>
      </c>
      <c r="F170" s="413" t="s">
        <v>2144</v>
      </c>
      <c r="G170" s="199" t="s">
        <v>1176</v>
      </c>
      <c r="H170" s="199" t="s">
        <v>1176</v>
      </c>
      <c r="I170" s="414" t="s">
        <v>2161</v>
      </c>
      <c r="J170" s="414" t="s">
        <v>2161</v>
      </c>
      <c r="K170" s="414" t="s">
        <v>2144</v>
      </c>
      <c r="L170" s="414" t="s">
        <v>2144</v>
      </c>
      <c r="M170" s="414" t="s">
        <v>2144</v>
      </c>
      <c r="N170" s="412" t="s">
        <v>2162</v>
      </c>
      <c r="O170" s="199" t="s">
        <v>1176</v>
      </c>
      <c r="P170" s="457" t="s">
        <v>1176</v>
      </c>
      <c r="Q170" s="455" t="s">
        <v>2145</v>
      </c>
      <c r="R170" s="455" t="s">
        <v>2145</v>
      </c>
      <c r="S170" s="411" t="s">
        <v>2163</v>
      </c>
      <c r="T170" s="68"/>
      <c r="U170" s="16"/>
      <c r="V170" s="16"/>
      <c r="W170" s="16"/>
      <c r="X170" s="16"/>
      <c r="Y170" s="411" t="s">
        <v>2163</v>
      </c>
      <c r="Z170" s="16"/>
      <c r="AA170" s="16"/>
      <c r="AB170" s="16"/>
      <c r="AC170" s="411" t="s">
        <v>2163</v>
      </c>
      <c r="AD170" s="16"/>
      <c r="AE170" s="16"/>
      <c r="AF170" s="16"/>
      <c r="AG170" s="409" t="s">
        <v>2158</v>
      </c>
    </row>
    <row r="171" spans="1:33" ht="15" x14ac:dyDescent="0.35">
      <c r="A171" s="408" t="s">
        <v>2159</v>
      </c>
      <c r="B171" s="16"/>
      <c r="C171" s="16"/>
      <c r="D171" s="16"/>
      <c r="E171" s="413" t="s">
        <v>2144</v>
      </c>
      <c r="F171" s="413" t="s">
        <v>2144</v>
      </c>
      <c r="G171" s="199" t="s">
        <v>1176</v>
      </c>
      <c r="H171" s="199" t="s">
        <v>1176</v>
      </c>
      <c r="I171" s="414" t="s">
        <v>2161</v>
      </c>
      <c r="J171" s="414" t="s">
        <v>2161</v>
      </c>
      <c r="K171" s="414" t="s">
        <v>2144</v>
      </c>
      <c r="L171" s="414" t="s">
        <v>2144</v>
      </c>
      <c r="M171" s="414" t="s">
        <v>2144</v>
      </c>
      <c r="N171" s="412" t="s">
        <v>2162</v>
      </c>
      <c r="O171" s="199" t="s">
        <v>1176</v>
      </c>
      <c r="P171" s="457" t="s">
        <v>1176</v>
      </c>
      <c r="Q171" s="455" t="s">
        <v>2145</v>
      </c>
      <c r="R171" s="455" t="s">
        <v>2145</v>
      </c>
      <c r="S171" s="411" t="s">
        <v>2163</v>
      </c>
      <c r="T171" s="68"/>
      <c r="U171" s="16"/>
      <c r="V171" s="16"/>
      <c r="W171" s="16"/>
      <c r="X171" s="16"/>
      <c r="Y171" s="411" t="s">
        <v>2163</v>
      </c>
      <c r="Z171" s="16"/>
      <c r="AA171" s="16"/>
      <c r="AB171" s="16"/>
      <c r="AC171" s="411" t="s">
        <v>2163</v>
      </c>
      <c r="AD171" s="16"/>
      <c r="AE171" s="16"/>
      <c r="AF171" s="16"/>
      <c r="AG171" s="409" t="s">
        <v>2160</v>
      </c>
    </row>
  </sheetData>
  <autoFilter ref="A5:AH5" xr:uid="{E85CD0FB-0462-40B4-AA37-D16982E431C6}"/>
  <mergeCells count="5">
    <mergeCell ref="C4:D4"/>
    <mergeCell ref="E4:G4"/>
    <mergeCell ref="I4:J4"/>
    <mergeCell ref="K4:M4"/>
    <mergeCell ref="Q4:R4"/>
  </mergeCells>
  <phoneticPr fontId="18" type="noConversion"/>
  <conditionalFormatting sqref="A61 A76:A82 A107 A72 A74">
    <cfRule type="cellIs" dxfId="2426" priority="25" operator="equal">
      <formula>0</formula>
    </cfRule>
  </conditionalFormatting>
  <conditionalFormatting sqref="A62">
    <cfRule type="cellIs" dxfId="2425" priority="24" operator="equal">
      <formula>0</formula>
    </cfRule>
  </conditionalFormatting>
  <conditionalFormatting sqref="A63">
    <cfRule type="cellIs" dxfId="2424" priority="23" operator="equal">
      <formula>0</formula>
    </cfRule>
  </conditionalFormatting>
  <conditionalFormatting sqref="A84:A87 A105:A108">
    <cfRule type="cellIs" priority="21" operator="equal">
      <formula>0</formula>
    </cfRule>
  </conditionalFormatting>
  <conditionalFormatting sqref="A64">
    <cfRule type="cellIs" dxfId="2423" priority="17" operator="equal">
      <formula>0</formula>
    </cfRule>
  </conditionalFormatting>
  <conditionalFormatting sqref="A65:A67">
    <cfRule type="cellIs" dxfId="2422" priority="13" operator="equal">
      <formula>0</formula>
    </cfRule>
  </conditionalFormatting>
  <conditionalFormatting sqref="A90:A103">
    <cfRule type="cellIs" dxfId="2421" priority="12" operator="equal">
      <formula>0</formula>
    </cfRule>
  </conditionalFormatting>
  <conditionalFormatting sqref="A71">
    <cfRule type="cellIs" dxfId="2420" priority="10" operator="equal">
      <formula>0</formula>
    </cfRule>
  </conditionalFormatting>
  <conditionalFormatting sqref="A88:A89">
    <cfRule type="cellIs" priority="8" operator="equal">
      <formula>0</formula>
    </cfRule>
  </conditionalFormatting>
  <conditionalFormatting sqref="A70">
    <cfRule type="cellIs" dxfId="2419" priority="6" operator="equal">
      <formula>0</formula>
    </cfRule>
  </conditionalFormatting>
  <conditionalFormatting sqref="A68:A69">
    <cfRule type="cellIs" dxfId="2418" priority="5" operator="equal">
      <formula>0</formula>
    </cfRule>
  </conditionalFormatting>
  <conditionalFormatting sqref="A73:A75">
    <cfRule type="cellIs" dxfId="2417" priority="2" operator="equal">
      <formula>0</formula>
    </cfRule>
  </conditionalFormatting>
  <pageMargins left="0.7" right="0.7" top="0.75" bottom="0.75" header="0.3" footer="0.3"/>
  <pageSetup orientation="portrait" r:id="rId1"/>
  <ignoredErrors>
    <ignoredError sqref="A8:X50 A90:X104 R86:X87 A76:X76 E86:P87 A85:A87 E85:X85 B60:X60 B59:X59 A114:X115 B113:R113 T113:X113 A63:X65 A62:P62 T61:X62 A84:P84 T84:U84 A112:X112 A105:P105 T105:X105 E88:R89 E68:R69 B83:X83 A77:D77 W77:X77 A79:X79 A109:X109 B61:P61 A4:X4 A53:X53 B52:X52 A116:Q116 S116:X116 A106:Q106 S106:X106 A66:P67 S66:X67 E70:X70 E71:X71 T68:X69 T88:X89 A78:D78 W78:X78 E77:V78 A108:D108 W108:X108 B51:X51 A6:X6 A5:V5 AD5:AG5 Z8:AA50 Z90:AA104 Z86:AA87 Z76:AA76 Z85:AA85 Z60:AA60 Z59:AA59 Z114:AA115 Z113:AA113 Z63:AA65 Z61:AA62 Z84:AA84 Z112:AA112 Z105:AA105 Z83:AA83 Z77:AA77 Z79:AA79 Z109:AA109 Z4:AA4 Z53:AA58 Z52:AA52 Z116:AA116 Z106:AA106 Z66:AA67 Z70:AA70 Z71:AA71 Z68:AA69 Z88:AA89 Z78:AA78 Z108:AA108 Z51:AA51 Z6:AA6 AD8:AG50 AD90:AG104 AD86:AG87 AD76:AG76 AD85:AG85 AD60:AG60 AD59:AG59 AD114:AG115 AD113:AG113 AD63:AG65 AD61:AG62 AD84:AG84 AD112:AG112 AD105:AG105 AD83:AG83 AD77:AG77 AD79:AG79 AD109:AG109 AD4:AG4 AD53:AG53 AD52:AG52 AD116:AG116 AD106:AG106 AD66:AG67 AD70:AF70 AD71:AF71 AD68:AF69 AD88:AF89 AD78:AG78 AD108:AG108 AD51:AG51 AD6:AG6 A55:X58 B54:U54 W54:X54 AD55:AG58 AD54:AF54 W84:X8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O325"/>
  <sheetViews>
    <sheetView zoomScale="70" zoomScaleNormal="70" workbookViewId="0">
      <pane ySplit="4" topLeftCell="A233" activePane="bottomLeft" state="frozen"/>
      <selection pane="bottomLeft" activeCell="F255" sqref="F255"/>
    </sheetView>
  </sheetViews>
  <sheetFormatPr defaultColWidth="8.88671875" defaultRowHeight="27" customHeight="1" x14ac:dyDescent="0.3"/>
  <cols>
    <col min="1" max="1" width="3.44140625" style="434" bestFit="1" customWidth="1"/>
    <col min="2" max="2" width="33" style="390" customWidth="1"/>
    <col min="3" max="3" width="14.6640625" style="390" customWidth="1"/>
    <col min="4" max="4" width="35.44140625" style="390" customWidth="1"/>
    <col min="5" max="5" width="14.44140625" style="390" customWidth="1"/>
    <col min="6" max="6" width="33" style="390" customWidth="1"/>
    <col min="7" max="7" width="14.109375" style="390" customWidth="1"/>
    <col min="8" max="8" width="18.6640625" style="390" customWidth="1"/>
    <col min="9" max="9" width="12.44140625" style="390" customWidth="1"/>
    <col min="10" max="10" width="24.44140625" style="390" hidden="1" customWidth="1"/>
    <col min="11" max="11" width="4.109375" style="390" hidden="1" customWidth="1"/>
    <col min="12" max="12" width="8" style="390" customWidth="1"/>
    <col min="13" max="14" width="10.109375" style="390" customWidth="1"/>
    <col min="15" max="15" width="44.44140625" style="390" customWidth="1"/>
    <col min="16" max="16" width="13.6640625" style="352" customWidth="1"/>
    <col min="17" max="17" width="17" style="352" customWidth="1"/>
    <col min="18" max="18" width="12.33203125" style="352" customWidth="1"/>
    <col min="19" max="19" width="19" style="352" customWidth="1"/>
    <col min="20" max="20" width="13.33203125" style="352" customWidth="1"/>
    <col min="21" max="21" width="14.5546875" style="352" customWidth="1"/>
    <col min="22" max="22" width="8.44140625" style="352" customWidth="1"/>
    <col min="23" max="23" width="19.33203125" style="390" customWidth="1"/>
    <col min="24" max="24" width="13.33203125" style="352" customWidth="1"/>
    <col min="25" max="25" width="15.33203125" style="352" customWidth="1"/>
    <col min="26" max="26" width="12.33203125" style="352" customWidth="1"/>
    <col min="27" max="27" width="16.88671875" style="352" customWidth="1"/>
    <col min="28" max="28" width="14.109375" style="352" customWidth="1"/>
    <col min="29" max="36" width="11" style="352" customWidth="1"/>
    <col min="37" max="37" width="29.44140625" style="352" customWidth="1"/>
    <col min="38" max="38" width="4.44140625" style="352" bestFit="1" customWidth="1"/>
    <col min="39" max="39" width="33.44140625" style="352" bestFit="1" customWidth="1"/>
    <col min="40" max="40" width="32.88671875" style="352" bestFit="1" customWidth="1"/>
    <col min="41" max="41" width="72.109375" style="352" bestFit="1" customWidth="1"/>
    <col min="42" max="16384" width="8.88671875" style="352"/>
  </cols>
  <sheetData>
    <row r="1" spans="1:41" ht="27" customHeight="1" x14ac:dyDescent="0.3">
      <c r="C1" s="481" t="s">
        <v>1168</v>
      </c>
      <c r="J1" s="466" t="s">
        <v>2139</v>
      </c>
      <c r="L1" s="487"/>
    </row>
    <row r="2" spans="1:41" ht="27" customHeight="1" x14ac:dyDescent="0.3">
      <c r="C2" s="482" t="s">
        <v>1431</v>
      </c>
    </row>
    <row r="4" spans="1:41" s="406" customFormat="1" ht="27" customHeight="1" x14ac:dyDescent="0.3">
      <c r="A4" s="435" t="s">
        <v>1380</v>
      </c>
      <c r="B4" s="387" t="s">
        <v>1729</v>
      </c>
      <c r="C4" s="387" t="s">
        <v>1413</v>
      </c>
      <c r="D4" s="387" t="s">
        <v>1651</v>
      </c>
      <c r="E4" s="387" t="s">
        <v>1743</v>
      </c>
      <c r="F4" s="387" t="s">
        <v>371</v>
      </c>
      <c r="G4" s="387" t="s">
        <v>1742</v>
      </c>
      <c r="H4" s="415" t="s">
        <v>2597</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1551</v>
      </c>
      <c r="AB4" s="387" t="s">
        <v>1552</v>
      </c>
      <c r="AC4" s="387" t="s">
        <v>2054</v>
      </c>
      <c r="AD4" s="387" t="s">
        <v>2683</v>
      </c>
      <c r="AE4" s="387" t="s">
        <v>2684</v>
      </c>
      <c r="AF4" s="387" t="s">
        <v>2682</v>
      </c>
      <c r="AG4" s="387" t="s">
        <v>2685</v>
      </c>
      <c r="AH4" s="387" t="s">
        <v>2687</v>
      </c>
      <c r="AI4" s="387" t="s">
        <v>2688</v>
      </c>
      <c r="AJ4" s="387" t="s">
        <v>2689</v>
      </c>
      <c r="AK4" s="387" t="s">
        <v>1407</v>
      </c>
      <c r="AL4" s="387" t="s">
        <v>1759</v>
      </c>
      <c r="AM4" s="387" t="s">
        <v>1406</v>
      </c>
      <c r="AN4" s="387" t="s">
        <v>1405</v>
      </c>
      <c r="AO4" s="387" t="s">
        <v>1404</v>
      </c>
    </row>
    <row r="5" spans="1:41" ht="27" customHeight="1" x14ac:dyDescent="0.3">
      <c r="A5" s="436">
        <v>1</v>
      </c>
      <c r="B5" s="439" t="s">
        <v>48</v>
      </c>
      <c r="C5" s="439" t="s">
        <v>1403</v>
      </c>
      <c r="D5" s="439" t="s">
        <v>547</v>
      </c>
      <c r="E5" s="439" t="s">
        <v>66</v>
      </c>
      <c r="F5" s="439" t="s">
        <v>1401</v>
      </c>
      <c r="G5" s="439" t="s">
        <v>1752</v>
      </c>
      <c r="H5" s="467" t="s">
        <v>2633</v>
      </c>
      <c r="I5" s="465">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c r="AE5" s="382"/>
      <c r="AF5" s="382" t="s">
        <v>1254</v>
      </c>
      <c r="AG5" s="382"/>
      <c r="AH5" s="382"/>
      <c r="AI5" s="382" t="s">
        <v>1254</v>
      </c>
      <c r="AJ5" s="382"/>
      <c r="AK5" s="382" t="s">
        <v>1399</v>
      </c>
      <c r="AL5" s="382" t="s">
        <v>1760</v>
      </c>
      <c r="AM5" s="382"/>
      <c r="AN5" s="382"/>
      <c r="AO5" s="382"/>
    </row>
    <row r="6" spans="1:41" ht="27" customHeight="1" x14ac:dyDescent="0.3">
      <c r="A6" s="436">
        <v>2</v>
      </c>
      <c r="B6" s="439"/>
      <c r="C6" s="439"/>
      <c r="D6" s="439" t="s">
        <v>548</v>
      </c>
      <c r="E6" s="439" t="s">
        <v>66</v>
      </c>
      <c r="F6" s="439" t="s">
        <v>1401</v>
      </c>
      <c r="G6" s="439" t="s">
        <v>1752</v>
      </c>
      <c r="H6" s="467" t="s">
        <v>2633</v>
      </c>
      <c r="I6" s="465">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c r="AE6" s="382"/>
      <c r="AF6" s="382" t="s">
        <v>1254</v>
      </c>
      <c r="AG6" s="382"/>
      <c r="AH6" s="382"/>
      <c r="AI6" s="382" t="s">
        <v>1254</v>
      </c>
      <c r="AJ6" s="382"/>
      <c r="AK6" s="382" t="s">
        <v>1399</v>
      </c>
      <c r="AL6" s="382" t="s">
        <v>1760</v>
      </c>
      <c r="AM6" s="382"/>
      <c r="AN6" s="382"/>
      <c r="AO6" s="382"/>
    </row>
    <row r="7" spans="1:41" ht="27" customHeight="1" x14ac:dyDescent="0.3">
      <c r="A7" s="436">
        <v>3</v>
      </c>
      <c r="B7" s="439"/>
      <c r="C7" s="439"/>
      <c r="D7" s="439" t="s">
        <v>2598</v>
      </c>
      <c r="E7" s="439" t="s">
        <v>66</v>
      </c>
      <c r="F7" s="439" t="s">
        <v>1401</v>
      </c>
      <c r="G7" s="439" t="s">
        <v>1752</v>
      </c>
      <c r="H7" s="467" t="s">
        <v>2633</v>
      </c>
      <c r="I7" s="465">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c r="AE7" s="382"/>
      <c r="AF7" s="382" t="s">
        <v>1254</v>
      </c>
      <c r="AG7" s="382"/>
      <c r="AH7" s="382"/>
      <c r="AI7" s="382" t="s">
        <v>1254</v>
      </c>
      <c r="AJ7" s="382"/>
      <c r="AK7" s="382" t="s">
        <v>1399</v>
      </c>
      <c r="AL7" s="382" t="s">
        <v>1760</v>
      </c>
      <c r="AM7" s="382"/>
      <c r="AN7" s="382"/>
      <c r="AO7" s="382"/>
    </row>
    <row r="8" spans="1:41" ht="27" customHeight="1" x14ac:dyDescent="0.3">
      <c r="A8" s="436">
        <v>4</v>
      </c>
      <c r="B8" s="439"/>
      <c r="C8" s="439"/>
      <c r="D8" s="439" t="s">
        <v>1398</v>
      </c>
      <c r="E8" s="439" t="s">
        <v>66</v>
      </c>
      <c r="F8" s="439" t="s">
        <v>253</v>
      </c>
      <c r="G8" s="439"/>
      <c r="H8" s="467" t="s">
        <v>2633</v>
      </c>
      <c r="I8" s="465">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c r="AE8" s="382"/>
      <c r="AF8" s="382" t="s">
        <v>1207</v>
      </c>
      <c r="AG8" s="382"/>
      <c r="AH8" s="382"/>
      <c r="AI8" s="382" t="s">
        <v>1207</v>
      </c>
      <c r="AJ8" s="382"/>
      <c r="AK8" s="382" t="s">
        <v>1397</v>
      </c>
      <c r="AL8" s="382" t="s">
        <v>1760</v>
      </c>
      <c r="AM8" s="382"/>
      <c r="AN8" s="382"/>
      <c r="AO8" s="382"/>
    </row>
    <row r="9" spans="1:41" ht="27" customHeight="1" x14ac:dyDescent="0.3">
      <c r="A9" s="436">
        <v>5</v>
      </c>
      <c r="B9" s="439"/>
      <c r="C9" s="439"/>
      <c r="D9" s="439" t="s">
        <v>2599</v>
      </c>
      <c r="E9" s="439" t="s">
        <v>66</v>
      </c>
      <c r="F9" s="439" t="s">
        <v>253</v>
      </c>
      <c r="G9" s="439"/>
      <c r="H9" s="467" t="s">
        <v>2633</v>
      </c>
      <c r="I9" s="465">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c r="AF9" s="382" t="s">
        <v>1207</v>
      </c>
      <c r="AG9" s="382"/>
      <c r="AH9" s="382"/>
      <c r="AI9" s="382" t="s">
        <v>1207</v>
      </c>
      <c r="AJ9" s="382"/>
      <c r="AK9" s="382"/>
      <c r="AL9" s="382" t="s">
        <v>1760</v>
      </c>
      <c r="AM9" s="382"/>
      <c r="AN9" s="382"/>
      <c r="AO9" s="382"/>
    </row>
    <row r="10" spans="1:41" ht="27" customHeight="1" x14ac:dyDescent="0.3">
      <c r="A10" s="436">
        <v>6</v>
      </c>
      <c r="B10" s="439" t="s">
        <v>48</v>
      </c>
      <c r="C10" s="439" t="s">
        <v>1395</v>
      </c>
      <c r="D10" s="439" t="s">
        <v>1394</v>
      </c>
      <c r="E10" s="439" t="s">
        <v>66</v>
      </c>
      <c r="F10" s="439" t="s">
        <v>1386</v>
      </c>
      <c r="G10" s="439" t="s">
        <v>1752</v>
      </c>
      <c r="H10" s="467" t="s">
        <v>2633</v>
      </c>
      <c r="I10" s="465">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c r="AF10" s="382" t="s">
        <v>1254</v>
      </c>
      <c r="AG10" s="382"/>
      <c r="AH10" s="382"/>
      <c r="AI10" s="382" t="s">
        <v>1254</v>
      </c>
      <c r="AJ10" s="382"/>
      <c r="AK10" s="382"/>
      <c r="AL10" s="382" t="s">
        <v>1760</v>
      </c>
      <c r="AM10" s="382"/>
      <c r="AN10" s="382"/>
      <c r="AO10" s="382"/>
    </row>
    <row r="11" spans="1:41" ht="27" customHeight="1" x14ac:dyDescent="0.3">
      <c r="A11" s="436">
        <v>7</v>
      </c>
      <c r="B11" s="439"/>
      <c r="C11" s="439"/>
      <c r="D11" s="439" t="s">
        <v>1392</v>
      </c>
      <c r="E11" s="439" t="s">
        <v>66</v>
      </c>
      <c r="F11" s="439" t="s">
        <v>1386</v>
      </c>
      <c r="G11" s="439" t="s">
        <v>1752</v>
      </c>
      <c r="H11" s="467" t="s">
        <v>2633</v>
      </c>
      <c r="I11" s="465">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c r="AF11" s="382" t="s">
        <v>1254</v>
      </c>
      <c r="AG11" s="382"/>
      <c r="AH11" s="382"/>
      <c r="AI11" s="382" t="s">
        <v>1254</v>
      </c>
      <c r="AJ11" s="382"/>
      <c r="AK11" s="382"/>
      <c r="AL11" s="382" t="s">
        <v>1760</v>
      </c>
      <c r="AM11" s="382"/>
      <c r="AN11" s="382"/>
      <c r="AO11" s="382"/>
    </row>
    <row r="12" spans="1:41" ht="27" customHeight="1" x14ac:dyDescent="0.3">
      <c r="A12" s="436">
        <v>8</v>
      </c>
      <c r="B12" s="439"/>
      <c r="C12" s="439"/>
      <c r="D12" s="439" t="s">
        <v>2600</v>
      </c>
      <c r="E12" s="439" t="s">
        <v>66</v>
      </c>
      <c r="F12" s="439" t="s">
        <v>1386</v>
      </c>
      <c r="G12" s="439" t="s">
        <v>1752</v>
      </c>
      <c r="H12" s="467" t="s">
        <v>2633</v>
      </c>
      <c r="I12" s="465">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c r="AF12" s="382" t="s">
        <v>1254</v>
      </c>
      <c r="AG12" s="382"/>
      <c r="AH12" s="382"/>
      <c r="AI12" s="382" t="s">
        <v>1254</v>
      </c>
      <c r="AJ12" s="382"/>
      <c r="AK12" s="382"/>
      <c r="AL12" s="382" t="s">
        <v>1760</v>
      </c>
      <c r="AM12" s="382"/>
      <c r="AN12" s="382"/>
      <c r="AO12" s="382"/>
    </row>
    <row r="13" spans="1:41" ht="27" customHeight="1" x14ac:dyDescent="0.3">
      <c r="A13" s="436">
        <v>9</v>
      </c>
      <c r="B13" s="439"/>
      <c r="C13" s="439"/>
      <c r="D13" s="439" t="s">
        <v>1383</v>
      </c>
      <c r="E13" s="439" t="s">
        <v>66</v>
      </c>
      <c r="F13" s="439" t="s">
        <v>1382</v>
      </c>
      <c r="G13" s="439"/>
      <c r="H13" s="467" t="s">
        <v>2633</v>
      </c>
      <c r="I13" s="465">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2"/>
      <c r="AE13" s="382"/>
      <c r="AF13" s="382" t="s">
        <v>1254</v>
      </c>
      <c r="AG13" s="382"/>
      <c r="AH13" s="382"/>
      <c r="AI13" s="382" t="s">
        <v>1254</v>
      </c>
      <c r="AJ13" s="382"/>
      <c r="AK13" s="388"/>
      <c r="AL13" s="382" t="s">
        <v>1760</v>
      </c>
      <c r="AM13" s="382"/>
      <c r="AN13" s="382"/>
      <c r="AO13" s="382"/>
    </row>
    <row r="14" spans="1:41" ht="27" customHeight="1" x14ac:dyDescent="0.3">
      <c r="A14" s="436">
        <v>10</v>
      </c>
      <c r="B14" s="439"/>
      <c r="C14" s="439"/>
      <c r="D14" s="439" t="s">
        <v>2601</v>
      </c>
      <c r="E14" s="439" t="s">
        <v>66</v>
      </c>
      <c r="F14" s="439" t="s">
        <v>1382</v>
      </c>
      <c r="G14" s="439"/>
      <c r="H14" s="467" t="s">
        <v>2633</v>
      </c>
      <c r="I14" s="465">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2"/>
      <c r="AE14" s="382"/>
      <c r="AF14" s="382" t="s">
        <v>1254</v>
      </c>
      <c r="AG14" s="382"/>
      <c r="AH14" s="382"/>
      <c r="AI14" s="382" t="s">
        <v>1254</v>
      </c>
      <c r="AJ14" s="382"/>
      <c r="AK14" s="388"/>
      <c r="AL14" s="382" t="s">
        <v>1760</v>
      </c>
      <c r="AM14" s="382"/>
      <c r="AN14" s="382"/>
      <c r="AO14" s="382"/>
    </row>
    <row r="15" spans="1:41" ht="27" customHeight="1" x14ac:dyDescent="0.3">
      <c r="A15" s="436">
        <v>11</v>
      </c>
      <c r="B15" s="439" t="s">
        <v>48</v>
      </c>
      <c r="C15" s="439" t="s">
        <v>1389</v>
      </c>
      <c r="D15" s="439" t="s">
        <v>1388</v>
      </c>
      <c r="E15" s="439" t="s">
        <v>66</v>
      </c>
      <c r="F15" s="439" t="s">
        <v>1386</v>
      </c>
      <c r="G15" s="439" t="s">
        <v>1752</v>
      </c>
      <c r="H15" s="467" t="s">
        <v>2633</v>
      </c>
      <c r="I15" s="465">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c r="AF15" s="382" t="s">
        <v>1254</v>
      </c>
      <c r="AG15" s="382"/>
      <c r="AH15" s="382"/>
      <c r="AI15" s="382" t="s">
        <v>1254</v>
      </c>
      <c r="AJ15" s="382"/>
      <c r="AK15" s="382"/>
      <c r="AL15" s="382" t="s">
        <v>1760</v>
      </c>
      <c r="AM15" s="382"/>
      <c r="AN15" s="382"/>
      <c r="AO15" s="382"/>
    </row>
    <row r="16" spans="1:41" ht="27" customHeight="1" x14ac:dyDescent="0.3">
      <c r="A16" s="436">
        <v>12</v>
      </c>
      <c r="B16" s="439"/>
      <c r="C16" s="439"/>
      <c r="D16" s="439" t="s">
        <v>1387</v>
      </c>
      <c r="E16" s="439" t="s">
        <v>66</v>
      </c>
      <c r="F16" s="439" t="s">
        <v>1386</v>
      </c>
      <c r="G16" s="439" t="s">
        <v>1752</v>
      </c>
      <c r="H16" s="467" t="s">
        <v>2633</v>
      </c>
      <c r="I16" s="465">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c r="AF16" s="382" t="s">
        <v>1254</v>
      </c>
      <c r="AG16" s="382"/>
      <c r="AH16" s="382"/>
      <c r="AI16" s="382" t="s">
        <v>1254</v>
      </c>
      <c r="AJ16" s="382"/>
      <c r="AK16" s="382"/>
      <c r="AL16" s="382" t="s">
        <v>1760</v>
      </c>
      <c r="AM16" s="382"/>
      <c r="AN16" s="382"/>
      <c r="AO16" s="382"/>
    </row>
    <row r="17" spans="1:41" ht="27" customHeight="1" x14ac:dyDescent="0.3">
      <c r="A17" s="436">
        <v>13</v>
      </c>
      <c r="B17" s="439"/>
      <c r="C17" s="439"/>
      <c r="D17" s="439" t="s">
        <v>2602</v>
      </c>
      <c r="E17" s="439" t="s">
        <v>66</v>
      </c>
      <c r="F17" s="439" t="s">
        <v>1386</v>
      </c>
      <c r="G17" s="439" t="s">
        <v>1752</v>
      </c>
      <c r="H17" s="467" t="s">
        <v>2633</v>
      </c>
      <c r="I17" s="465">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c r="AF17" s="382" t="s">
        <v>1254</v>
      </c>
      <c r="AG17" s="382"/>
      <c r="AH17" s="382"/>
      <c r="AI17" s="382" t="s">
        <v>1254</v>
      </c>
      <c r="AJ17" s="382"/>
      <c r="AK17" s="382"/>
      <c r="AL17" s="382" t="s">
        <v>1760</v>
      </c>
      <c r="AM17" s="382"/>
      <c r="AN17" s="382"/>
      <c r="AO17" s="382"/>
    </row>
    <row r="18" spans="1:41" ht="27" customHeight="1" x14ac:dyDescent="0.3">
      <c r="A18" s="436">
        <v>14</v>
      </c>
      <c r="B18" s="439"/>
      <c r="C18" s="439"/>
      <c r="D18" s="439" t="s">
        <v>1384</v>
      </c>
      <c r="E18" s="439" t="s">
        <v>66</v>
      </c>
      <c r="F18" s="439" t="s">
        <v>1382</v>
      </c>
      <c r="G18" s="439"/>
      <c r="H18" s="467" t="s">
        <v>2633</v>
      </c>
      <c r="I18" s="465">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c r="AF18" s="382" t="s">
        <v>1254</v>
      </c>
      <c r="AG18" s="382"/>
      <c r="AH18" s="382"/>
      <c r="AI18" s="382" t="s">
        <v>1254</v>
      </c>
      <c r="AJ18" s="382"/>
      <c r="AK18" s="382"/>
      <c r="AL18" s="382" t="s">
        <v>1760</v>
      </c>
      <c r="AM18" s="382"/>
      <c r="AN18" s="382"/>
      <c r="AO18" s="382"/>
    </row>
    <row r="19" spans="1:41" ht="27" customHeight="1" x14ac:dyDescent="0.3">
      <c r="A19" s="436">
        <v>15</v>
      </c>
      <c r="B19" s="439"/>
      <c r="C19" s="439"/>
      <c r="D19" s="439" t="s">
        <v>2603</v>
      </c>
      <c r="E19" s="439" t="s">
        <v>66</v>
      </c>
      <c r="F19" s="439" t="s">
        <v>1382</v>
      </c>
      <c r="G19" s="439"/>
      <c r="H19" s="467" t="s">
        <v>2633</v>
      </c>
      <c r="I19" s="465">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c r="AF19" s="382" t="s">
        <v>1254</v>
      </c>
      <c r="AG19" s="382"/>
      <c r="AH19" s="382"/>
      <c r="AI19" s="382" t="s">
        <v>1254</v>
      </c>
      <c r="AJ19" s="382"/>
      <c r="AK19" s="382"/>
      <c r="AL19" s="382" t="s">
        <v>1760</v>
      </c>
      <c r="AM19" s="382"/>
      <c r="AN19" s="382"/>
      <c r="AO19" s="382"/>
    </row>
    <row r="20" spans="1:41" ht="27" customHeight="1" x14ac:dyDescent="0.3">
      <c r="A20" s="436">
        <v>16</v>
      </c>
      <c r="B20" s="439" t="s">
        <v>1694</v>
      </c>
      <c r="C20" s="439" t="s">
        <v>63</v>
      </c>
      <c r="D20" s="439" t="s">
        <v>64</v>
      </c>
      <c r="E20" s="468" t="s">
        <v>66</v>
      </c>
      <c r="F20" s="439" t="s">
        <v>613</v>
      </c>
      <c r="G20" s="439"/>
      <c r="H20" s="439" t="s">
        <v>2634</v>
      </c>
      <c r="I20" s="469">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4"/>
      <c r="AE20" s="384"/>
      <c r="AF20" s="384" t="s">
        <v>1207</v>
      </c>
      <c r="AG20" s="384"/>
      <c r="AH20" s="384"/>
      <c r="AI20" s="384" t="s">
        <v>1207</v>
      </c>
      <c r="AJ20" s="384"/>
      <c r="AK20" s="382" t="s">
        <v>1376</v>
      </c>
      <c r="AL20" s="382" t="s">
        <v>66</v>
      </c>
      <c r="AM20" s="382"/>
      <c r="AN20" s="382"/>
      <c r="AO20" s="382"/>
    </row>
    <row r="21" spans="1:41" ht="27" customHeight="1" x14ac:dyDescent="0.3">
      <c r="A21" s="436">
        <v>17</v>
      </c>
      <c r="B21" s="439"/>
      <c r="C21" s="439"/>
      <c r="D21" s="439" t="s">
        <v>67</v>
      </c>
      <c r="E21" s="468" t="s">
        <v>69</v>
      </c>
      <c r="F21" s="439" t="s">
        <v>613</v>
      </c>
      <c r="G21" s="439"/>
      <c r="H21" s="439" t="s">
        <v>2634</v>
      </c>
      <c r="I21" s="469">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4"/>
      <c r="AE21" s="384"/>
      <c r="AF21" s="384" t="s">
        <v>1207</v>
      </c>
      <c r="AG21" s="384"/>
      <c r="AH21" s="384"/>
      <c r="AI21" s="384" t="s">
        <v>1207</v>
      </c>
      <c r="AJ21" s="384"/>
      <c r="AK21" s="382" t="s">
        <v>1376</v>
      </c>
      <c r="AL21" s="382" t="s">
        <v>1268</v>
      </c>
      <c r="AM21" s="382"/>
      <c r="AN21" s="382"/>
      <c r="AO21" s="382"/>
    </row>
    <row r="22" spans="1:41" ht="27" customHeight="1" x14ac:dyDescent="0.3">
      <c r="A22" s="436">
        <v>18</v>
      </c>
      <c r="B22" s="439"/>
      <c r="C22" s="439"/>
      <c r="D22" s="439" t="s">
        <v>71</v>
      </c>
      <c r="E22" s="468" t="s">
        <v>66</v>
      </c>
      <c r="F22" s="439" t="s">
        <v>2661</v>
      </c>
      <c r="G22" s="439"/>
      <c r="H22" s="439" t="s">
        <v>2634</v>
      </c>
      <c r="I22" s="469">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4"/>
      <c r="AE22" s="384"/>
      <c r="AF22" s="384" t="s">
        <v>1380</v>
      </c>
      <c r="AG22" s="384"/>
      <c r="AH22" s="384"/>
      <c r="AI22" s="384" t="s">
        <v>1380</v>
      </c>
      <c r="AJ22" s="384"/>
      <c r="AK22" s="382" t="s">
        <v>1371</v>
      </c>
      <c r="AL22" s="382" t="s">
        <v>66</v>
      </c>
      <c r="AM22" s="382"/>
      <c r="AN22" s="382"/>
      <c r="AO22" s="382" t="s">
        <v>1375</v>
      </c>
    </row>
    <row r="23" spans="1:41" ht="27" customHeight="1" x14ac:dyDescent="0.3">
      <c r="A23" s="436">
        <v>19</v>
      </c>
      <c r="B23" s="439"/>
      <c r="C23" s="439"/>
      <c r="D23" s="439" t="s">
        <v>73</v>
      </c>
      <c r="E23" s="468" t="s">
        <v>66</v>
      </c>
      <c r="F23" s="439" t="s">
        <v>613</v>
      </c>
      <c r="G23" s="439"/>
      <c r="H23" s="439" t="s">
        <v>2634</v>
      </c>
      <c r="I23" s="465">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4"/>
      <c r="AE23" s="384"/>
      <c r="AF23" s="384" t="s">
        <v>1207</v>
      </c>
      <c r="AG23" s="384"/>
      <c r="AH23" s="384"/>
      <c r="AI23" s="384" t="s">
        <v>1207</v>
      </c>
      <c r="AJ23" s="384"/>
      <c r="AK23" s="382"/>
      <c r="AL23" s="382" t="s">
        <v>66</v>
      </c>
      <c r="AM23" s="382"/>
      <c r="AN23" s="382"/>
      <c r="AO23" s="382"/>
    </row>
    <row r="24" spans="1:41" ht="27" customHeight="1" x14ac:dyDescent="0.3">
      <c r="A24" s="436">
        <v>20</v>
      </c>
      <c r="B24" s="439"/>
      <c r="C24" s="439"/>
      <c r="D24" s="439" t="s">
        <v>76</v>
      </c>
      <c r="E24" s="468" t="s">
        <v>87</v>
      </c>
      <c r="F24" s="439" t="s">
        <v>75</v>
      </c>
      <c r="G24" s="439" t="s">
        <v>1752</v>
      </c>
      <c r="H24" s="439" t="s">
        <v>2634</v>
      </c>
      <c r="I24" s="465">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4"/>
      <c r="AE24" s="384"/>
      <c r="AF24" s="384" t="s">
        <v>1254</v>
      </c>
      <c r="AG24" s="384"/>
      <c r="AH24" s="384"/>
      <c r="AI24" s="384" t="s">
        <v>1254</v>
      </c>
      <c r="AJ24" s="384"/>
      <c r="AK24" s="382" t="s">
        <v>1373</v>
      </c>
      <c r="AL24" s="382" t="s">
        <v>1761</v>
      </c>
      <c r="AM24" s="382" t="s">
        <v>1340</v>
      </c>
      <c r="AN24" s="382" t="s">
        <v>1267</v>
      </c>
      <c r="AO24" s="382" t="s">
        <v>1372</v>
      </c>
    </row>
    <row r="25" spans="1:41" ht="27" customHeight="1" x14ac:dyDescent="0.3">
      <c r="A25" s="436">
        <v>21</v>
      </c>
      <c r="B25" s="439"/>
      <c r="C25" s="439"/>
      <c r="D25" s="439" t="s">
        <v>79</v>
      </c>
      <c r="E25" s="468" t="s">
        <v>87</v>
      </c>
      <c r="F25" s="439" t="s">
        <v>75</v>
      </c>
      <c r="G25" s="439" t="s">
        <v>1752</v>
      </c>
      <c r="H25" s="439" t="s">
        <v>2634</v>
      </c>
      <c r="I25" s="465">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4"/>
      <c r="AE25" s="384"/>
      <c r="AF25" s="384" t="s">
        <v>1254</v>
      </c>
      <c r="AG25" s="384"/>
      <c r="AH25" s="384"/>
      <c r="AI25" s="384" t="s">
        <v>1254</v>
      </c>
      <c r="AJ25" s="384"/>
      <c r="AK25" s="382" t="s">
        <v>1373</v>
      </c>
      <c r="AL25" s="382" t="s">
        <v>1761</v>
      </c>
      <c r="AM25" s="382" t="s">
        <v>1340</v>
      </c>
      <c r="AN25" s="382" t="s">
        <v>1267</v>
      </c>
      <c r="AO25" s="382" t="s">
        <v>1372</v>
      </c>
    </row>
    <row r="26" spans="1:41" ht="27" customHeight="1" x14ac:dyDescent="0.3">
      <c r="A26" s="436">
        <v>22</v>
      </c>
      <c r="B26" s="439"/>
      <c r="C26" s="439"/>
      <c r="D26" s="439" t="s">
        <v>81</v>
      </c>
      <c r="E26" s="468" t="s">
        <v>66</v>
      </c>
      <c r="F26" s="439" t="s">
        <v>2662</v>
      </c>
      <c r="G26" s="439"/>
      <c r="H26" s="439" t="s">
        <v>2634</v>
      </c>
      <c r="I26" s="465">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4"/>
      <c r="AE26" s="384"/>
      <c r="AF26" s="384" t="s">
        <v>1207</v>
      </c>
      <c r="AG26" s="384"/>
      <c r="AH26" s="384"/>
      <c r="AI26" s="384" t="s">
        <v>1207</v>
      </c>
      <c r="AJ26" s="384"/>
      <c r="AK26" s="382" t="s">
        <v>1371</v>
      </c>
      <c r="AL26" s="382" t="s">
        <v>66</v>
      </c>
      <c r="AM26" s="382"/>
      <c r="AN26" s="382"/>
      <c r="AO26" s="382" t="s">
        <v>1370</v>
      </c>
    </row>
    <row r="27" spans="1:41" ht="27" customHeight="1" x14ac:dyDescent="0.3">
      <c r="A27" s="436">
        <v>23</v>
      </c>
      <c r="B27" s="439"/>
      <c r="C27" s="439"/>
      <c r="D27" s="439" t="s">
        <v>83</v>
      </c>
      <c r="E27" s="468" t="s">
        <v>66</v>
      </c>
      <c r="F27" s="439" t="s">
        <v>1448</v>
      </c>
      <c r="G27" s="439" t="s">
        <v>1752</v>
      </c>
      <c r="H27" s="439" t="s">
        <v>2634</v>
      </c>
      <c r="I27" s="465">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4"/>
      <c r="AE27" s="384"/>
      <c r="AF27" s="384" t="s">
        <v>1254</v>
      </c>
      <c r="AG27" s="384"/>
      <c r="AH27" s="384"/>
      <c r="AI27" s="384" t="s">
        <v>1254</v>
      </c>
      <c r="AJ27" s="384"/>
      <c r="AK27" s="382" t="s">
        <v>1368</v>
      </c>
      <c r="AL27" s="382" t="s">
        <v>1762</v>
      </c>
      <c r="AM27" s="382" t="s">
        <v>1367</v>
      </c>
      <c r="AN27" s="382"/>
      <c r="AO27" s="382" t="s">
        <v>1366</v>
      </c>
    </row>
    <row r="28" spans="1:41" ht="27" customHeight="1" x14ac:dyDescent="0.3">
      <c r="A28" s="436"/>
      <c r="B28" s="439"/>
      <c r="C28" s="483"/>
      <c r="D28" s="489" t="s">
        <v>2652</v>
      </c>
      <c r="E28" s="489" t="s">
        <v>66</v>
      </c>
      <c r="F28" s="489" t="s">
        <v>613</v>
      </c>
      <c r="G28" s="489" t="s">
        <v>1750</v>
      </c>
      <c r="H28" s="420" t="s">
        <v>2634</v>
      </c>
      <c r="I28" s="489" t="s">
        <v>1874</v>
      </c>
      <c r="J28" s="489" t="s">
        <v>2058</v>
      </c>
      <c r="K28" s="489">
        <v>1</v>
      </c>
      <c r="L28" s="489">
        <v>1</v>
      </c>
      <c r="M28" s="489" t="s">
        <v>1935</v>
      </c>
      <c r="N28" s="489" t="s">
        <v>2196</v>
      </c>
      <c r="O28" s="489" t="s">
        <v>2653</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t="s">
        <v>1184</v>
      </c>
      <c r="AG28" s="382"/>
      <c r="AH28" s="382"/>
      <c r="AI28" s="382" t="s">
        <v>1184</v>
      </c>
      <c r="AJ28" s="382"/>
      <c r="AK28" s="382"/>
      <c r="AL28" s="382"/>
      <c r="AM28" s="382"/>
      <c r="AN28" s="382"/>
      <c r="AO28" s="418"/>
    </row>
    <row r="29" spans="1:41" ht="27" customHeight="1" x14ac:dyDescent="0.3">
      <c r="A29" s="436">
        <v>24</v>
      </c>
      <c r="B29" s="439"/>
      <c r="C29" s="439"/>
      <c r="D29" s="439" t="s">
        <v>85</v>
      </c>
      <c r="E29" s="468" t="s">
        <v>87</v>
      </c>
      <c r="F29" s="439" t="s">
        <v>613</v>
      </c>
      <c r="G29" s="439"/>
      <c r="H29" s="439" t="s">
        <v>2634</v>
      </c>
      <c r="I29" s="465">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4"/>
      <c r="AE29" s="384"/>
      <c r="AF29" s="384" t="s">
        <v>1184</v>
      </c>
      <c r="AG29" s="384"/>
      <c r="AH29" s="384"/>
      <c r="AI29" s="384" t="s">
        <v>1184</v>
      </c>
      <c r="AJ29" s="384"/>
      <c r="AK29" s="382" t="s">
        <v>1362</v>
      </c>
      <c r="AL29" s="382" t="s">
        <v>1763</v>
      </c>
      <c r="AM29" s="382"/>
      <c r="AN29" s="382"/>
      <c r="AO29" s="382"/>
    </row>
    <row r="30" spans="1:41" ht="27" customHeight="1" x14ac:dyDescent="0.3">
      <c r="A30" s="436">
        <v>25</v>
      </c>
      <c r="B30" s="439"/>
      <c r="C30" s="439"/>
      <c r="D30" s="439" t="s">
        <v>811</v>
      </c>
      <c r="E30" s="468" t="s">
        <v>87</v>
      </c>
      <c r="F30" s="439" t="s">
        <v>809</v>
      </c>
      <c r="G30" s="439"/>
      <c r="H30" s="439" t="s">
        <v>2634</v>
      </c>
      <c r="I30" s="465">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4"/>
      <c r="AE30" s="384"/>
      <c r="AF30" s="384" t="s">
        <v>1184</v>
      </c>
      <c r="AG30" s="384"/>
      <c r="AH30" s="384"/>
      <c r="AI30" s="384" t="s">
        <v>1184</v>
      </c>
      <c r="AJ30" s="384"/>
      <c r="AK30" s="382" t="s">
        <v>1362</v>
      </c>
      <c r="AL30" s="382" t="s">
        <v>1268</v>
      </c>
      <c r="AM30" s="382"/>
      <c r="AN30" s="382" t="s">
        <v>1364</v>
      </c>
      <c r="AO30" s="382"/>
    </row>
    <row r="31" spans="1:41" ht="27" customHeight="1" x14ac:dyDescent="0.3">
      <c r="A31" s="436">
        <v>26</v>
      </c>
      <c r="B31" s="439"/>
      <c r="C31" s="439"/>
      <c r="D31" s="439" t="s">
        <v>89</v>
      </c>
      <c r="E31" s="468" t="s">
        <v>87</v>
      </c>
      <c r="F31" s="439" t="s">
        <v>647</v>
      </c>
      <c r="G31" s="439"/>
      <c r="H31" s="439" t="s">
        <v>2634</v>
      </c>
      <c r="I31" s="469">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4"/>
      <c r="AE31" s="384"/>
      <c r="AF31" s="384" t="s">
        <v>1184</v>
      </c>
      <c r="AG31" s="384"/>
      <c r="AH31" s="384"/>
      <c r="AI31" s="384" t="s">
        <v>1184</v>
      </c>
      <c r="AJ31" s="384"/>
      <c r="AK31" s="382" t="s">
        <v>1362</v>
      </c>
      <c r="AL31" s="382" t="s">
        <v>1268</v>
      </c>
      <c r="AM31" s="382" t="s">
        <v>1361</v>
      </c>
      <c r="AN31" s="382" t="s">
        <v>1360</v>
      </c>
      <c r="AO31" s="382" t="s">
        <v>1354</v>
      </c>
    </row>
    <row r="32" spans="1:41" ht="27" customHeight="1" x14ac:dyDescent="0.3">
      <c r="A32" s="436">
        <v>27</v>
      </c>
      <c r="B32" s="439"/>
      <c r="C32" s="439"/>
      <c r="D32" s="439" t="s">
        <v>2034</v>
      </c>
      <c r="E32" s="468" t="s">
        <v>87</v>
      </c>
      <c r="F32" s="439" t="s">
        <v>613</v>
      </c>
      <c r="G32" s="439" t="s">
        <v>1757</v>
      </c>
      <c r="H32" s="439" t="s">
        <v>2634</v>
      </c>
      <c r="I32" s="465">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c r="AE32" s="382"/>
      <c r="AF32" s="382" t="s">
        <v>1184</v>
      </c>
      <c r="AG32" s="382"/>
      <c r="AH32" s="382"/>
      <c r="AI32" s="382" t="s">
        <v>1184</v>
      </c>
      <c r="AJ32" s="382"/>
      <c r="AK32" s="382" t="s">
        <v>2036</v>
      </c>
      <c r="AL32" s="382"/>
      <c r="AM32" s="382"/>
      <c r="AN32" s="382"/>
      <c r="AO32" s="382"/>
    </row>
    <row r="33" spans="1:41" ht="27" customHeight="1" x14ac:dyDescent="0.3">
      <c r="A33" s="436">
        <v>28</v>
      </c>
      <c r="B33" s="439"/>
      <c r="C33" s="439"/>
      <c r="D33" s="439" t="s">
        <v>92</v>
      </c>
      <c r="E33" s="468" t="s">
        <v>87</v>
      </c>
      <c r="F33" s="439" t="s">
        <v>91</v>
      </c>
      <c r="G33" s="439" t="s">
        <v>1752</v>
      </c>
      <c r="H33" s="439" t="s">
        <v>2634</v>
      </c>
      <c r="I33" s="465">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4"/>
      <c r="AE33" s="384"/>
      <c r="AF33" s="384" t="s">
        <v>1254</v>
      </c>
      <c r="AG33" s="384"/>
      <c r="AH33" s="384"/>
      <c r="AI33" s="384" t="s">
        <v>1254</v>
      </c>
      <c r="AJ33" s="384"/>
      <c r="AK33" s="382" t="s">
        <v>1358</v>
      </c>
      <c r="AL33" s="382" t="s">
        <v>1764</v>
      </c>
      <c r="AM33" s="382"/>
      <c r="AN33" s="382" t="s">
        <v>1357</v>
      </c>
      <c r="AO33" s="382"/>
    </row>
    <row r="34" spans="1:41" ht="27" customHeight="1" x14ac:dyDescent="0.3">
      <c r="A34" s="436">
        <v>29</v>
      </c>
      <c r="B34" s="439"/>
      <c r="C34" s="439"/>
      <c r="D34" s="439" t="s">
        <v>94</v>
      </c>
      <c r="E34" s="468" t="s">
        <v>87</v>
      </c>
      <c r="F34" s="439" t="s">
        <v>649</v>
      </c>
      <c r="G34" s="439" t="s">
        <v>1752</v>
      </c>
      <c r="H34" s="439" t="s">
        <v>2634</v>
      </c>
      <c r="I34" s="465">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4"/>
      <c r="AE34" s="384"/>
      <c r="AF34" s="384" t="s">
        <v>1254</v>
      </c>
      <c r="AG34" s="384"/>
      <c r="AH34" s="384"/>
      <c r="AI34" s="384" t="s">
        <v>1254</v>
      </c>
      <c r="AJ34" s="384"/>
      <c r="AK34" s="382"/>
      <c r="AL34" s="382" t="s">
        <v>1765</v>
      </c>
      <c r="AM34" s="382" t="s">
        <v>1356</v>
      </c>
      <c r="AN34" s="382" t="s">
        <v>1355</v>
      </c>
      <c r="AO34" s="382" t="s">
        <v>1354</v>
      </c>
    </row>
    <row r="35" spans="1:41" ht="27" customHeight="1" x14ac:dyDescent="0.3">
      <c r="A35" s="436">
        <v>30</v>
      </c>
      <c r="B35" s="439"/>
      <c r="C35" s="439"/>
      <c r="D35" s="439" t="s">
        <v>96</v>
      </c>
      <c r="E35" s="468" t="s">
        <v>87</v>
      </c>
      <c r="F35" s="439" t="s">
        <v>172</v>
      </c>
      <c r="G35" s="439" t="s">
        <v>1752</v>
      </c>
      <c r="H35" s="439" t="s">
        <v>2634</v>
      </c>
      <c r="I35" s="465">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4"/>
      <c r="AE35" s="384"/>
      <c r="AF35" s="384" t="s">
        <v>1254</v>
      </c>
      <c r="AG35" s="384"/>
      <c r="AH35" s="384"/>
      <c r="AI35" s="384" t="s">
        <v>1254</v>
      </c>
      <c r="AJ35" s="384"/>
      <c r="AK35" s="382" t="s">
        <v>1353</v>
      </c>
      <c r="AL35" s="382" t="s">
        <v>1766</v>
      </c>
      <c r="AM35" s="382" t="s">
        <v>1340</v>
      </c>
      <c r="AN35" s="382" t="s">
        <v>1267</v>
      </c>
      <c r="AO35" s="382" t="s">
        <v>1352</v>
      </c>
    </row>
    <row r="36" spans="1:41" ht="27" customHeight="1" x14ac:dyDescent="0.3">
      <c r="A36" s="436">
        <v>31</v>
      </c>
      <c r="B36" s="439"/>
      <c r="C36" s="439"/>
      <c r="D36" s="439" t="s">
        <v>98</v>
      </c>
      <c r="E36" s="468" t="s">
        <v>87</v>
      </c>
      <c r="F36" s="439" t="s">
        <v>613</v>
      </c>
      <c r="G36" s="439"/>
      <c r="H36" s="439" t="s">
        <v>2634</v>
      </c>
      <c r="I36" s="465"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4"/>
      <c r="AE36" s="384"/>
      <c r="AF36" s="384" t="s">
        <v>1207</v>
      </c>
      <c r="AG36" s="384"/>
      <c r="AH36" s="384"/>
      <c r="AI36" s="384" t="s">
        <v>1207</v>
      </c>
      <c r="AJ36" s="384"/>
      <c r="AK36" s="382" t="s">
        <v>1349</v>
      </c>
      <c r="AL36" s="382" t="s">
        <v>1268</v>
      </c>
      <c r="AM36" s="382"/>
      <c r="AN36" s="382"/>
      <c r="AO36" s="382" t="s">
        <v>1348</v>
      </c>
    </row>
    <row r="37" spans="1:41" ht="27" customHeight="1" x14ac:dyDescent="0.3">
      <c r="A37" s="436">
        <v>32</v>
      </c>
      <c r="B37" s="439"/>
      <c r="C37" s="439"/>
      <c r="D37" s="439" t="s">
        <v>101</v>
      </c>
      <c r="E37" s="468" t="s">
        <v>66</v>
      </c>
      <c r="F37" s="439" t="s">
        <v>1488</v>
      </c>
      <c r="G37" s="439"/>
      <c r="H37" s="439" t="s">
        <v>2635</v>
      </c>
      <c r="I37" s="465"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4"/>
      <c r="AE37" s="384"/>
      <c r="AF37" s="384" t="s">
        <v>1380</v>
      </c>
      <c r="AG37" s="384"/>
      <c r="AH37" s="384"/>
      <c r="AI37" s="384" t="s">
        <v>1380</v>
      </c>
      <c r="AJ37" s="384"/>
      <c r="AK37" s="382"/>
      <c r="AL37" s="382" t="s">
        <v>66</v>
      </c>
      <c r="AM37" s="382"/>
      <c r="AN37" s="382"/>
      <c r="AO37" s="382"/>
    </row>
    <row r="38" spans="1:41" ht="27" customHeight="1" x14ac:dyDescent="0.3">
      <c r="A38" s="436">
        <v>33</v>
      </c>
      <c r="B38" s="439"/>
      <c r="C38" s="439"/>
      <c r="D38" s="439" t="s">
        <v>103</v>
      </c>
      <c r="E38" s="468" t="s">
        <v>87</v>
      </c>
      <c r="F38" s="439" t="s">
        <v>613</v>
      </c>
      <c r="G38" s="439"/>
      <c r="H38" s="439" t="s">
        <v>2635</v>
      </c>
      <c r="I38" s="465"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4"/>
      <c r="AE38" s="384"/>
      <c r="AF38" s="384" t="s">
        <v>1207</v>
      </c>
      <c r="AG38" s="384"/>
      <c r="AH38" s="384"/>
      <c r="AI38" s="384" t="s">
        <v>1207</v>
      </c>
      <c r="AJ38" s="384"/>
      <c r="AK38" s="382"/>
      <c r="AL38" s="382" t="s">
        <v>1268</v>
      </c>
      <c r="AM38" s="382"/>
      <c r="AN38" s="382"/>
      <c r="AO38" s="382"/>
    </row>
    <row r="39" spans="1:41" ht="27" customHeight="1" x14ac:dyDescent="0.3">
      <c r="A39" s="436">
        <v>34</v>
      </c>
      <c r="B39" s="439"/>
      <c r="C39" s="439"/>
      <c r="D39" s="439" t="s">
        <v>105</v>
      </c>
      <c r="E39" s="468" t="s">
        <v>87</v>
      </c>
      <c r="F39" s="439" t="s">
        <v>613</v>
      </c>
      <c r="G39" s="439"/>
      <c r="H39" s="439" t="s">
        <v>2635</v>
      </c>
      <c r="I39" s="465"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4"/>
      <c r="AE39" s="384"/>
      <c r="AF39" s="384" t="s">
        <v>1207</v>
      </c>
      <c r="AG39" s="384"/>
      <c r="AH39" s="384"/>
      <c r="AI39" s="384" t="s">
        <v>1207</v>
      </c>
      <c r="AJ39" s="384"/>
      <c r="AK39" s="382"/>
      <c r="AL39" s="382" t="s">
        <v>1268</v>
      </c>
      <c r="AM39" s="382"/>
      <c r="AN39" s="382"/>
      <c r="AO39" s="382"/>
    </row>
    <row r="40" spans="1:41" ht="27" customHeight="1" x14ac:dyDescent="0.3">
      <c r="A40" s="436">
        <v>35</v>
      </c>
      <c r="B40" s="439"/>
      <c r="C40" s="439"/>
      <c r="D40" s="439" t="s">
        <v>107</v>
      </c>
      <c r="E40" s="468" t="s">
        <v>66</v>
      </c>
      <c r="F40" s="439" t="s">
        <v>1488</v>
      </c>
      <c r="G40" s="439"/>
      <c r="H40" s="439" t="s">
        <v>2635</v>
      </c>
      <c r="I40" s="465"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4"/>
      <c r="AE40" s="384"/>
      <c r="AF40" s="384" t="s">
        <v>1380</v>
      </c>
      <c r="AG40" s="384"/>
      <c r="AH40" s="384"/>
      <c r="AI40" s="384" t="s">
        <v>1380</v>
      </c>
      <c r="AJ40" s="384"/>
      <c r="AK40" s="382"/>
      <c r="AL40" s="382" t="s">
        <v>66</v>
      </c>
      <c r="AM40" s="382"/>
      <c r="AN40" s="382"/>
      <c r="AO40" s="382"/>
    </row>
    <row r="41" spans="1:41" ht="27" customHeight="1" x14ac:dyDescent="0.3">
      <c r="A41" s="436">
        <v>36</v>
      </c>
      <c r="B41" s="439"/>
      <c r="C41" s="439"/>
      <c r="D41" s="439" t="s">
        <v>109</v>
      </c>
      <c r="E41" s="468" t="s">
        <v>1747</v>
      </c>
      <c r="F41" s="439" t="s">
        <v>1528</v>
      </c>
      <c r="G41" s="470" t="s">
        <v>1852</v>
      </c>
      <c r="H41" s="471" t="s">
        <v>2635</v>
      </c>
      <c r="I41" s="472">
        <v>0</v>
      </c>
      <c r="J41" s="471" t="s">
        <v>1250</v>
      </c>
      <c r="K41" s="471">
        <v>1</v>
      </c>
      <c r="L41" s="471">
        <v>1</v>
      </c>
      <c r="M41" s="471"/>
      <c r="N41" s="471" t="s">
        <v>1343</v>
      </c>
      <c r="O41" s="471"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82"/>
      <c r="AF41" s="382" t="s">
        <v>1254</v>
      </c>
      <c r="AG41" s="382"/>
      <c r="AH41" s="382"/>
      <c r="AI41" s="382" t="s">
        <v>1254</v>
      </c>
      <c r="AJ41" s="382"/>
      <c r="AK41" s="382"/>
      <c r="AL41" s="392" t="s">
        <v>1767</v>
      </c>
      <c r="AM41" s="382" t="s">
        <v>1229</v>
      </c>
      <c r="AN41" s="382"/>
      <c r="AO41" s="382"/>
    </row>
    <row r="42" spans="1:41" ht="27" customHeight="1" x14ac:dyDescent="0.3">
      <c r="A42" s="436">
        <v>37</v>
      </c>
      <c r="B42" s="439"/>
      <c r="C42" s="439"/>
      <c r="D42" s="439" t="s">
        <v>111</v>
      </c>
      <c r="E42" s="468" t="s">
        <v>1747</v>
      </c>
      <c r="F42" s="439" t="s">
        <v>1528</v>
      </c>
      <c r="G42" s="470" t="s">
        <v>1852</v>
      </c>
      <c r="H42" s="471" t="s">
        <v>2635</v>
      </c>
      <c r="I42" s="472">
        <v>0</v>
      </c>
      <c r="J42" s="471" t="s">
        <v>1250</v>
      </c>
      <c r="K42" s="471">
        <v>1</v>
      </c>
      <c r="L42" s="471">
        <v>1</v>
      </c>
      <c r="M42" s="471"/>
      <c r="N42" s="471" t="s">
        <v>1343</v>
      </c>
      <c r="O42" s="471"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82"/>
      <c r="AF42" s="382" t="s">
        <v>1254</v>
      </c>
      <c r="AG42" s="382"/>
      <c r="AH42" s="382"/>
      <c r="AI42" s="382" t="s">
        <v>1254</v>
      </c>
      <c r="AJ42" s="382"/>
      <c r="AK42" s="382"/>
      <c r="AL42" s="392" t="s">
        <v>1767</v>
      </c>
      <c r="AM42" s="382" t="s">
        <v>1229</v>
      </c>
      <c r="AN42" s="382"/>
      <c r="AO42" s="382"/>
    </row>
    <row r="43" spans="1:41" ht="27" customHeight="1" x14ac:dyDescent="0.3">
      <c r="A43" s="436">
        <v>38</v>
      </c>
      <c r="B43" s="439"/>
      <c r="C43" s="439"/>
      <c r="D43" s="439" t="s">
        <v>113</v>
      </c>
      <c r="E43" s="468" t="s">
        <v>1747</v>
      </c>
      <c r="F43" s="439" t="s">
        <v>1528</v>
      </c>
      <c r="G43" s="470" t="s">
        <v>1852</v>
      </c>
      <c r="H43" s="471" t="s">
        <v>2635</v>
      </c>
      <c r="I43" s="472">
        <v>0</v>
      </c>
      <c r="J43" s="471" t="s">
        <v>1250</v>
      </c>
      <c r="K43" s="471">
        <v>1</v>
      </c>
      <c r="L43" s="471">
        <v>1</v>
      </c>
      <c r="M43" s="471"/>
      <c r="N43" s="471" t="s">
        <v>1343</v>
      </c>
      <c r="O43" s="471"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82"/>
      <c r="AF43" s="382" t="s">
        <v>1254</v>
      </c>
      <c r="AG43" s="382"/>
      <c r="AH43" s="382"/>
      <c r="AI43" s="382" t="s">
        <v>1254</v>
      </c>
      <c r="AJ43" s="382"/>
      <c r="AK43" s="382"/>
      <c r="AL43" s="392" t="s">
        <v>1767</v>
      </c>
      <c r="AM43" s="382" t="s">
        <v>1229</v>
      </c>
      <c r="AN43" s="382"/>
      <c r="AO43" s="382"/>
    </row>
    <row r="44" spans="1:41" ht="27" customHeight="1" x14ac:dyDescent="0.3">
      <c r="A44" s="436">
        <v>39</v>
      </c>
      <c r="B44" s="439"/>
      <c r="C44" s="439"/>
      <c r="D44" s="439" t="s">
        <v>115</v>
      </c>
      <c r="E44" s="468" t="s">
        <v>1747</v>
      </c>
      <c r="F44" s="439" t="s">
        <v>1528</v>
      </c>
      <c r="G44" s="470" t="s">
        <v>1852</v>
      </c>
      <c r="H44" s="471" t="s">
        <v>2635</v>
      </c>
      <c r="I44" s="472">
        <v>0</v>
      </c>
      <c r="J44" s="471" t="s">
        <v>1250</v>
      </c>
      <c r="K44" s="471">
        <v>1</v>
      </c>
      <c r="L44" s="471">
        <v>1</v>
      </c>
      <c r="M44" s="471"/>
      <c r="N44" s="471" t="s">
        <v>1343</v>
      </c>
      <c r="O44" s="471"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82"/>
      <c r="AF44" s="382" t="s">
        <v>1254</v>
      </c>
      <c r="AG44" s="382"/>
      <c r="AH44" s="382"/>
      <c r="AI44" s="382" t="s">
        <v>1254</v>
      </c>
      <c r="AJ44" s="382"/>
      <c r="AK44" s="382"/>
      <c r="AL44" s="392" t="s">
        <v>1767</v>
      </c>
      <c r="AM44" s="382" t="s">
        <v>1229</v>
      </c>
      <c r="AN44" s="382"/>
      <c r="AO44" s="382"/>
    </row>
    <row r="45" spans="1:41" ht="27" customHeight="1" x14ac:dyDescent="0.3">
      <c r="A45" s="436">
        <v>40</v>
      </c>
      <c r="B45" s="439"/>
      <c r="C45" s="439"/>
      <c r="D45" s="439" t="s">
        <v>117</v>
      </c>
      <c r="E45" s="468" t="s">
        <v>1747</v>
      </c>
      <c r="F45" s="439" t="s">
        <v>1528</v>
      </c>
      <c r="G45" s="470" t="s">
        <v>1852</v>
      </c>
      <c r="H45" s="471" t="s">
        <v>2635</v>
      </c>
      <c r="I45" s="472">
        <v>0</v>
      </c>
      <c r="J45" s="471" t="s">
        <v>1250</v>
      </c>
      <c r="K45" s="471">
        <v>1</v>
      </c>
      <c r="L45" s="471">
        <v>1</v>
      </c>
      <c r="M45" s="471"/>
      <c r="N45" s="471" t="s">
        <v>1343</v>
      </c>
      <c r="O45" s="471"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82"/>
      <c r="AF45" s="382" t="s">
        <v>1254</v>
      </c>
      <c r="AG45" s="382"/>
      <c r="AH45" s="382"/>
      <c r="AI45" s="382" t="s">
        <v>1254</v>
      </c>
      <c r="AJ45" s="382"/>
      <c r="AK45" s="382"/>
      <c r="AL45" s="392" t="s">
        <v>1767</v>
      </c>
      <c r="AM45" s="382" t="s">
        <v>1229</v>
      </c>
      <c r="AN45" s="382"/>
      <c r="AO45" s="382"/>
    </row>
    <row r="46" spans="1:41" ht="27" customHeight="1" x14ac:dyDescent="0.3">
      <c r="A46" s="436">
        <v>41</v>
      </c>
      <c r="B46" s="439"/>
      <c r="C46" s="439"/>
      <c r="D46" s="439" t="s">
        <v>120</v>
      </c>
      <c r="E46" s="468" t="s">
        <v>87</v>
      </c>
      <c r="F46" s="439" t="s">
        <v>119</v>
      </c>
      <c r="G46" s="439" t="s">
        <v>1751</v>
      </c>
      <c r="H46" s="439" t="s">
        <v>2635</v>
      </c>
      <c r="I46" s="465">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4"/>
      <c r="AE46" s="384"/>
      <c r="AF46" s="384" t="s">
        <v>1254</v>
      </c>
      <c r="AG46" s="384"/>
      <c r="AH46" s="384"/>
      <c r="AI46" s="384" t="s">
        <v>1254</v>
      </c>
      <c r="AJ46" s="384"/>
      <c r="AK46" s="382"/>
      <c r="AL46" s="382" t="s">
        <v>1768</v>
      </c>
      <c r="AM46" s="382" t="s">
        <v>1340</v>
      </c>
      <c r="AN46" s="382"/>
      <c r="AO46" s="382"/>
    </row>
    <row r="47" spans="1:41" ht="27" customHeight="1" x14ac:dyDescent="0.3">
      <c r="A47" s="436">
        <v>42</v>
      </c>
      <c r="B47" s="439"/>
      <c r="C47" s="439"/>
      <c r="D47" s="439" t="s">
        <v>123</v>
      </c>
      <c r="E47" s="468" t="s">
        <v>87</v>
      </c>
      <c r="F47" s="439" t="s">
        <v>122</v>
      </c>
      <c r="G47" s="439" t="s">
        <v>1751</v>
      </c>
      <c r="H47" s="439" t="s">
        <v>2636</v>
      </c>
      <c r="I47" s="465">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4"/>
      <c r="AE47" s="384"/>
      <c r="AF47" s="384" t="s">
        <v>1254</v>
      </c>
      <c r="AG47" s="384"/>
      <c r="AH47" s="384"/>
      <c r="AI47" s="384" t="s">
        <v>1254</v>
      </c>
      <c r="AJ47" s="384"/>
      <c r="AK47" s="382"/>
      <c r="AL47" s="382" t="s">
        <v>1768</v>
      </c>
      <c r="AM47" s="382" t="s">
        <v>1340</v>
      </c>
      <c r="AN47" s="382"/>
      <c r="AO47" s="382"/>
    </row>
    <row r="48" spans="1:41" ht="27" customHeight="1" x14ac:dyDescent="0.3">
      <c r="A48" s="436">
        <v>43</v>
      </c>
      <c r="B48" s="439"/>
      <c r="C48" s="439"/>
      <c r="D48" s="439" t="s">
        <v>126</v>
      </c>
      <c r="E48" s="468" t="s">
        <v>128</v>
      </c>
      <c r="F48" s="439" t="s">
        <v>125</v>
      </c>
      <c r="G48" s="439" t="s">
        <v>1752</v>
      </c>
      <c r="H48" s="439" t="s">
        <v>2636</v>
      </c>
      <c r="I48" s="465">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4"/>
      <c r="AE48" s="384"/>
      <c r="AF48" s="384" t="s">
        <v>1254</v>
      </c>
      <c r="AG48" s="384"/>
      <c r="AH48" s="384"/>
      <c r="AI48" s="384" t="s">
        <v>1254</v>
      </c>
      <c r="AJ48" s="384"/>
      <c r="AK48" s="382"/>
      <c r="AL48" s="382" t="s">
        <v>1769</v>
      </c>
      <c r="AM48" s="382" t="s">
        <v>1304</v>
      </c>
      <c r="AN48" s="382"/>
      <c r="AO48" s="382" t="s">
        <v>1339</v>
      </c>
    </row>
    <row r="49" spans="1:41" ht="27" customHeight="1" x14ac:dyDescent="0.3">
      <c r="A49" s="436">
        <v>44</v>
      </c>
      <c r="B49" s="439"/>
      <c r="C49" s="439"/>
      <c r="D49" s="439" t="s">
        <v>129</v>
      </c>
      <c r="E49" s="468" t="s">
        <v>66</v>
      </c>
      <c r="F49" s="439" t="s">
        <v>1488</v>
      </c>
      <c r="G49" s="439"/>
      <c r="H49" s="439" t="s">
        <v>2636</v>
      </c>
      <c r="I49" s="465"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4"/>
      <c r="AE49" s="384"/>
      <c r="AF49" s="384" t="s">
        <v>1380</v>
      </c>
      <c r="AG49" s="384"/>
      <c r="AH49" s="384"/>
      <c r="AI49" s="384" t="s">
        <v>1380</v>
      </c>
      <c r="AJ49" s="384"/>
      <c r="AK49" s="382"/>
      <c r="AL49" s="382" t="s">
        <v>66</v>
      </c>
      <c r="AM49" s="382"/>
      <c r="AN49" s="382" t="s">
        <v>1338</v>
      </c>
      <c r="AO49" s="382"/>
    </row>
    <row r="50" spans="1:41" ht="27" customHeight="1" x14ac:dyDescent="0.3">
      <c r="A50" s="436">
        <v>45</v>
      </c>
      <c r="B50" s="439"/>
      <c r="C50" s="439"/>
      <c r="D50" s="439" t="s">
        <v>131</v>
      </c>
      <c r="E50" s="468" t="s">
        <v>1801</v>
      </c>
      <c r="F50" s="439" t="s">
        <v>1528</v>
      </c>
      <c r="G50" s="470" t="s">
        <v>1852</v>
      </c>
      <c r="H50" s="471" t="s">
        <v>2636</v>
      </c>
      <c r="I50" s="472">
        <v>0</v>
      </c>
      <c r="J50" s="471" t="s">
        <v>1250</v>
      </c>
      <c r="K50" s="471">
        <v>1</v>
      </c>
      <c r="L50" s="471">
        <v>1</v>
      </c>
      <c r="M50" s="471"/>
      <c r="N50" s="471" t="s">
        <v>1331</v>
      </c>
      <c r="O50" s="471"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c r="AF50" s="382" t="s">
        <v>1254</v>
      </c>
      <c r="AG50" s="382"/>
      <c r="AH50" s="382"/>
      <c r="AI50" s="382" t="s">
        <v>1254</v>
      </c>
      <c r="AJ50" s="382"/>
      <c r="AK50" s="382"/>
      <c r="AL50" s="392" t="s">
        <v>1767</v>
      </c>
      <c r="AM50" s="382" t="s">
        <v>1304</v>
      </c>
      <c r="AN50" s="382"/>
      <c r="AO50" s="382"/>
    </row>
    <row r="51" spans="1:41" ht="27" customHeight="1" x14ac:dyDescent="0.3">
      <c r="A51" s="436">
        <v>46</v>
      </c>
      <c r="B51" s="439"/>
      <c r="C51" s="439"/>
      <c r="D51" s="439" t="s">
        <v>1265</v>
      </c>
      <c r="E51" s="468" t="s">
        <v>1801</v>
      </c>
      <c r="F51" s="439" t="s">
        <v>2604</v>
      </c>
      <c r="G51" s="470" t="s">
        <v>1852</v>
      </c>
      <c r="H51" s="471" t="s">
        <v>2636</v>
      </c>
      <c r="I51" s="472">
        <v>0</v>
      </c>
      <c r="J51" s="471" t="s">
        <v>1250</v>
      </c>
      <c r="K51" s="471">
        <v>1</v>
      </c>
      <c r="L51" s="471">
        <v>1</v>
      </c>
      <c r="M51" s="471"/>
      <c r="N51" s="471" t="s">
        <v>1331</v>
      </c>
      <c r="O51" s="471"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c r="AF51" s="382" t="s">
        <v>1254</v>
      </c>
      <c r="AG51" s="382"/>
      <c r="AH51" s="382"/>
      <c r="AI51" s="382" t="s">
        <v>1254</v>
      </c>
      <c r="AJ51" s="382"/>
      <c r="AK51" s="382"/>
      <c r="AL51" s="382" t="s">
        <v>1767</v>
      </c>
      <c r="AM51" s="382"/>
      <c r="AN51" s="382"/>
      <c r="AO51" s="382"/>
    </row>
    <row r="52" spans="1:41" ht="27" customHeight="1" x14ac:dyDescent="0.3">
      <c r="A52" s="436">
        <v>47</v>
      </c>
      <c r="B52" s="439"/>
      <c r="C52" s="439"/>
      <c r="D52" s="439" t="s">
        <v>376</v>
      </c>
      <c r="E52" s="468" t="s">
        <v>1801</v>
      </c>
      <c r="F52" s="439" t="s">
        <v>1529</v>
      </c>
      <c r="G52" s="470" t="s">
        <v>1852</v>
      </c>
      <c r="H52" s="471" t="s">
        <v>2636</v>
      </c>
      <c r="I52" s="472">
        <v>0</v>
      </c>
      <c r="J52" s="471" t="s">
        <v>1250</v>
      </c>
      <c r="K52" s="471">
        <v>1</v>
      </c>
      <c r="L52" s="471">
        <v>1</v>
      </c>
      <c r="M52" s="471"/>
      <c r="N52" s="471" t="s">
        <v>1331</v>
      </c>
      <c r="O52" s="471"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82"/>
      <c r="AF52" s="382" t="s">
        <v>1254</v>
      </c>
      <c r="AG52" s="382"/>
      <c r="AH52" s="382"/>
      <c r="AI52" s="382" t="s">
        <v>1254</v>
      </c>
      <c r="AJ52" s="382"/>
      <c r="AK52" s="382"/>
      <c r="AL52" s="392" t="s">
        <v>1767</v>
      </c>
      <c r="AM52" s="382" t="s">
        <v>1304</v>
      </c>
      <c r="AN52" s="382"/>
      <c r="AO52" s="382"/>
    </row>
    <row r="53" spans="1:41" ht="27" customHeight="1" x14ac:dyDescent="0.3">
      <c r="A53" s="436">
        <v>48</v>
      </c>
      <c r="B53" s="439"/>
      <c r="C53" s="439"/>
      <c r="D53" s="439" t="s">
        <v>134</v>
      </c>
      <c r="E53" s="468" t="s">
        <v>87</v>
      </c>
      <c r="F53" s="439" t="s">
        <v>133</v>
      </c>
      <c r="G53" s="439" t="s">
        <v>1751</v>
      </c>
      <c r="H53" s="439" t="s">
        <v>2636</v>
      </c>
      <c r="I53" s="465"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4"/>
      <c r="AE53" s="384"/>
      <c r="AF53" s="384" t="s">
        <v>1254</v>
      </c>
      <c r="AG53" s="384"/>
      <c r="AH53" s="384"/>
      <c r="AI53" s="384" t="s">
        <v>1254</v>
      </c>
      <c r="AJ53" s="384"/>
      <c r="AK53" s="382" t="s">
        <v>1335</v>
      </c>
      <c r="AL53" s="382" t="s">
        <v>1768</v>
      </c>
      <c r="AM53" s="382" t="s">
        <v>1304</v>
      </c>
      <c r="AN53" s="382" t="s">
        <v>1329</v>
      </c>
      <c r="AO53" s="382"/>
    </row>
    <row r="54" spans="1:41" ht="27" customHeight="1" x14ac:dyDescent="0.3">
      <c r="A54" s="436">
        <v>49</v>
      </c>
      <c r="B54" s="439"/>
      <c r="C54" s="439"/>
      <c r="D54" s="439" t="s">
        <v>136</v>
      </c>
      <c r="E54" s="468" t="s">
        <v>128</v>
      </c>
      <c r="F54" s="439" t="s">
        <v>125</v>
      </c>
      <c r="G54" s="439" t="s">
        <v>1852</v>
      </c>
      <c r="H54" s="439" t="s">
        <v>2636</v>
      </c>
      <c r="I54" s="465"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4"/>
      <c r="AE54" s="384"/>
      <c r="AF54" s="384" t="s">
        <v>1254</v>
      </c>
      <c r="AG54" s="384"/>
      <c r="AH54" s="384"/>
      <c r="AI54" s="384" t="s">
        <v>1254</v>
      </c>
      <c r="AJ54" s="384"/>
      <c r="AK54" s="382" t="s">
        <v>1333</v>
      </c>
      <c r="AL54" s="382" t="s">
        <v>1770</v>
      </c>
      <c r="AM54" s="382" t="s">
        <v>1304</v>
      </c>
      <c r="AN54" s="382" t="s">
        <v>1332</v>
      </c>
      <c r="AO54" s="382"/>
    </row>
    <row r="55" spans="1:41" ht="27" customHeight="1" x14ac:dyDescent="0.3">
      <c r="A55" s="436">
        <v>50</v>
      </c>
      <c r="B55" s="439"/>
      <c r="C55" s="439"/>
      <c r="D55" s="439" t="s">
        <v>138</v>
      </c>
      <c r="E55" s="468" t="s">
        <v>140</v>
      </c>
      <c r="F55" s="439" t="s">
        <v>613</v>
      </c>
      <c r="G55" s="439"/>
      <c r="H55" s="439" t="s">
        <v>2636</v>
      </c>
      <c r="I55" s="465"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4"/>
      <c r="AE55" s="384"/>
      <c r="AF55" s="384" t="s">
        <v>1184</v>
      </c>
      <c r="AG55" s="384"/>
      <c r="AH55" s="384"/>
      <c r="AI55" s="384" t="s">
        <v>1184</v>
      </c>
      <c r="AJ55" s="384"/>
      <c r="AK55" s="382"/>
      <c r="AL55" s="382" t="s">
        <v>1268</v>
      </c>
      <c r="AM55" s="382"/>
      <c r="AN55" s="382"/>
      <c r="AO55" s="382"/>
    </row>
    <row r="56" spans="1:41" ht="27" customHeight="1" x14ac:dyDescent="0.3">
      <c r="A56" s="436">
        <v>51</v>
      </c>
      <c r="B56" s="439" t="s">
        <v>1697</v>
      </c>
      <c r="C56" s="439" t="s">
        <v>141</v>
      </c>
      <c r="D56" s="439" t="s">
        <v>142</v>
      </c>
      <c r="E56" s="468" t="s">
        <v>87</v>
      </c>
      <c r="F56" s="439" t="s">
        <v>640</v>
      </c>
      <c r="G56" s="439"/>
      <c r="H56" s="439" t="s">
        <v>2635</v>
      </c>
      <c r="I56" s="465"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4"/>
      <c r="AE56" s="384"/>
      <c r="AF56" s="384" t="s">
        <v>1184</v>
      </c>
      <c r="AG56" s="384"/>
      <c r="AH56" s="384"/>
      <c r="AI56" s="384" t="s">
        <v>1184</v>
      </c>
      <c r="AJ56" s="384"/>
      <c r="AK56" s="382" t="s">
        <v>1330</v>
      </c>
      <c r="AL56" s="382" t="s">
        <v>1268</v>
      </c>
      <c r="AM56" s="382" t="s">
        <v>1290</v>
      </c>
      <c r="AN56" s="382" t="s">
        <v>1329</v>
      </c>
      <c r="AO56" s="382"/>
    </row>
    <row r="57" spans="1:41" ht="27" customHeight="1" x14ac:dyDescent="0.3">
      <c r="A57" s="436">
        <v>52</v>
      </c>
      <c r="B57" s="439"/>
      <c r="C57" s="439"/>
      <c r="D57" s="439" t="s">
        <v>145</v>
      </c>
      <c r="E57" s="468" t="s">
        <v>87</v>
      </c>
      <c r="F57" s="439" t="s">
        <v>144</v>
      </c>
      <c r="G57" s="439"/>
      <c r="H57" s="439" t="s">
        <v>2635</v>
      </c>
      <c r="I57" s="465"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4"/>
      <c r="AE57" s="384"/>
      <c r="AF57" s="384" t="s">
        <v>1184</v>
      </c>
      <c r="AG57" s="384"/>
      <c r="AH57" s="384"/>
      <c r="AI57" s="384" t="s">
        <v>1184</v>
      </c>
      <c r="AJ57" s="384"/>
      <c r="AK57" s="382" t="s">
        <v>1328</v>
      </c>
      <c r="AL57" s="382" t="s">
        <v>1268</v>
      </c>
      <c r="AM57" s="382" t="s">
        <v>1327</v>
      </c>
      <c r="AN57" s="382" t="s">
        <v>1267</v>
      </c>
      <c r="AO57" s="382"/>
    </row>
    <row r="58" spans="1:41" ht="27" customHeight="1" x14ac:dyDescent="0.3">
      <c r="A58" s="436">
        <v>53</v>
      </c>
      <c r="B58" s="439"/>
      <c r="C58" s="439"/>
      <c r="D58" s="439" t="s">
        <v>148</v>
      </c>
      <c r="E58" s="468" t="s">
        <v>87</v>
      </c>
      <c r="F58" s="439" t="s">
        <v>147</v>
      </c>
      <c r="G58" s="439"/>
      <c r="H58" s="439" t="s">
        <v>2635</v>
      </c>
      <c r="I58" s="465"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4"/>
      <c r="AE58" s="384"/>
      <c r="AF58" s="384" t="s">
        <v>1184</v>
      </c>
      <c r="AG58" s="384"/>
      <c r="AH58" s="384"/>
      <c r="AI58" s="384" t="s">
        <v>1184</v>
      </c>
      <c r="AJ58" s="384"/>
      <c r="AK58" s="382"/>
      <c r="AL58" s="382" t="s">
        <v>1771</v>
      </c>
      <c r="AM58" s="382"/>
      <c r="AN58" s="382"/>
      <c r="AO58" s="382"/>
    </row>
    <row r="59" spans="1:41" ht="27" customHeight="1" x14ac:dyDescent="0.3">
      <c r="A59" s="436">
        <v>54</v>
      </c>
      <c r="B59" s="439"/>
      <c r="C59" s="439"/>
      <c r="D59" s="439" t="s">
        <v>2067</v>
      </c>
      <c r="E59" s="468" t="s">
        <v>128</v>
      </c>
      <c r="F59" s="468" t="s">
        <v>613</v>
      </c>
      <c r="G59" s="439" t="s">
        <v>2088</v>
      </c>
      <c r="H59" s="439" t="s">
        <v>2635</v>
      </c>
      <c r="I59" s="469"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4"/>
      <c r="AE59" s="384"/>
      <c r="AF59" s="384" t="s">
        <v>1207</v>
      </c>
      <c r="AG59" s="384"/>
      <c r="AH59" s="384"/>
      <c r="AI59" s="384" t="s">
        <v>1207</v>
      </c>
      <c r="AJ59" s="384"/>
      <c r="AK59" s="382" t="s">
        <v>2096</v>
      </c>
      <c r="AL59" s="382"/>
      <c r="AM59" s="382"/>
      <c r="AN59" s="382"/>
      <c r="AO59" s="382"/>
    </row>
    <row r="60" spans="1:41" ht="27" customHeight="1" x14ac:dyDescent="0.3">
      <c r="A60" s="436">
        <v>55</v>
      </c>
      <c r="B60" s="439"/>
      <c r="C60" s="439"/>
      <c r="D60" s="439" t="s">
        <v>2068</v>
      </c>
      <c r="E60" s="468" t="s">
        <v>128</v>
      </c>
      <c r="F60" s="468" t="s">
        <v>613</v>
      </c>
      <c r="G60" s="439" t="s">
        <v>2088</v>
      </c>
      <c r="H60" s="439" t="s">
        <v>2635</v>
      </c>
      <c r="I60" s="469"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4"/>
      <c r="AE60" s="384"/>
      <c r="AF60" s="384" t="s">
        <v>1207</v>
      </c>
      <c r="AG60" s="384"/>
      <c r="AH60" s="384"/>
      <c r="AI60" s="384" t="s">
        <v>1207</v>
      </c>
      <c r="AJ60" s="384"/>
      <c r="AK60" s="382" t="s">
        <v>2097</v>
      </c>
      <c r="AL60" s="382"/>
      <c r="AM60" s="382"/>
      <c r="AN60" s="382"/>
      <c r="AO60" s="382"/>
    </row>
    <row r="61" spans="1:41" ht="27" customHeight="1" x14ac:dyDescent="0.3">
      <c r="A61" s="436">
        <v>56</v>
      </c>
      <c r="B61" s="439"/>
      <c r="C61" s="439"/>
      <c r="D61" s="439" t="s">
        <v>2069</v>
      </c>
      <c r="E61" s="468" t="s">
        <v>128</v>
      </c>
      <c r="F61" s="468" t="s">
        <v>613</v>
      </c>
      <c r="G61" s="439" t="s">
        <v>2088</v>
      </c>
      <c r="H61" s="439" t="s">
        <v>2635</v>
      </c>
      <c r="I61" s="469"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4"/>
      <c r="AE61" s="384"/>
      <c r="AF61" s="384" t="s">
        <v>1207</v>
      </c>
      <c r="AG61" s="384"/>
      <c r="AH61" s="384"/>
      <c r="AI61" s="384" t="s">
        <v>1207</v>
      </c>
      <c r="AJ61" s="384"/>
      <c r="AK61" s="382" t="s">
        <v>2098</v>
      </c>
      <c r="AL61" s="382"/>
      <c r="AM61" s="382"/>
      <c r="AN61" s="382"/>
      <c r="AO61" s="382"/>
    </row>
    <row r="62" spans="1:41" ht="27" customHeight="1" x14ac:dyDescent="0.3">
      <c r="A62" s="436">
        <v>57</v>
      </c>
      <c r="B62" s="439"/>
      <c r="C62" s="439"/>
      <c r="D62" s="439" t="s">
        <v>150</v>
      </c>
      <c r="E62" s="468" t="s">
        <v>152</v>
      </c>
      <c r="F62" s="439" t="s">
        <v>1180</v>
      </c>
      <c r="G62" s="439" t="s">
        <v>1752</v>
      </c>
      <c r="H62" s="439" t="s">
        <v>2635</v>
      </c>
      <c r="I62" s="465">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4"/>
      <c r="AE62" s="384"/>
      <c r="AF62" s="384" t="s">
        <v>1254</v>
      </c>
      <c r="AG62" s="384"/>
      <c r="AH62" s="384"/>
      <c r="AI62" s="384" t="s">
        <v>1254</v>
      </c>
      <c r="AJ62" s="384"/>
      <c r="AK62" s="382" t="s">
        <v>2099</v>
      </c>
      <c r="AL62" s="382" t="s">
        <v>1772</v>
      </c>
      <c r="AM62" s="382" t="s">
        <v>1304</v>
      </c>
      <c r="AN62" s="382" t="s">
        <v>1267</v>
      </c>
      <c r="AO62" s="382"/>
    </row>
    <row r="63" spans="1:41" ht="27" customHeight="1" x14ac:dyDescent="0.3">
      <c r="A63" s="436">
        <v>58</v>
      </c>
      <c r="B63" s="439"/>
      <c r="C63" s="439"/>
      <c r="D63" s="439" t="s">
        <v>153</v>
      </c>
      <c r="E63" s="468" t="s">
        <v>87</v>
      </c>
      <c r="F63" s="439" t="s">
        <v>643</v>
      </c>
      <c r="G63" s="439" t="s">
        <v>1752</v>
      </c>
      <c r="H63" s="439" t="s">
        <v>2635</v>
      </c>
      <c r="I63" s="465">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4"/>
      <c r="AE63" s="384"/>
      <c r="AF63" s="384" t="s">
        <v>1254</v>
      </c>
      <c r="AG63" s="384"/>
      <c r="AH63" s="384"/>
      <c r="AI63" s="384" t="s">
        <v>1254</v>
      </c>
      <c r="AJ63" s="384"/>
      <c r="AK63" s="382" t="s">
        <v>2100</v>
      </c>
      <c r="AL63" s="382" t="s">
        <v>1773</v>
      </c>
      <c r="AM63" s="382" t="s">
        <v>1290</v>
      </c>
      <c r="AN63" s="382" t="s">
        <v>1267</v>
      </c>
      <c r="AO63" s="382"/>
    </row>
    <row r="64" spans="1:41" ht="27" customHeight="1" x14ac:dyDescent="0.3">
      <c r="A64" s="436">
        <v>59</v>
      </c>
      <c r="B64" s="439"/>
      <c r="C64" s="439"/>
      <c r="D64" s="439" t="s">
        <v>155</v>
      </c>
      <c r="E64" s="468" t="s">
        <v>87</v>
      </c>
      <c r="F64" s="439" t="s">
        <v>636</v>
      </c>
      <c r="G64" s="439" t="s">
        <v>1751</v>
      </c>
      <c r="H64" s="439" t="s">
        <v>2635</v>
      </c>
      <c r="I64" s="465">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4"/>
      <c r="AE64" s="384"/>
      <c r="AF64" s="384" t="s">
        <v>1254</v>
      </c>
      <c r="AG64" s="384"/>
      <c r="AH64" s="384"/>
      <c r="AI64" s="384" t="s">
        <v>1254</v>
      </c>
      <c r="AJ64" s="384"/>
      <c r="AK64" s="382" t="s">
        <v>2098</v>
      </c>
      <c r="AL64" s="382" t="s">
        <v>1774</v>
      </c>
      <c r="AM64" s="382"/>
      <c r="AN64" s="382"/>
      <c r="AO64" s="382"/>
    </row>
    <row r="65" spans="1:41" ht="27" customHeight="1" x14ac:dyDescent="0.3">
      <c r="A65" s="436">
        <v>60</v>
      </c>
      <c r="B65" s="439"/>
      <c r="C65" s="439"/>
      <c r="D65" s="439" t="s">
        <v>157</v>
      </c>
      <c r="E65" s="468" t="s">
        <v>87</v>
      </c>
      <c r="F65" s="439" t="s">
        <v>157</v>
      </c>
      <c r="G65" s="439"/>
      <c r="H65" s="439" t="s">
        <v>2635</v>
      </c>
      <c r="I65" s="465"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4"/>
      <c r="AE65" s="384"/>
      <c r="AF65" s="384" t="s">
        <v>1184</v>
      </c>
      <c r="AG65" s="384"/>
      <c r="AH65" s="384"/>
      <c r="AI65" s="384" t="s">
        <v>1184</v>
      </c>
      <c r="AJ65" s="384"/>
      <c r="AK65" s="382" t="s">
        <v>1324</v>
      </c>
      <c r="AL65" s="382" t="s">
        <v>1775</v>
      </c>
      <c r="AM65" s="382"/>
      <c r="AN65" s="382"/>
      <c r="AO65" s="382"/>
    </row>
    <row r="66" spans="1:41" ht="27" customHeight="1" x14ac:dyDescent="0.3">
      <c r="A66" s="436">
        <v>61</v>
      </c>
      <c r="B66" s="439"/>
      <c r="C66" s="439"/>
      <c r="D66" s="439" t="s">
        <v>159</v>
      </c>
      <c r="E66" s="468" t="s">
        <v>87</v>
      </c>
      <c r="F66" s="439" t="s">
        <v>645</v>
      </c>
      <c r="G66" s="439"/>
      <c r="H66" s="439" t="s">
        <v>2635</v>
      </c>
      <c r="I66" s="465">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4"/>
      <c r="AE66" s="384"/>
      <c r="AF66" s="384" t="s">
        <v>1184</v>
      </c>
      <c r="AG66" s="384"/>
      <c r="AH66" s="384"/>
      <c r="AI66" s="384" t="s">
        <v>1184</v>
      </c>
      <c r="AJ66" s="384"/>
      <c r="AK66" s="382" t="s">
        <v>1322</v>
      </c>
      <c r="AL66" s="382" t="s">
        <v>1268</v>
      </c>
      <c r="AM66" s="382"/>
      <c r="AN66" s="382" t="s">
        <v>1321</v>
      </c>
      <c r="AO66" s="382"/>
    </row>
    <row r="67" spans="1:41" ht="27" customHeight="1" x14ac:dyDescent="0.3">
      <c r="A67" s="436">
        <v>62</v>
      </c>
      <c r="B67" s="439"/>
      <c r="C67" s="439"/>
      <c r="D67" s="439" t="s">
        <v>161</v>
      </c>
      <c r="E67" s="468" t="s">
        <v>87</v>
      </c>
      <c r="F67" s="439" t="s">
        <v>641</v>
      </c>
      <c r="G67" s="439" t="s">
        <v>1751</v>
      </c>
      <c r="H67" s="439" t="s">
        <v>2635</v>
      </c>
      <c r="I67" s="465"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4"/>
      <c r="AE67" s="384"/>
      <c r="AF67" s="384" t="s">
        <v>1254</v>
      </c>
      <c r="AG67" s="384"/>
      <c r="AH67" s="384"/>
      <c r="AI67" s="384" t="s">
        <v>1254</v>
      </c>
      <c r="AJ67" s="384"/>
      <c r="AK67" s="382"/>
      <c r="AL67" s="382" t="s">
        <v>1776</v>
      </c>
      <c r="AM67" s="382" t="s">
        <v>1290</v>
      </c>
      <c r="AN67" s="382"/>
      <c r="AO67" s="382"/>
    </row>
    <row r="68" spans="1:41" ht="27" customHeight="1" x14ac:dyDescent="0.3">
      <c r="A68" s="436">
        <v>63</v>
      </c>
      <c r="B68" s="439"/>
      <c r="C68" s="439"/>
      <c r="D68" s="439" t="s">
        <v>163</v>
      </c>
      <c r="E68" s="468" t="s">
        <v>128</v>
      </c>
      <c r="F68" s="439" t="s">
        <v>163</v>
      </c>
      <c r="G68" s="439"/>
      <c r="H68" s="439" t="s">
        <v>2635</v>
      </c>
      <c r="I68" s="465"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4"/>
      <c r="AE68" s="384"/>
      <c r="AF68" s="384" t="s">
        <v>1184</v>
      </c>
      <c r="AG68" s="384"/>
      <c r="AH68" s="384"/>
      <c r="AI68" s="384" t="s">
        <v>1184</v>
      </c>
      <c r="AJ68" s="384"/>
      <c r="AK68" s="382"/>
      <c r="AL68" s="382" t="s">
        <v>1268</v>
      </c>
      <c r="AM68" s="382" t="s">
        <v>1290</v>
      </c>
      <c r="AN68" s="382" t="s">
        <v>1318</v>
      </c>
      <c r="AO68" s="382"/>
    </row>
    <row r="69" spans="1:41" ht="27" customHeight="1" x14ac:dyDescent="0.3">
      <c r="A69" s="436">
        <v>64</v>
      </c>
      <c r="B69" s="439"/>
      <c r="C69" s="439"/>
      <c r="D69" s="439" t="s">
        <v>165</v>
      </c>
      <c r="E69" s="468" t="s">
        <v>87</v>
      </c>
      <c r="F69" s="439" t="s">
        <v>642</v>
      </c>
      <c r="G69" s="439" t="s">
        <v>1751</v>
      </c>
      <c r="H69" s="439" t="s">
        <v>2635</v>
      </c>
      <c r="I69" s="465">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4"/>
      <c r="AE69" s="384"/>
      <c r="AF69" s="384" t="s">
        <v>1254</v>
      </c>
      <c r="AG69" s="384"/>
      <c r="AH69" s="384"/>
      <c r="AI69" s="384" t="s">
        <v>1254</v>
      </c>
      <c r="AJ69" s="384"/>
      <c r="AK69" s="382"/>
      <c r="AL69" s="382" t="s">
        <v>1776</v>
      </c>
      <c r="AM69" s="382" t="s">
        <v>1290</v>
      </c>
      <c r="AN69" s="382"/>
      <c r="AO69" s="382"/>
    </row>
    <row r="70" spans="1:41" ht="27" customHeight="1" x14ac:dyDescent="0.3">
      <c r="A70" s="436">
        <v>65</v>
      </c>
      <c r="B70" s="439"/>
      <c r="C70" s="439"/>
      <c r="D70" s="439" t="s">
        <v>167</v>
      </c>
      <c r="E70" s="468" t="s">
        <v>128</v>
      </c>
      <c r="F70" s="439" t="s">
        <v>651</v>
      </c>
      <c r="G70" s="439" t="s">
        <v>1753</v>
      </c>
      <c r="H70" s="439" t="s">
        <v>2635</v>
      </c>
      <c r="I70" s="465">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4"/>
      <c r="AE70" s="384"/>
      <c r="AF70" s="384" t="s">
        <v>1254</v>
      </c>
      <c r="AG70" s="384"/>
      <c r="AH70" s="384"/>
      <c r="AI70" s="384" t="s">
        <v>1254</v>
      </c>
      <c r="AJ70" s="384"/>
      <c r="AK70" s="382" t="s">
        <v>1315</v>
      </c>
      <c r="AL70" s="382" t="s">
        <v>1777</v>
      </c>
      <c r="AM70" s="382" t="s">
        <v>1290</v>
      </c>
      <c r="AN70" s="382" t="s">
        <v>1315</v>
      </c>
      <c r="AO70" s="382"/>
    </row>
    <row r="71" spans="1:41" ht="27" customHeight="1" x14ac:dyDescent="0.3">
      <c r="A71" s="436">
        <v>66</v>
      </c>
      <c r="B71" s="439"/>
      <c r="C71" s="439"/>
      <c r="D71" s="439" t="s">
        <v>169</v>
      </c>
      <c r="E71" s="468" t="s">
        <v>87</v>
      </c>
      <c r="F71" s="439" t="s">
        <v>639</v>
      </c>
      <c r="G71" s="439" t="s">
        <v>1751</v>
      </c>
      <c r="H71" s="439" t="s">
        <v>2635</v>
      </c>
      <c r="I71" s="465">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4"/>
      <c r="AE71" s="384"/>
      <c r="AF71" s="384" t="s">
        <v>1254</v>
      </c>
      <c r="AG71" s="384"/>
      <c r="AH71" s="384"/>
      <c r="AI71" s="384" t="s">
        <v>1254</v>
      </c>
      <c r="AJ71" s="384"/>
      <c r="AK71" s="382"/>
      <c r="AL71" s="382" t="s">
        <v>1776</v>
      </c>
      <c r="AM71" s="382" t="s">
        <v>1229</v>
      </c>
      <c r="AN71" s="382" t="s">
        <v>1267</v>
      </c>
      <c r="AO71" s="382"/>
    </row>
    <row r="72" spans="1:41" ht="27" customHeight="1" x14ac:dyDescent="0.3">
      <c r="A72" s="436">
        <v>67</v>
      </c>
      <c r="B72" s="439"/>
      <c r="C72" s="439"/>
      <c r="D72" s="439" t="s">
        <v>673</v>
      </c>
      <c r="E72" s="468" t="s">
        <v>128</v>
      </c>
      <c r="F72" s="439" t="s">
        <v>637</v>
      </c>
      <c r="G72" s="439" t="s">
        <v>1753</v>
      </c>
      <c r="H72" s="439" t="s">
        <v>2635</v>
      </c>
      <c r="I72" s="465">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4"/>
      <c r="AE72" s="384"/>
      <c r="AF72" s="384" t="s">
        <v>1254</v>
      </c>
      <c r="AG72" s="384"/>
      <c r="AH72" s="384"/>
      <c r="AI72" s="384" t="s">
        <v>1254</v>
      </c>
      <c r="AJ72" s="384"/>
      <c r="AK72" s="382"/>
      <c r="AL72" s="382" t="s">
        <v>1778</v>
      </c>
      <c r="AM72" s="382" t="s">
        <v>1304</v>
      </c>
      <c r="AN72" s="382"/>
      <c r="AO72" s="382"/>
    </row>
    <row r="73" spans="1:41" ht="27" customHeight="1" x14ac:dyDescent="0.3">
      <c r="A73" s="436">
        <v>68</v>
      </c>
      <c r="B73" s="439"/>
      <c r="C73" s="439"/>
      <c r="D73" s="439" t="s">
        <v>173</v>
      </c>
      <c r="E73" s="468" t="s">
        <v>175</v>
      </c>
      <c r="F73" s="439" t="s">
        <v>172</v>
      </c>
      <c r="G73" s="439"/>
      <c r="H73" s="439" t="s">
        <v>2635</v>
      </c>
      <c r="I73" s="465">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4"/>
      <c r="AE73" s="384"/>
      <c r="AF73" s="384" t="s">
        <v>1184</v>
      </c>
      <c r="AG73" s="384"/>
      <c r="AH73" s="384"/>
      <c r="AI73" s="384" t="s">
        <v>1184</v>
      </c>
      <c r="AJ73" s="384"/>
      <c r="AK73" s="382"/>
      <c r="AL73" s="382" t="s">
        <v>1268</v>
      </c>
      <c r="AM73" s="382"/>
      <c r="AN73" s="382"/>
      <c r="AO73" s="382"/>
    </row>
    <row r="74" spans="1:41" ht="27" customHeight="1" x14ac:dyDescent="0.3">
      <c r="A74" s="436">
        <v>69</v>
      </c>
      <c r="B74" s="439"/>
      <c r="C74" s="439"/>
      <c r="D74" s="439" t="s">
        <v>176</v>
      </c>
      <c r="E74" s="468" t="s">
        <v>175</v>
      </c>
      <c r="F74" s="439" t="s">
        <v>172</v>
      </c>
      <c r="G74" s="439"/>
      <c r="H74" s="439" t="s">
        <v>2635</v>
      </c>
      <c r="I74" s="465"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4"/>
      <c r="AE74" s="384"/>
      <c r="AF74" s="384" t="s">
        <v>1184</v>
      </c>
      <c r="AG74" s="384"/>
      <c r="AH74" s="384"/>
      <c r="AI74" s="384" t="s">
        <v>1184</v>
      </c>
      <c r="AJ74" s="384"/>
      <c r="AK74" s="382"/>
      <c r="AL74" s="382" t="s">
        <v>1779</v>
      </c>
      <c r="AM74" s="382" t="s">
        <v>1309</v>
      </c>
      <c r="AN74" s="382" t="s">
        <v>1268</v>
      </c>
      <c r="AO74" s="382"/>
    </row>
    <row r="75" spans="1:41" ht="27" customHeight="1" x14ac:dyDescent="0.3">
      <c r="A75" s="436">
        <v>70</v>
      </c>
      <c r="B75" s="439"/>
      <c r="C75" s="439"/>
      <c r="D75" s="439" t="s">
        <v>178</v>
      </c>
      <c r="E75" s="468" t="s">
        <v>175</v>
      </c>
      <c r="F75" s="439" t="s">
        <v>172</v>
      </c>
      <c r="G75" s="439"/>
      <c r="H75" s="439" t="s">
        <v>2635</v>
      </c>
      <c r="I75" s="465"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4"/>
      <c r="AE75" s="384"/>
      <c r="AF75" s="384" t="s">
        <v>1184</v>
      </c>
      <c r="AG75" s="384"/>
      <c r="AH75" s="384"/>
      <c r="AI75" s="384" t="s">
        <v>1184</v>
      </c>
      <c r="AJ75" s="384"/>
      <c r="AK75" s="382"/>
      <c r="AL75" s="382" t="s">
        <v>1780</v>
      </c>
      <c r="AM75" s="382"/>
      <c r="AN75" s="382"/>
      <c r="AO75" s="382"/>
    </row>
    <row r="76" spans="1:41" ht="27" customHeight="1" x14ac:dyDescent="0.3">
      <c r="A76" s="436">
        <v>71</v>
      </c>
      <c r="B76" s="439"/>
      <c r="C76" s="439"/>
      <c r="D76" s="439" t="s">
        <v>180</v>
      </c>
      <c r="E76" s="468" t="s">
        <v>87</v>
      </c>
      <c r="F76" s="439" t="s">
        <v>638</v>
      </c>
      <c r="G76" s="439" t="s">
        <v>1752</v>
      </c>
      <c r="H76" s="439" t="s">
        <v>2635</v>
      </c>
      <c r="I76" s="465"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4"/>
      <c r="AE76" s="384"/>
      <c r="AF76" s="384" t="s">
        <v>1254</v>
      </c>
      <c r="AG76" s="384"/>
      <c r="AH76" s="384"/>
      <c r="AI76" s="384" t="s">
        <v>1254</v>
      </c>
      <c r="AJ76" s="384"/>
      <c r="AK76" s="382"/>
      <c r="AL76" s="382" t="s">
        <v>1781</v>
      </c>
      <c r="AM76" s="382" t="s">
        <v>1306</v>
      </c>
      <c r="AN76" s="382" t="s">
        <v>1267</v>
      </c>
      <c r="AO76" s="382"/>
    </row>
    <row r="77" spans="1:41" ht="27" customHeight="1" x14ac:dyDescent="0.3">
      <c r="A77" s="436">
        <v>72</v>
      </c>
      <c r="B77" s="439"/>
      <c r="C77" s="439"/>
      <c r="D77" s="439" t="s">
        <v>182</v>
      </c>
      <c r="E77" s="468" t="s">
        <v>87</v>
      </c>
      <c r="F77" s="439" t="s">
        <v>635</v>
      </c>
      <c r="G77" s="439" t="s">
        <v>1752</v>
      </c>
      <c r="H77" s="439" t="s">
        <v>2635</v>
      </c>
      <c r="I77" s="465"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4"/>
      <c r="AE77" s="384"/>
      <c r="AF77" s="384" t="s">
        <v>1254</v>
      </c>
      <c r="AG77" s="384"/>
      <c r="AH77" s="384"/>
      <c r="AI77" s="384" t="s">
        <v>1254</v>
      </c>
      <c r="AJ77" s="384"/>
      <c r="AK77" s="382" t="s">
        <v>1305</v>
      </c>
      <c r="AL77" s="382" t="s">
        <v>1781</v>
      </c>
      <c r="AM77" s="382" t="s">
        <v>1304</v>
      </c>
      <c r="AN77" s="382" t="s">
        <v>1303</v>
      </c>
      <c r="AO77" s="382"/>
    </row>
    <row r="78" spans="1:41" ht="27" customHeight="1" x14ac:dyDescent="0.3">
      <c r="A78" s="436">
        <v>73</v>
      </c>
      <c r="B78" s="439"/>
      <c r="C78" s="439"/>
      <c r="D78" s="439" t="s">
        <v>184</v>
      </c>
      <c r="E78" s="468" t="s">
        <v>87</v>
      </c>
      <c r="F78" s="439" t="s">
        <v>644</v>
      </c>
      <c r="G78" s="439" t="s">
        <v>2090</v>
      </c>
      <c r="H78" s="439" t="s">
        <v>2635</v>
      </c>
      <c r="I78" s="465">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4"/>
      <c r="AE78" s="384"/>
      <c r="AF78" s="384" t="s">
        <v>1185</v>
      </c>
      <c r="AG78" s="384"/>
      <c r="AH78" s="384"/>
      <c r="AI78" s="384" t="s">
        <v>1185</v>
      </c>
      <c r="AJ78" s="384"/>
      <c r="AK78" s="382"/>
      <c r="AL78" s="382" t="s">
        <v>1268</v>
      </c>
      <c r="AM78" s="382" t="s">
        <v>1290</v>
      </c>
      <c r="AN78" s="382"/>
      <c r="AO78" s="382"/>
    </row>
    <row r="79" spans="1:41" ht="27" customHeight="1" x14ac:dyDescent="0.3">
      <c r="A79" s="436">
        <v>74</v>
      </c>
      <c r="B79" s="439"/>
      <c r="C79" s="439"/>
      <c r="D79" s="439" t="s">
        <v>187</v>
      </c>
      <c r="E79" s="468" t="s">
        <v>87</v>
      </c>
      <c r="F79" s="439" t="s">
        <v>186</v>
      </c>
      <c r="G79" s="439" t="s">
        <v>1752</v>
      </c>
      <c r="H79" s="439" t="s">
        <v>2635</v>
      </c>
      <c r="I79" s="465"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4"/>
      <c r="AE79" s="384"/>
      <c r="AF79" s="384" t="s">
        <v>1254</v>
      </c>
      <c r="AG79" s="384"/>
      <c r="AH79" s="384"/>
      <c r="AI79" s="384" t="s">
        <v>1254</v>
      </c>
      <c r="AJ79" s="384"/>
      <c r="AK79" s="382"/>
      <c r="AL79" s="382" t="s">
        <v>1782</v>
      </c>
      <c r="AM79" s="382" t="s">
        <v>1290</v>
      </c>
      <c r="AN79" s="382" t="s">
        <v>1301</v>
      </c>
      <c r="AO79" s="382"/>
    </row>
    <row r="80" spans="1:41" ht="27" customHeight="1" x14ac:dyDescent="0.3">
      <c r="A80" s="436">
        <v>75</v>
      </c>
      <c r="B80" s="439"/>
      <c r="C80" s="439"/>
      <c r="D80" s="439" t="s">
        <v>189</v>
      </c>
      <c r="E80" s="468" t="s">
        <v>87</v>
      </c>
      <c r="F80" s="439" t="s">
        <v>2459</v>
      </c>
      <c r="G80" s="439" t="s">
        <v>1754</v>
      </c>
      <c r="H80" s="439" t="s">
        <v>2634</v>
      </c>
      <c r="I80" s="469"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4"/>
      <c r="AE80" s="384"/>
      <c r="AF80" s="384" t="s">
        <v>1380</v>
      </c>
      <c r="AG80" s="384"/>
      <c r="AH80" s="384"/>
      <c r="AI80" s="384" t="s">
        <v>1380</v>
      </c>
      <c r="AJ80" s="384"/>
      <c r="AK80" s="382" t="s">
        <v>1299</v>
      </c>
      <c r="AL80" s="382" t="s">
        <v>1268</v>
      </c>
      <c r="AM80" s="382" t="s">
        <v>1298</v>
      </c>
      <c r="AN80" s="382" t="s">
        <v>1297</v>
      </c>
      <c r="AO80" s="382"/>
    </row>
    <row r="81" spans="1:41" ht="27" customHeight="1" x14ac:dyDescent="0.3">
      <c r="A81" s="436">
        <v>76</v>
      </c>
      <c r="B81" s="439" t="s">
        <v>1696</v>
      </c>
      <c r="C81" s="439" t="s">
        <v>191</v>
      </c>
      <c r="D81" s="439" t="s">
        <v>192</v>
      </c>
      <c r="E81" s="468" t="s">
        <v>1747</v>
      </c>
      <c r="F81" s="439" t="s">
        <v>1446</v>
      </c>
      <c r="G81" s="439"/>
      <c r="H81" s="439" t="s">
        <v>2636</v>
      </c>
      <c r="I81" s="469"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4"/>
      <c r="AE81" s="384"/>
      <c r="AF81" s="384">
        <v>5</v>
      </c>
      <c r="AG81" s="384"/>
      <c r="AH81" s="384"/>
      <c r="AI81" s="384">
        <v>5</v>
      </c>
      <c r="AJ81" s="384"/>
      <c r="AK81" s="382" t="s">
        <v>1295</v>
      </c>
      <c r="AL81" s="382" t="s">
        <v>1783</v>
      </c>
      <c r="AM81" s="382" t="s">
        <v>1294</v>
      </c>
      <c r="AN81" s="382" t="s">
        <v>1293</v>
      </c>
      <c r="AO81" s="382"/>
    </row>
    <row r="82" spans="1:41" ht="27" customHeight="1" x14ac:dyDescent="0.3">
      <c r="A82" s="436">
        <v>77</v>
      </c>
      <c r="B82" s="439"/>
      <c r="C82" s="439"/>
      <c r="D82" s="439" t="s">
        <v>194</v>
      </c>
      <c r="E82" s="468" t="s">
        <v>87</v>
      </c>
      <c r="F82" s="439" t="s">
        <v>646</v>
      </c>
      <c r="G82" s="439" t="s">
        <v>1752</v>
      </c>
      <c r="H82" s="439" t="s">
        <v>2636</v>
      </c>
      <c r="I82" s="465">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c r="AF82" s="382" t="s">
        <v>1254</v>
      </c>
      <c r="AG82" s="382"/>
      <c r="AH82" s="382"/>
      <c r="AI82" s="382" t="s">
        <v>1254</v>
      </c>
      <c r="AJ82" s="382"/>
      <c r="AK82" s="382" t="s">
        <v>1291</v>
      </c>
      <c r="AL82" s="382" t="s">
        <v>1784</v>
      </c>
      <c r="AM82" s="382" t="s">
        <v>1290</v>
      </c>
      <c r="AN82" s="382" t="s">
        <v>1289</v>
      </c>
      <c r="AO82" s="382"/>
    </row>
    <row r="83" spans="1:41" ht="27" customHeight="1" x14ac:dyDescent="0.3">
      <c r="A83" s="436">
        <v>78</v>
      </c>
      <c r="B83" s="439"/>
      <c r="C83" s="439"/>
      <c r="D83" s="439" t="s">
        <v>196</v>
      </c>
      <c r="E83" s="468" t="s">
        <v>87</v>
      </c>
      <c r="F83" s="439" t="s">
        <v>650</v>
      </c>
      <c r="G83" s="439" t="s">
        <v>1752</v>
      </c>
      <c r="H83" s="439" t="s">
        <v>2635</v>
      </c>
      <c r="I83" s="465"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c r="AF83" s="382" t="s">
        <v>1254</v>
      </c>
      <c r="AG83" s="382"/>
      <c r="AH83" s="382"/>
      <c r="AI83" s="382" t="s">
        <v>1254</v>
      </c>
      <c r="AJ83" s="382"/>
      <c r="AK83" s="382"/>
      <c r="AL83" s="382" t="s">
        <v>1229</v>
      </c>
      <c r="AM83" s="382" t="s">
        <v>1229</v>
      </c>
      <c r="AN83" s="382" t="s">
        <v>1267</v>
      </c>
      <c r="AO83" s="382"/>
    </row>
    <row r="84" spans="1:41" ht="27" customHeight="1" x14ac:dyDescent="0.3">
      <c r="A84" s="436">
        <v>79</v>
      </c>
      <c r="B84" s="439"/>
      <c r="C84" s="439"/>
      <c r="D84" s="439" t="s">
        <v>237</v>
      </c>
      <c r="E84" s="468" t="s">
        <v>1747</v>
      </c>
      <c r="F84" s="439" t="s">
        <v>536</v>
      </c>
      <c r="G84" s="439"/>
      <c r="H84" s="439" t="s">
        <v>2635</v>
      </c>
      <c r="I84" s="465"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4"/>
      <c r="AE84" s="384"/>
      <c r="AF84" s="384" t="s">
        <v>1380</v>
      </c>
      <c r="AG84" s="384"/>
      <c r="AH84" s="384"/>
      <c r="AI84" s="384" t="s">
        <v>1380</v>
      </c>
      <c r="AJ84" s="384"/>
      <c r="AK84" s="382"/>
      <c r="AL84" s="382" t="s">
        <v>1785</v>
      </c>
      <c r="AM84" s="382"/>
      <c r="AN84" s="382"/>
      <c r="AO84" s="382"/>
    </row>
    <row r="85" spans="1:41" ht="27" customHeight="1" x14ac:dyDescent="0.3">
      <c r="A85" s="436">
        <v>80</v>
      </c>
      <c r="B85" s="439"/>
      <c r="C85" s="439"/>
      <c r="D85" s="439" t="s">
        <v>199</v>
      </c>
      <c r="E85" s="468" t="s">
        <v>87</v>
      </c>
      <c r="F85" s="439" t="s">
        <v>199</v>
      </c>
      <c r="G85" s="439" t="s">
        <v>1753</v>
      </c>
      <c r="H85" s="439" t="s">
        <v>2635</v>
      </c>
      <c r="I85" s="465"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4"/>
      <c r="AE85" s="384"/>
      <c r="AF85" s="384" t="s">
        <v>1254</v>
      </c>
      <c r="AG85" s="384"/>
      <c r="AH85" s="384"/>
      <c r="AI85" s="384" t="s">
        <v>1254</v>
      </c>
      <c r="AJ85" s="384"/>
      <c r="AK85" s="382"/>
      <c r="AL85" s="382" t="s">
        <v>1786</v>
      </c>
      <c r="AM85" s="382" t="s">
        <v>1283</v>
      </c>
      <c r="AN85" s="382" t="s">
        <v>1282</v>
      </c>
      <c r="AO85" s="382"/>
    </row>
    <row r="86" spans="1:41" ht="27" customHeight="1" x14ac:dyDescent="0.3">
      <c r="A86" s="436">
        <v>81</v>
      </c>
      <c r="B86" s="439"/>
      <c r="C86" s="439"/>
      <c r="D86" s="439" t="s">
        <v>1554</v>
      </c>
      <c r="E86" s="439" t="s">
        <v>66</v>
      </c>
      <c r="F86" s="439" t="s">
        <v>1533</v>
      </c>
      <c r="G86" s="439"/>
      <c r="H86" s="439" t="s">
        <v>2635</v>
      </c>
      <c r="I86" s="465"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4"/>
      <c r="AE86" s="384"/>
      <c r="AF86" s="384" t="s">
        <v>1380</v>
      </c>
      <c r="AG86" s="384"/>
      <c r="AH86" s="384"/>
      <c r="AI86" s="384" t="s">
        <v>1380</v>
      </c>
      <c r="AJ86" s="384"/>
      <c r="AK86" s="382"/>
      <c r="AL86" s="382" t="s">
        <v>66</v>
      </c>
      <c r="AM86" s="382"/>
      <c r="AN86" s="382"/>
      <c r="AO86" s="382"/>
    </row>
    <row r="87" spans="1:41" ht="27" customHeight="1" x14ac:dyDescent="0.3">
      <c r="A87" s="436">
        <v>82</v>
      </c>
      <c r="B87" s="439"/>
      <c r="C87" s="439"/>
      <c r="D87" s="439" t="s">
        <v>1265</v>
      </c>
      <c r="E87" s="439" t="s">
        <v>2605</v>
      </c>
      <c r="F87" s="439" t="s">
        <v>2606</v>
      </c>
      <c r="G87" s="439"/>
      <c r="H87" s="439" t="s">
        <v>2635</v>
      </c>
      <c r="I87" s="465"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4"/>
      <c r="AE87" s="384"/>
      <c r="AF87" s="384" t="s">
        <v>1380</v>
      </c>
      <c r="AG87" s="384"/>
      <c r="AH87" s="384"/>
      <c r="AI87" s="384" t="s">
        <v>1380</v>
      </c>
      <c r="AJ87" s="384"/>
      <c r="AK87" s="382"/>
      <c r="AL87" s="382"/>
      <c r="AM87" s="382"/>
      <c r="AN87" s="382"/>
      <c r="AO87" s="382"/>
    </row>
    <row r="88" spans="1:41" ht="27" customHeight="1" x14ac:dyDescent="0.3">
      <c r="A88" s="436">
        <v>83</v>
      </c>
      <c r="B88" s="439"/>
      <c r="C88" s="439"/>
      <c r="D88" s="439" t="s">
        <v>1265</v>
      </c>
      <c r="E88" s="439" t="s">
        <v>2605</v>
      </c>
      <c r="F88" s="439" t="s">
        <v>2606</v>
      </c>
      <c r="G88" s="439"/>
      <c r="H88" s="439" t="s">
        <v>2635</v>
      </c>
      <c r="I88" s="465"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4"/>
      <c r="AE88" s="384"/>
      <c r="AF88" s="384" t="s">
        <v>1380</v>
      </c>
      <c r="AG88" s="384"/>
      <c r="AH88" s="384"/>
      <c r="AI88" s="384" t="s">
        <v>1380</v>
      </c>
      <c r="AJ88" s="384"/>
      <c r="AK88" s="382"/>
      <c r="AL88" s="382"/>
      <c r="AM88" s="382"/>
      <c r="AN88" s="382"/>
      <c r="AO88" s="382"/>
    </row>
    <row r="89" spans="1:41" ht="27" customHeight="1" x14ac:dyDescent="0.3">
      <c r="A89" s="436">
        <v>84</v>
      </c>
      <c r="B89" s="439"/>
      <c r="C89" s="439"/>
      <c r="D89" s="439" t="s">
        <v>201</v>
      </c>
      <c r="E89" s="468" t="s">
        <v>87</v>
      </c>
      <c r="F89" s="439" t="s">
        <v>201</v>
      </c>
      <c r="G89" s="439" t="s">
        <v>1753</v>
      </c>
      <c r="H89" s="439" t="s">
        <v>2635</v>
      </c>
      <c r="I89" s="465"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4"/>
      <c r="AE89" s="384"/>
      <c r="AF89" s="384" t="s">
        <v>1254</v>
      </c>
      <c r="AG89" s="384"/>
      <c r="AH89" s="384"/>
      <c r="AI89" s="384" t="s">
        <v>1254</v>
      </c>
      <c r="AJ89" s="384"/>
      <c r="AK89" s="382"/>
      <c r="AL89" s="382" t="s">
        <v>1786</v>
      </c>
      <c r="AM89" s="382" t="s">
        <v>1283</v>
      </c>
      <c r="AN89" s="382" t="s">
        <v>1282</v>
      </c>
      <c r="AO89" s="382"/>
    </row>
    <row r="90" spans="1:41" ht="27" customHeight="1" x14ac:dyDescent="0.3">
      <c r="A90" s="436">
        <v>85</v>
      </c>
      <c r="B90" s="439"/>
      <c r="C90" s="439"/>
      <c r="D90" s="439" t="s">
        <v>203</v>
      </c>
      <c r="E90" s="468" t="s">
        <v>87</v>
      </c>
      <c r="F90" s="439" t="s">
        <v>203</v>
      </c>
      <c r="G90" s="439" t="s">
        <v>1753</v>
      </c>
      <c r="H90" s="439" t="s">
        <v>2635</v>
      </c>
      <c r="I90" s="465"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4"/>
      <c r="AE90" s="384"/>
      <c r="AF90" s="384" t="s">
        <v>1254</v>
      </c>
      <c r="AG90" s="384"/>
      <c r="AH90" s="384"/>
      <c r="AI90" s="384" t="s">
        <v>1254</v>
      </c>
      <c r="AJ90" s="384"/>
      <c r="AK90" s="382"/>
      <c r="AL90" s="382" t="s">
        <v>1786</v>
      </c>
      <c r="AM90" s="382" t="s">
        <v>1283</v>
      </c>
      <c r="AN90" s="382" t="s">
        <v>1282</v>
      </c>
      <c r="AO90" s="382"/>
    </row>
    <row r="91" spans="1:41" ht="27" customHeight="1" x14ac:dyDescent="0.3">
      <c r="A91" s="436">
        <v>86</v>
      </c>
      <c r="B91" s="439" t="s">
        <v>1698</v>
      </c>
      <c r="C91" s="439" t="s">
        <v>32</v>
      </c>
      <c r="D91" s="439" t="s">
        <v>1130</v>
      </c>
      <c r="E91" s="468" t="s">
        <v>66</v>
      </c>
      <c r="F91" s="439" t="s">
        <v>613</v>
      </c>
      <c r="G91" s="439"/>
      <c r="H91" s="439" t="s">
        <v>2636</v>
      </c>
      <c r="I91" s="465"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c r="AE91" s="382"/>
      <c r="AF91" s="382" t="s">
        <v>1184</v>
      </c>
      <c r="AG91" s="382"/>
      <c r="AH91" s="382"/>
      <c r="AI91" s="382" t="s">
        <v>1184</v>
      </c>
      <c r="AJ91" s="382"/>
      <c r="AK91" s="382" t="s">
        <v>1281</v>
      </c>
      <c r="AL91" s="382" t="s">
        <v>66</v>
      </c>
      <c r="AM91" s="382" t="s">
        <v>1280</v>
      </c>
      <c r="AN91" s="382" t="s">
        <v>1280</v>
      </c>
      <c r="AO91" s="382"/>
    </row>
    <row r="92" spans="1:41" ht="27" customHeight="1" x14ac:dyDescent="0.3">
      <c r="A92" s="436">
        <v>87</v>
      </c>
      <c r="B92" s="439"/>
      <c r="C92" s="439"/>
      <c r="D92" s="439" t="s">
        <v>1131</v>
      </c>
      <c r="E92" s="468" t="s">
        <v>66</v>
      </c>
      <c r="F92" s="439" t="s">
        <v>613</v>
      </c>
      <c r="G92" s="439"/>
      <c r="H92" s="439" t="s">
        <v>2636</v>
      </c>
      <c r="I92" s="465"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c r="AE92" s="382"/>
      <c r="AF92" s="382" t="s">
        <v>1184</v>
      </c>
      <c r="AG92" s="382"/>
      <c r="AH92" s="382"/>
      <c r="AI92" s="382" t="s">
        <v>1184</v>
      </c>
      <c r="AJ92" s="382"/>
      <c r="AK92" s="382" t="s">
        <v>1281</v>
      </c>
      <c r="AL92" s="382" t="s">
        <v>66</v>
      </c>
      <c r="AM92" s="382" t="s">
        <v>1280</v>
      </c>
      <c r="AN92" s="382" t="s">
        <v>1280</v>
      </c>
      <c r="AO92" s="382"/>
    </row>
    <row r="93" spans="1:41" ht="27" customHeight="1" x14ac:dyDescent="0.3">
      <c r="A93" s="436">
        <v>88</v>
      </c>
      <c r="B93" s="439"/>
      <c r="C93" s="439"/>
      <c r="D93" s="439" t="s">
        <v>1132</v>
      </c>
      <c r="E93" s="468" t="s">
        <v>66</v>
      </c>
      <c r="F93" s="439" t="s">
        <v>613</v>
      </c>
      <c r="G93" s="439"/>
      <c r="H93" s="439" t="s">
        <v>2636</v>
      </c>
      <c r="I93" s="465"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c r="AE93" s="382"/>
      <c r="AF93" s="382" t="s">
        <v>1184</v>
      </c>
      <c r="AG93" s="382"/>
      <c r="AH93" s="382"/>
      <c r="AI93" s="382" t="s">
        <v>1184</v>
      </c>
      <c r="AJ93" s="382"/>
      <c r="AK93" s="382" t="s">
        <v>1281</v>
      </c>
      <c r="AL93" s="382" t="s">
        <v>66</v>
      </c>
      <c r="AM93" s="382" t="s">
        <v>1280</v>
      </c>
      <c r="AN93" s="382" t="s">
        <v>1280</v>
      </c>
      <c r="AO93" s="382"/>
    </row>
    <row r="94" spans="1:41" ht="27" customHeight="1" x14ac:dyDescent="0.3">
      <c r="A94" s="436">
        <v>89</v>
      </c>
      <c r="B94" s="439"/>
      <c r="C94" s="439"/>
      <c r="D94" s="439" t="s">
        <v>209</v>
      </c>
      <c r="E94" s="468" t="s">
        <v>66</v>
      </c>
      <c r="F94" s="439" t="s">
        <v>613</v>
      </c>
      <c r="G94" s="439"/>
      <c r="H94" s="439" t="s">
        <v>2636</v>
      </c>
      <c r="I94" s="465"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4"/>
      <c r="AE94" s="384"/>
      <c r="AF94" s="384" t="s">
        <v>1207</v>
      </c>
      <c r="AG94" s="384"/>
      <c r="AH94" s="384"/>
      <c r="AI94" s="384" t="s">
        <v>1207</v>
      </c>
      <c r="AJ94" s="384"/>
      <c r="AK94" s="382"/>
      <c r="AL94" s="382" t="s">
        <v>1787</v>
      </c>
      <c r="AM94" s="382" t="s">
        <v>1278</v>
      </c>
      <c r="AN94" s="382" t="s">
        <v>1278</v>
      </c>
      <c r="AO94" s="382"/>
    </row>
    <row r="95" spans="1:41" ht="27" customHeight="1" x14ac:dyDescent="0.3">
      <c r="A95" s="436">
        <v>90</v>
      </c>
      <c r="B95" s="439"/>
      <c r="C95" s="439"/>
      <c r="D95" s="439" t="s">
        <v>211</v>
      </c>
      <c r="E95" s="468" t="s">
        <v>66</v>
      </c>
      <c r="F95" s="439" t="s">
        <v>613</v>
      </c>
      <c r="G95" s="439"/>
      <c r="H95" s="439" t="s">
        <v>2636</v>
      </c>
      <c r="I95" s="465"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4"/>
      <c r="AE95" s="384"/>
      <c r="AF95" s="384" t="s">
        <v>1207</v>
      </c>
      <c r="AG95" s="384"/>
      <c r="AH95" s="384"/>
      <c r="AI95" s="384" t="s">
        <v>1207</v>
      </c>
      <c r="AJ95" s="384"/>
      <c r="AK95" s="382" t="s">
        <v>1277</v>
      </c>
      <c r="AL95" s="382" t="s">
        <v>1787</v>
      </c>
      <c r="AM95" s="382" t="s">
        <v>1276</v>
      </c>
      <c r="AN95" s="382" t="s">
        <v>1275</v>
      </c>
      <c r="AO95" s="382"/>
    </row>
    <row r="96" spans="1:41" ht="27" customHeight="1" x14ac:dyDescent="0.3">
      <c r="A96" s="436">
        <v>91</v>
      </c>
      <c r="B96" s="439"/>
      <c r="C96" s="439"/>
      <c r="D96" s="439" t="s">
        <v>1524</v>
      </c>
      <c r="E96" s="468" t="s">
        <v>87</v>
      </c>
      <c r="F96" s="439" t="s">
        <v>1489</v>
      </c>
      <c r="G96" s="439" t="s">
        <v>1749</v>
      </c>
      <c r="H96" s="439" t="s">
        <v>2636</v>
      </c>
      <c r="I96" s="465"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4"/>
      <c r="AE96" s="384"/>
      <c r="AF96" s="384" t="s">
        <v>1184</v>
      </c>
      <c r="AG96" s="384"/>
      <c r="AH96" s="384"/>
      <c r="AI96" s="384" t="s">
        <v>1184</v>
      </c>
      <c r="AJ96" s="384"/>
      <c r="AK96" s="382"/>
      <c r="AL96" s="382" t="s">
        <v>1788</v>
      </c>
      <c r="AM96" s="382"/>
      <c r="AN96" s="382"/>
      <c r="AO96" s="382"/>
    </row>
    <row r="97" spans="1:41" ht="27" customHeight="1" x14ac:dyDescent="0.3">
      <c r="A97" s="436">
        <v>92</v>
      </c>
      <c r="B97" s="439"/>
      <c r="C97" s="439"/>
      <c r="D97" s="439" t="s">
        <v>215</v>
      </c>
      <c r="E97" s="468" t="s">
        <v>66</v>
      </c>
      <c r="F97" s="439" t="s">
        <v>214</v>
      </c>
      <c r="G97" s="439"/>
      <c r="H97" s="439" t="s">
        <v>2636</v>
      </c>
      <c r="I97" s="465"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4"/>
      <c r="AE97" s="384"/>
      <c r="AF97" s="384" t="s">
        <v>1380</v>
      </c>
      <c r="AG97" s="384"/>
      <c r="AH97" s="384"/>
      <c r="AI97" s="384" t="s">
        <v>1380</v>
      </c>
      <c r="AJ97" s="384"/>
      <c r="AK97" s="382"/>
      <c r="AL97" s="382" t="s">
        <v>66</v>
      </c>
      <c r="AM97" s="382"/>
      <c r="AN97" s="382"/>
      <c r="AO97" s="382"/>
    </row>
    <row r="98" spans="1:41" ht="27" customHeight="1" x14ac:dyDescent="0.3">
      <c r="A98" s="436">
        <v>93</v>
      </c>
      <c r="B98" s="439"/>
      <c r="C98" s="439"/>
      <c r="D98" s="439" t="s">
        <v>217</v>
      </c>
      <c r="E98" s="468" t="s">
        <v>66</v>
      </c>
      <c r="F98" s="439" t="s">
        <v>214</v>
      </c>
      <c r="G98" s="439"/>
      <c r="H98" s="439" t="s">
        <v>2636</v>
      </c>
      <c r="I98" s="465"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4"/>
      <c r="AE98" s="384"/>
      <c r="AF98" s="384" t="s">
        <v>1380</v>
      </c>
      <c r="AG98" s="384"/>
      <c r="AH98" s="384"/>
      <c r="AI98" s="384" t="s">
        <v>1380</v>
      </c>
      <c r="AJ98" s="384"/>
      <c r="AK98" s="382"/>
      <c r="AL98" s="382" t="s">
        <v>66</v>
      </c>
      <c r="AM98" s="382"/>
      <c r="AN98" s="382"/>
      <c r="AO98" s="382"/>
    </row>
    <row r="99" spans="1:41" ht="27" customHeight="1" x14ac:dyDescent="0.3">
      <c r="A99" s="436">
        <v>94</v>
      </c>
      <c r="B99" s="439"/>
      <c r="C99" s="439"/>
      <c r="D99" s="439" t="s">
        <v>219</v>
      </c>
      <c r="E99" s="468" t="s">
        <v>69</v>
      </c>
      <c r="F99" s="439" t="s">
        <v>613</v>
      </c>
      <c r="G99" s="439"/>
      <c r="H99" s="439" t="s">
        <v>2636</v>
      </c>
      <c r="I99" s="496" t="s">
        <v>2676</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4"/>
      <c r="AE99" s="384"/>
      <c r="AF99" s="384" t="s">
        <v>1207</v>
      </c>
      <c r="AG99" s="384"/>
      <c r="AH99" s="384"/>
      <c r="AI99" s="384" t="s">
        <v>1207</v>
      </c>
      <c r="AJ99" s="384"/>
      <c r="AK99" s="382"/>
      <c r="AL99" s="382" t="s">
        <v>1268</v>
      </c>
      <c r="AM99" s="382"/>
      <c r="AN99" s="382"/>
      <c r="AO99" s="382"/>
    </row>
    <row r="100" spans="1:41" ht="27" customHeight="1" x14ac:dyDescent="0.3">
      <c r="A100" s="436">
        <v>95</v>
      </c>
      <c r="B100" s="439"/>
      <c r="C100" s="439"/>
      <c r="D100" s="439" t="s">
        <v>222</v>
      </c>
      <c r="E100" s="468" t="s">
        <v>87</v>
      </c>
      <c r="F100" s="439" t="s">
        <v>221</v>
      </c>
      <c r="G100" s="439" t="s">
        <v>1751</v>
      </c>
      <c r="H100" s="439" t="s">
        <v>2636</v>
      </c>
      <c r="I100" s="465"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c r="AF100" s="382" t="s">
        <v>1254</v>
      </c>
      <c r="AG100" s="382"/>
      <c r="AH100" s="382"/>
      <c r="AI100" s="382" t="s">
        <v>1254</v>
      </c>
      <c r="AJ100" s="382"/>
      <c r="AK100" s="382"/>
      <c r="AL100" s="382" t="s">
        <v>1789</v>
      </c>
      <c r="AM100" s="382"/>
      <c r="AN100" s="382" t="s">
        <v>1270</v>
      </c>
      <c r="AO100" s="382"/>
    </row>
    <row r="101" spans="1:41" ht="27" customHeight="1" x14ac:dyDescent="0.3">
      <c r="A101" s="436">
        <v>96</v>
      </c>
      <c r="B101" s="439"/>
      <c r="C101" s="439"/>
      <c r="D101" s="439" t="s">
        <v>225</v>
      </c>
      <c r="E101" s="468" t="s">
        <v>87</v>
      </c>
      <c r="F101" s="439" t="s">
        <v>2663</v>
      </c>
      <c r="G101" s="439"/>
      <c r="H101" s="439" t="s">
        <v>2634</v>
      </c>
      <c r="I101" s="465"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4"/>
      <c r="AE101" s="384"/>
      <c r="AF101" s="384" t="s">
        <v>1184</v>
      </c>
      <c r="AG101" s="384"/>
      <c r="AH101" s="384"/>
      <c r="AI101" s="384" t="s">
        <v>1184</v>
      </c>
      <c r="AJ101" s="384"/>
      <c r="AK101" s="382" t="s">
        <v>1257</v>
      </c>
      <c r="AL101" s="382" t="s">
        <v>1268</v>
      </c>
      <c r="AM101" s="382"/>
      <c r="AN101" s="382"/>
      <c r="AO101" s="382"/>
    </row>
    <row r="102" spans="1:41" ht="27" customHeight="1" x14ac:dyDescent="0.3">
      <c r="A102" s="436">
        <v>97</v>
      </c>
      <c r="B102" s="439"/>
      <c r="C102" s="439"/>
      <c r="D102" s="439" t="s">
        <v>674</v>
      </c>
      <c r="E102" s="468" t="s">
        <v>87</v>
      </c>
      <c r="F102" s="439" t="s">
        <v>613</v>
      </c>
      <c r="G102" s="439"/>
      <c r="H102" s="439" t="s">
        <v>2634</v>
      </c>
      <c r="I102" s="465"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4"/>
      <c r="AE102" s="384"/>
      <c r="AF102" s="384" t="s">
        <v>1184</v>
      </c>
      <c r="AG102" s="384"/>
      <c r="AH102" s="384"/>
      <c r="AI102" s="384" t="s">
        <v>1184</v>
      </c>
      <c r="AJ102" s="384"/>
      <c r="AK102" s="382"/>
      <c r="AL102" s="382" t="s">
        <v>1790</v>
      </c>
      <c r="AM102" s="382"/>
      <c r="AN102" s="382" t="s">
        <v>1268</v>
      </c>
      <c r="AO102" s="382"/>
    </row>
    <row r="103" spans="1:41" ht="27" customHeight="1" x14ac:dyDescent="0.3">
      <c r="A103" s="436">
        <v>98</v>
      </c>
      <c r="B103" s="439"/>
      <c r="C103" s="439"/>
      <c r="D103" s="439" t="s">
        <v>228</v>
      </c>
      <c r="E103" s="468" t="s">
        <v>66</v>
      </c>
      <c r="F103" s="439" t="s">
        <v>1488</v>
      </c>
      <c r="G103" s="439"/>
      <c r="H103" s="439" t="s">
        <v>2634</v>
      </c>
      <c r="I103" s="465"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4"/>
      <c r="AE103" s="384"/>
      <c r="AF103" s="384" t="s">
        <v>1380</v>
      </c>
      <c r="AG103" s="384"/>
      <c r="AH103" s="384"/>
      <c r="AI103" s="384" t="s">
        <v>1380</v>
      </c>
      <c r="AJ103" s="384"/>
      <c r="AK103" s="382"/>
      <c r="AL103" s="382" t="s">
        <v>66</v>
      </c>
      <c r="AM103" s="382"/>
      <c r="AN103" s="382" t="s">
        <v>1268</v>
      </c>
      <c r="AO103" s="382"/>
    </row>
    <row r="104" spans="1:41" ht="27" customHeight="1" x14ac:dyDescent="0.3">
      <c r="A104" s="436">
        <v>99</v>
      </c>
      <c r="B104" s="439"/>
      <c r="C104" s="439"/>
      <c r="D104" s="439" t="s">
        <v>230</v>
      </c>
      <c r="E104" s="468" t="s">
        <v>66</v>
      </c>
      <c r="F104" s="439" t="s">
        <v>1560</v>
      </c>
      <c r="G104" s="439"/>
      <c r="H104" s="439" t="s">
        <v>2634</v>
      </c>
      <c r="I104" s="465"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4"/>
      <c r="AE104" s="384"/>
      <c r="AF104" s="384" t="s">
        <v>1380</v>
      </c>
      <c r="AG104" s="384"/>
      <c r="AH104" s="384"/>
      <c r="AI104" s="384" t="s">
        <v>1380</v>
      </c>
      <c r="AJ104" s="384"/>
      <c r="AK104" s="382"/>
      <c r="AL104" s="382" t="s">
        <v>66</v>
      </c>
      <c r="AM104" s="382"/>
      <c r="AN104" s="382" t="s">
        <v>1268</v>
      </c>
      <c r="AO104" s="382"/>
    </row>
    <row r="105" spans="1:41" ht="27" customHeight="1" x14ac:dyDescent="0.3">
      <c r="A105" s="436">
        <v>100</v>
      </c>
      <c r="B105" s="439"/>
      <c r="C105" s="439"/>
      <c r="D105" s="439" t="s">
        <v>232</v>
      </c>
      <c r="E105" s="468" t="s">
        <v>66</v>
      </c>
      <c r="F105" s="439" t="s">
        <v>1560</v>
      </c>
      <c r="G105" s="439"/>
      <c r="H105" s="439" t="s">
        <v>2656</v>
      </c>
      <c r="I105" s="465"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4"/>
      <c r="AE105" s="384"/>
      <c r="AF105" s="384" t="s">
        <v>1380</v>
      </c>
      <c r="AG105" s="384"/>
      <c r="AH105" s="384"/>
      <c r="AI105" s="384" t="s">
        <v>1380</v>
      </c>
      <c r="AJ105" s="384"/>
      <c r="AK105" s="382"/>
      <c r="AL105" s="382" t="s">
        <v>66</v>
      </c>
      <c r="AM105" s="382"/>
      <c r="AN105" s="382" t="s">
        <v>1268</v>
      </c>
      <c r="AO105" s="382"/>
    </row>
    <row r="106" spans="1:41" ht="27" customHeight="1" x14ac:dyDescent="0.3">
      <c r="A106" s="436">
        <v>101</v>
      </c>
      <c r="B106" s="439"/>
      <c r="C106" s="439"/>
      <c r="D106" s="439" t="s">
        <v>235</v>
      </c>
      <c r="E106" s="468" t="s">
        <v>87</v>
      </c>
      <c r="F106" s="439" t="s">
        <v>234</v>
      </c>
      <c r="G106" s="439"/>
      <c r="H106" s="439" t="s">
        <v>2634</v>
      </c>
      <c r="I106" s="465"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4"/>
      <c r="AE106" s="384"/>
      <c r="AF106" s="384" t="s">
        <v>1184</v>
      </c>
      <c r="AG106" s="384"/>
      <c r="AH106" s="384"/>
      <c r="AI106" s="384" t="s">
        <v>1184</v>
      </c>
      <c r="AJ106" s="384"/>
      <c r="AK106" s="382" t="s">
        <v>1257</v>
      </c>
      <c r="AL106" s="382" t="s">
        <v>1268</v>
      </c>
      <c r="AM106" s="382" t="s">
        <v>1267</v>
      </c>
      <c r="AN106" s="382" t="s">
        <v>1267</v>
      </c>
      <c r="AO106" s="382"/>
    </row>
    <row r="107" spans="1:41" ht="27" customHeight="1" x14ac:dyDescent="0.3">
      <c r="A107" s="436">
        <v>102</v>
      </c>
      <c r="B107" s="439"/>
      <c r="C107" s="439"/>
      <c r="D107" s="439" t="s">
        <v>1107</v>
      </c>
      <c r="E107" s="468" t="s">
        <v>87</v>
      </c>
      <c r="F107" s="439" t="s">
        <v>1107</v>
      </c>
      <c r="G107" s="439"/>
      <c r="H107" s="439" t="s">
        <v>2634</v>
      </c>
      <c r="I107" s="465"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4"/>
      <c r="AE107" s="384"/>
      <c r="AF107" s="384" t="s">
        <v>1184</v>
      </c>
      <c r="AG107" s="384"/>
      <c r="AH107" s="384"/>
      <c r="AI107" s="384" t="s">
        <v>1184</v>
      </c>
      <c r="AJ107" s="384"/>
      <c r="AK107" s="382"/>
      <c r="AL107" s="382" t="s">
        <v>1791</v>
      </c>
      <c r="AM107" s="382"/>
      <c r="AN107" s="382"/>
      <c r="AO107" s="382"/>
    </row>
    <row r="108" spans="1:41" ht="27" customHeight="1" x14ac:dyDescent="0.3">
      <c r="A108" s="436">
        <v>103</v>
      </c>
      <c r="B108" s="439"/>
      <c r="C108" s="439"/>
      <c r="D108" s="439" t="s">
        <v>1490</v>
      </c>
      <c r="E108" s="468" t="s">
        <v>66</v>
      </c>
      <c r="F108" s="439" t="s">
        <v>1487</v>
      </c>
      <c r="G108" s="439" t="s">
        <v>1749</v>
      </c>
      <c r="H108" s="439" t="s">
        <v>2634</v>
      </c>
      <c r="I108" s="465"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4"/>
      <c r="AE108" s="384"/>
      <c r="AF108" s="384" t="s">
        <v>1207</v>
      </c>
      <c r="AG108" s="384"/>
      <c r="AH108" s="384"/>
      <c r="AI108" s="384" t="s">
        <v>1207</v>
      </c>
      <c r="AJ108" s="384"/>
      <c r="AK108" s="382"/>
      <c r="AL108" s="382" t="s">
        <v>1792</v>
      </c>
      <c r="AM108" s="382"/>
      <c r="AN108" s="382"/>
      <c r="AO108" s="382"/>
    </row>
    <row r="109" spans="1:41" ht="27" customHeight="1" x14ac:dyDescent="0.3">
      <c r="A109" s="436">
        <v>104</v>
      </c>
      <c r="B109" s="439"/>
      <c r="C109" s="439"/>
      <c r="D109" s="439" t="s">
        <v>238</v>
      </c>
      <c r="E109" s="468" t="s">
        <v>87</v>
      </c>
      <c r="F109" s="439" t="s">
        <v>1545</v>
      </c>
      <c r="G109" s="439" t="s">
        <v>1753</v>
      </c>
      <c r="H109" s="439" t="s">
        <v>2636</v>
      </c>
      <c r="I109" s="465"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4"/>
      <c r="AE109" s="384"/>
      <c r="AF109" s="384" t="s">
        <v>1254</v>
      </c>
      <c r="AG109" s="384"/>
      <c r="AH109" s="384"/>
      <c r="AI109" s="384" t="s">
        <v>1254</v>
      </c>
      <c r="AJ109" s="384"/>
      <c r="AK109" s="382"/>
      <c r="AL109" s="382" t="s">
        <v>1793</v>
      </c>
      <c r="AM109" s="382"/>
      <c r="AN109" s="382"/>
      <c r="AO109" s="382"/>
    </row>
    <row r="110" spans="1:41" ht="27" customHeight="1" x14ac:dyDescent="0.3">
      <c r="A110" s="436">
        <v>105</v>
      </c>
      <c r="B110" s="439"/>
      <c r="C110" s="439"/>
      <c r="D110" s="439" t="s">
        <v>1106</v>
      </c>
      <c r="E110" s="468" t="s">
        <v>87</v>
      </c>
      <c r="F110" s="439" t="s">
        <v>613</v>
      </c>
      <c r="G110" s="439"/>
      <c r="H110" s="439" t="s">
        <v>2636</v>
      </c>
      <c r="I110" s="465"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4"/>
      <c r="AE110" s="384"/>
      <c r="AF110" s="384" t="s">
        <v>1184</v>
      </c>
      <c r="AG110" s="384"/>
      <c r="AH110" s="384"/>
      <c r="AI110" s="384" t="s">
        <v>1184</v>
      </c>
      <c r="AJ110" s="384"/>
      <c r="AK110" s="382"/>
      <c r="AL110" s="382" t="s">
        <v>1268</v>
      </c>
      <c r="AM110" s="382"/>
      <c r="AN110" s="382"/>
      <c r="AO110" s="382"/>
    </row>
    <row r="111" spans="1:41" ht="27" customHeight="1" x14ac:dyDescent="0.3">
      <c r="A111" s="436">
        <v>106</v>
      </c>
      <c r="B111" s="439"/>
      <c r="C111" s="439"/>
      <c r="D111" s="439" t="s">
        <v>242</v>
      </c>
      <c r="E111" s="468" t="s">
        <v>87</v>
      </c>
      <c r="F111" s="439" t="s">
        <v>241</v>
      </c>
      <c r="G111" s="439"/>
      <c r="H111" s="439" t="s">
        <v>2636</v>
      </c>
      <c r="I111" s="465"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4"/>
      <c r="AE111" s="384"/>
      <c r="AF111" s="384" t="s">
        <v>1184</v>
      </c>
      <c r="AG111" s="384"/>
      <c r="AH111" s="384"/>
      <c r="AI111" s="384" t="s">
        <v>1184</v>
      </c>
      <c r="AJ111" s="384"/>
      <c r="AK111" s="382" t="s">
        <v>1263</v>
      </c>
      <c r="AL111" s="382" t="s">
        <v>1268</v>
      </c>
      <c r="AM111" s="382" t="s">
        <v>1262</v>
      </c>
      <c r="AN111" s="382"/>
      <c r="AO111" s="382"/>
    </row>
    <row r="112" spans="1:41" ht="27" customHeight="1" x14ac:dyDescent="0.3">
      <c r="A112" s="436">
        <v>107</v>
      </c>
      <c r="B112" s="439"/>
      <c r="C112" s="439"/>
      <c r="D112" s="439" t="s">
        <v>244</v>
      </c>
      <c r="E112" s="468" t="s">
        <v>87</v>
      </c>
      <c r="F112" s="439" t="s">
        <v>1546</v>
      </c>
      <c r="G112" s="439" t="s">
        <v>1753</v>
      </c>
      <c r="H112" s="439" t="s">
        <v>2636</v>
      </c>
      <c r="I112" s="465"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4"/>
      <c r="AE112" s="384"/>
      <c r="AF112" s="384" t="s">
        <v>1254</v>
      </c>
      <c r="AG112" s="384"/>
      <c r="AH112" s="384"/>
      <c r="AI112" s="384" t="s">
        <v>1254</v>
      </c>
      <c r="AJ112" s="384"/>
      <c r="AK112" s="382"/>
      <c r="AL112" s="382" t="s">
        <v>1794</v>
      </c>
      <c r="AM112" s="382"/>
      <c r="AN112" s="382"/>
      <c r="AO112" s="382"/>
    </row>
    <row r="113" spans="1:41" ht="27" customHeight="1" x14ac:dyDescent="0.3">
      <c r="A113" s="436">
        <v>108</v>
      </c>
      <c r="B113" s="439" t="s">
        <v>1699</v>
      </c>
      <c r="C113" s="439" t="s">
        <v>34</v>
      </c>
      <c r="D113" s="439" t="s">
        <v>254</v>
      </c>
      <c r="E113" s="468" t="s">
        <v>66</v>
      </c>
      <c r="F113" s="439" t="s">
        <v>253</v>
      </c>
      <c r="G113" s="439"/>
      <c r="H113" s="439" t="s">
        <v>2637</v>
      </c>
      <c r="I113" s="465"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4"/>
      <c r="AE113" s="384"/>
      <c r="AF113" s="384" t="s">
        <v>1207</v>
      </c>
      <c r="AG113" s="384"/>
      <c r="AH113" s="384"/>
      <c r="AI113" s="384" t="s">
        <v>1207</v>
      </c>
      <c r="AJ113" s="384"/>
      <c r="AK113" s="382"/>
      <c r="AL113" s="382" t="s">
        <v>66</v>
      </c>
      <c r="AM113" s="382"/>
      <c r="AN113" s="382"/>
      <c r="AO113" s="382"/>
    </row>
    <row r="114" spans="1:41" ht="27" customHeight="1" x14ac:dyDescent="0.3">
      <c r="A114" s="436">
        <v>109</v>
      </c>
      <c r="B114" s="439"/>
      <c r="C114" s="439"/>
      <c r="D114" s="439" t="s">
        <v>255</v>
      </c>
      <c r="E114" s="468" t="s">
        <v>66</v>
      </c>
      <c r="F114" s="439" t="s">
        <v>253</v>
      </c>
      <c r="G114" s="439"/>
      <c r="H114" s="439" t="s">
        <v>2637</v>
      </c>
      <c r="I114" s="465"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4"/>
      <c r="AE114" s="384"/>
      <c r="AF114" s="384" t="s">
        <v>1207</v>
      </c>
      <c r="AG114" s="384"/>
      <c r="AH114" s="384"/>
      <c r="AI114" s="384" t="s">
        <v>1207</v>
      </c>
      <c r="AJ114" s="384"/>
      <c r="AK114" s="382"/>
      <c r="AL114" s="382" t="s">
        <v>66</v>
      </c>
      <c r="AM114" s="382"/>
      <c r="AN114" s="382"/>
      <c r="AO114" s="382"/>
    </row>
    <row r="115" spans="1:41" ht="27" customHeight="1" x14ac:dyDescent="0.3">
      <c r="A115" s="436">
        <v>110</v>
      </c>
      <c r="B115" s="439"/>
      <c r="C115" s="439"/>
      <c r="D115" s="439" t="s">
        <v>256</v>
      </c>
      <c r="E115" s="468" t="s">
        <v>66</v>
      </c>
      <c r="F115" s="439" t="s">
        <v>253</v>
      </c>
      <c r="G115" s="439"/>
      <c r="H115" s="439" t="s">
        <v>2637</v>
      </c>
      <c r="I115" s="465"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4"/>
      <c r="AE115" s="384"/>
      <c r="AF115" s="384" t="s">
        <v>1207</v>
      </c>
      <c r="AG115" s="384"/>
      <c r="AH115" s="384"/>
      <c r="AI115" s="384" t="s">
        <v>1207</v>
      </c>
      <c r="AJ115" s="384"/>
      <c r="AK115" s="382"/>
      <c r="AL115" s="382" t="s">
        <v>66</v>
      </c>
      <c r="AM115" s="382"/>
      <c r="AN115" s="382"/>
      <c r="AO115" s="382"/>
    </row>
    <row r="116" spans="1:41" ht="27" customHeight="1" x14ac:dyDescent="0.3">
      <c r="A116" s="436">
        <v>111</v>
      </c>
      <c r="B116" s="439"/>
      <c r="C116" s="439"/>
      <c r="D116" s="439" t="s">
        <v>257</v>
      </c>
      <c r="E116" s="468" t="s">
        <v>66</v>
      </c>
      <c r="F116" s="439" t="s">
        <v>253</v>
      </c>
      <c r="G116" s="439"/>
      <c r="H116" s="439" t="s">
        <v>2637</v>
      </c>
      <c r="I116" s="465"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4"/>
      <c r="AE116" s="384"/>
      <c r="AF116" s="384" t="s">
        <v>1207</v>
      </c>
      <c r="AG116" s="384"/>
      <c r="AH116" s="384"/>
      <c r="AI116" s="384" t="s">
        <v>1207</v>
      </c>
      <c r="AJ116" s="384"/>
      <c r="AK116" s="382"/>
      <c r="AL116" s="382" t="s">
        <v>66</v>
      </c>
      <c r="AM116" s="382"/>
      <c r="AN116" s="382"/>
      <c r="AO116" s="382"/>
    </row>
    <row r="117" spans="1:41" ht="27" customHeight="1" x14ac:dyDescent="0.3">
      <c r="A117" s="436">
        <v>112</v>
      </c>
      <c r="B117" s="439" t="s">
        <v>1700</v>
      </c>
      <c r="C117" s="439" t="s">
        <v>36</v>
      </c>
      <c r="D117" s="439" t="s">
        <v>258</v>
      </c>
      <c r="E117" s="468" t="s">
        <v>66</v>
      </c>
      <c r="F117" s="439" t="s">
        <v>214</v>
      </c>
      <c r="G117" s="439" t="s">
        <v>1751</v>
      </c>
      <c r="H117" s="439" t="s">
        <v>2635</v>
      </c>
      <c r="I117" s="473"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c r="AF117" s="382" t="s">
        <v>1254</v>
      </c>
      <c r="AG117" s="382"/>
      <c r="AH117" s="382"/>
      <c r="AI117" s="382" t="s">
        <v>1254</v>
      </c>
      <c r="AJ117" s="382"/>
      <c r="AK117" s="382"/>
      <c r="AL117" s="382" t="s">
        <v>1795</v>
      </c>
      <c r="AM117" s="382"/>
      <c r="AN117" s="382"/>
      <c r="AO117" s="382"/>
    </row>
    <row r="118" spans="1:41" ht="27" customHeight="1" x14ac:dyDescent="0.3">
      <c r="A118" s="436">
        <v>113</v>
      </c>
      <c r="B118" s="439"/>
      <c r="C118" s="439"/>
      <c r="D118" s="439" t="s">
        <v>259</v>
      </c>
      <c r="E118" s="468" t="s">
        <v>66</v>
      </c>
      <c r="F118" s="439" t="s">
        <v>214</v>
      </c>
      <c r="G118" s="439" t="s">
        <v>1751</v>
      </c>
      <c r="H118" s="439" t="s">
        <v>2635</v>
      </c>
      <c r="I118" s="473"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c r="AF118" s="382" t="s">
        <v>1254</v>
      </c>
      <c r="AG118" s="382"/>
      <c r="AH118" s="382"/>
      <c r="AI118" s="382" t="s">
        <v>1254</v>
      </c>
      <c r="AJ118" s="382"/>
      <c r="AK118" s="382"/>
      <c r="AL118" s="382" t="s">
        <v>1795</v>
      </c>
      <c r="AM118" s="382"/>
      <c r="AN118" s="382"/>
      <c r="AO118" s="382"/>
    </row>
    <row r="119" spans="1:41" ht="27" customHeight="1" x14ac:dyDescent="0.3">
      <c r="A119" s="436">
        <v>114</v>
      </c>
      <c r="B119" s="439"/>
      <c r="C119" s="439"/>
      <c r="D119" s="439" t="s">
        <v>260</v>
      </c>
      <c r="E119" s="468" t="s">
        <v>66</v>
      </c>
      <c r="F119" s="439" t="s">
        <v>214</v>
      </c>
      <c r="G119" s="439" t="s">
        <v>1751</v>
      </c>
      <c r="H119" s="439" t="s">
        <v>2635</v>
      </c>
      <c r="I119" s="473"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c r="AF119" s="382" t="s">
        <v>1254</v>
      </c>
      <c r="AG119" s="382"/>
      <c r="AH119" s="382"/>
      <c r="AI119" s="382" t="s">
        <v>1254</v>
      </c>
      <c r="AJ119" s="382"/>
      <c r="AK119" s="382"/>
      <c r="AL119" s="382" t="s">
        <v>1795</v>
      </c>
      <c r="AM119" s="382"/>
      <c r="AN119" s="382"/>
      <c r="AO119" s="382"/>
    </row>
    <row r="120" spans="1:41" ht="27" customHeight="1" x14ac:dyDescent="0.3">
      <c r="A120" s="436">
        <v>115</v>
      </c>
      <c r="B120" s="439"/>
      <c r="C120" s="439"/>
      <c r="D120" s="439" t="s">
        <v>261</v>
      </c>
      <c r="E120" s="468" t="s">
        <v>66</v>
      </c>
      <c r="F120" s="439" t="s">
        <v>214</v>
      </c>
      <c r="G120" s="439" t="s">
        <v>1751</v>
      </c>
      <c r="H120" s="439" t="s">
        <v>2635</v>
      </c>
      <c r="I120" s="473"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c r="AF120" s="382" t="s">
        <v>1254</v>
      </c>
      <c r="AG120" s="382"/>
      <c r="AH120" s="382"/>
      <c r="AI120" s="382" t="s">
        <v>1254</v>
      </c>
      <c r="AJ120" s="382"/>
      <c r="AK120" s="382"/>
      <c r="AL120" s="382" t="s">
        <v>1795</v>
      </c>
      <c r="AM120" s="382"/>
      <c r="AN120" s="382"/>
      <c r="AO120" s="382"/>
    </row>
    <row r="121" spans="1:41" ht="27" customHeight="1" x14ac:dyDescent="0.3">
      <c r="A121" s="436">
        <v>116</v>
      </c>
      <c r="B121" s="439" t="s">
        <v>1701</v>
      </c>
      <c r="C121" s="439" t="s">
        <v>246</v>
      </c>
      <c r="D121" s="439" t="s">
        <v>247</v>
      </c>
      <c r="E121" s="468" t="s">
        <v>66</v>
      </c>
      <c r="F121" s="439" t="s">
        <v>390</v>
      </c>
      <c r="G121" s="439" t="s">
        <v>1751</v>
      </c>
      <c r="H121" s="439" t="s">
        <v>2638</v>
      </c>
      <c r="I121" s="473"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c r="AE121" s="382"/>
      <c r="AF121" s="382" t="s">
        <v>1254</v>
      </c>
      <c r="AG121" s="382"/>
      <c r="AH121" s="382"/>
      <c r="AI121" s="382" t="s">
        <v>1254</v>
      </c>
      <c r="AJ121" s="382"/>
      <c r="AK121" s="382" t="s">
        <v>1257</v>
      </c>
      <c r="AL121" s="382" t="s">
        <v>66</v>
      </c>
      <c r="AM121" s="382"/>
      <c r="AN121" s="382"/>
      <c r="AO121" s="382"/>
    </row>
    <row r="122" spans="1:41" ht="27" customHeight="1" x14ac:dyDescent="0.3">
      <c r="A122" s="436">
        <v>117</v>
      </c>
      <c r="B122" s="439"/>
      <c r="C122" s="439"/>
      <c r="D122" s="439" t="s">
        <v>248</v>
      </c>
      <c r="E122" s="468" t="s">
        <v>66</v>
      </c>
      <c r="F122" s="439" t="s">
        <v>390</v>
      </c>
      <c r="G122" s="439" t="s">
        <v>1751</v>
      </c>
      <c r="H122" s="439" t="s">
        <v>2638</v>
      </c>
      <c r="I122" s="473"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c r="AE122" s="382"/>
      <c r="AF122" s="382" t="s">
        <v>1254</v>
      </c>
      <c r="AG122" s="382"/>
      <c r="AH122" s="382"/>
      <c r="AI122" s="382" t="s">
        <v>1254</v>
      </c>
      <c r="AJ122" s="382"/>
      <c r="AK122" s="382" t="s">
        <v>1257</v>
      </c>
      <c r="AL122" s="382" t="s">
        <v>66</v>
      </c>
      <c r="AM122" s="382"/>
      <c r="AN122" s="382"/>
      <c r="AO122" s="382"/>
    </row>
    <row r="123" spans="1:41" ht="27" customHeight="1" x14ac:dyDescent="0.3">
      <c r="A123" s="436">
        <v>118</v>
      </c>
      <c r="B123" s="439"/>
      <c r="C123" s="439"/>
      <c r="D123" s="439" t="s">
        <v>249</v>
      </c>
      <c r="E123" s="468" t="s">
        <v>66</v>
      </c>
      <c r="F123" s="439" t="s">
        <v>205</v>
      </c>
      <c r="G123" s="439" t="s">
        <v>1751</v>
      </c>
      <c r="H123" s="439" t="s">
        <v>2638</v>
      </c>
      <c r="I123" s="473"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c r="AE123" s="382"/>
      <c r="AF123" s="382" t="s">
        <v>1254</v>
      </c>
      <c r="AG123" s="382"/>
      <c r="AH123" s="382"/>
      <c r="AI123" s="382" t="s">
        <v>1254</v>
      </c>
      <c r="AJ123" s="382"/>
      <c r="AK123" s="382" t="s">
        <v>1257</v>
      </c>
      <c r="AL123" s="382" t="s">
        <v>66</v>
      </c>
      <c r="AM123" s="382"/>
      <c r="AN123" s="382"/>
      <c r="AO123" s="382"/>
    </row>
    <row r="124" spans="1:41" ht="27" customHeight="1" x14ac:dyDescent="0.3">
      <c r="A124" s="436">
        <v>119</v>
      </c>
      <c r="B124" s="467" t="s">
        <v>2427</v>
      </c>
      <c r="C124" s="439" t="s">
        <v>2421</v>
      </c>
      <c r="D124" s="439" t="s">
        <v>2416</v>
      </c>
      <c r="E124" s="468" t="s">
        <v>87</v>
      </c>
      <c r="F124" s="439" t="s">
        <v>2445</v>
      </c>
      <c r="G124" s="439" t="s">
        <v>1750</v>
      </c>
      <c r="H124" s="439" t="s">
        <v>2639</v>
      </c>
      <c r="I124" s="474"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40"/>
      <c r="AE124" s="440"/>
      <c r="AF124" s="440" t="s">
        <v>1207</v>
      </c>
      <c r="AG124" s="440"/>
      <c r="AH124" s="440"/>
      <c r="AI124" s="440" t="s">
        <v>1207</v>
      </c>
      <c r="AJ124" s="440"/>
      <c r="AK124" s="421"/>
      <c r="AL124" s="421"/>
      <c r="AM124" s="421"/>
      <c r="AN124" s="421"/>
      <c r="AO124" s="421"/>
    </row>
    <row r="125" spans="1:41" ht="27" customHeight="1" x14ac:dyDescent="0.3">
      <c r="A125" s="436">
        <v>120</v>
      </c>
      <c r="B125" s="439"/>
      <c r="C125" s="439"/>
      <c r="D125" s="439" t="s">
        <v>2419</v>
      </c>
      <c r="E125" s="468" t="s">
        <v>87</v>
      </c>
      <c r="F125" s="439" t="s">
        <v>2445</v>
      </c>
      <c r="G125" s="439" t="s">
        <v>1750</v>
      </c>
      <c r="H125" s="439" t="s">
        <v>2639</v>
      </c>
      <c r="I125" s="474"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40"/>
      <c r="AE125" s="440"/>
      <c r="AF125" s="440" t="s">
        <v>1207</v>
      </c>
      <c r="AG125" s="440"/>
      <c r="AH125" s="440"/>
      <c r="AI125" s="440" t="s">
        <v>1207</v>
      </c>
      <c r="AJ125" s="440"/>
      <c r="AK125" s="421"/>
      <c r="AL125" s="421"/>
      <c r="AM125" s="421"/>
      <c r="AN125" s="421"/>
      <c r="AO125" s="421"/>
    </row>
    <row r="126" spans="1:41" ht="27" customHeight="1" x14ac:dyDescent="0.3">
      <c r="A126" s="436">
        <v>121</v>
      </c>
      <c r="B126" s="439" t="s">
        <v>1702</v>
      </c>
      <c r="C126" s="439" t="s">
        <v>250</v>
      </c>
      <c r="D126" s="439" t="s">
        <v>250</v>
      </c>
      <c r="E126" s="468" t="s">
        <v>66</v>
      </c>
      <c r="F126" s="439" t="s">
        <v>390</v>
      </c>
      <c r="G126" s="439" t="s">
        <v>1751</v>
      </c>
      <c r="H126" s="439" t="s">
        <v>2638</v>
      </c>
      <c r="I126" s="473"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c r="AF126" s="382" t="s">
        <v>1254</v>
      </c>
      <c r="AG126" s="382"/>
      <c r="AH126" s="382"/>
      <c r="AI126" s="382" t="s">
        <v>1254</v>
      </c>
      <c r="AJ126" s="382"/>
      <c r="AK126" s="382"/>
      <c r="AL126" s="382" t="s">
        <v>66</v>
      </c>
      <c r="AM126" s="382"/>
      <c r="AN126" s="382"/>
      <c r="AO126" s="382"/>
    </row>
    <row r="127" spans="1:41" ht="27" customHeight="1" x14ac:dyDescent="0.3">
      <c r="A127" s="436">
        <v>122</v>
      </c>
      <c r="B127" s="467" t="s">
        <v>2428</v>
      </c>
      <c r="C127" s="439" t="s">
        <v>2422</v>
      </c>
      <c r="D127" s="439" t="s">
        <v>2423</v>
      </c>
      <c r="E127" s="468" t="s">
        <v>87</v>
      </c>
      <c r="F127" s="439" t="s">
        <v>2445</v>
      </c>
      <c r="G127" s="439" t="s">
        <v>1750</v>
      </c>
      <c r="H127" s="439" t="s">
        <v>2639</v>
      </c>
      <c r="I127" s="474"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40"/>
      <c r="AE127" s="440"/>
      <c r="AF127" s="440" t="s">
        <v>1207</v>
      </c>
      <c r="AG127" s="440"/>
      <c r="AH127" s="440"/>
      <c r="AI127" s="440" t="s">
        <v>1207</v>
      </c>
      <c r="AJ127" s="440"/>
      <c r="AK127" s="421"/>
      <c r="AL127" s="421"/>
      <c r="AM127" s="421"/>
      <c r="AN127" s="421"/>
      <c r="AO127" s="421"/>
    </row>
    <row r="128" spans="1:41" ht="27" customHeight="1" x14ac:dyDescent="0.3">
      <c r="A128" s="436">
        <v>123</v>
      </c>
      <c r="B128" s="467"/>
      <c r="C128" s="439"/>
      <c r="D128" s="439" t="s">
        <v>2429</v>
      </c>
      <c r="E128" s="468" t="s">
        <v>87</v>
      </c>
      <c r="F128" s="439" t="s">
        <v>2445</v>
      </c>
      <c r="G128" s="439" t="s">
        <v>1750</v>
      </c>
      <c r="H128" s="439" t="s">
        <v>2639</v>
      </c>
      <c r="I128" s="474"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40"/>
      <c r="AE128" s="440"/>
      <c r="AF128" s="440" t="s">
        <v>1207</v>
      </c>
      <c r="AG128" s="440"/>
      <c r="AH128" s="440"/>
      <c r="AI128" s="440" t="s">
        <v>1207</v>
      </c>
      <c r="AJ128" s="440"/>
      <c r="AK128" s="421"/>
      <c r="AL128" s="421"/>
      <c r="AM128" s="421"/>
      <c r="AN128" s="421"/>
      <c r="AO128" s="421"/>
    </row>
    <row r="129" spans="1:41" ht="27" customHeight="1" x14ac:dyDescent="0.3">
      <c r="A129" s="436">
        <v>124</v>
      </c>
      <c r="B129" s="439" t="s">
        <v>1703</v>
      </c>
      <c r="C129" s="439" t="s">
        <v>251</v>
      </c>
      <c r="D129" s="439" t="s">
        <v>251</v>
      </c>
      <c r="E129" s="468" t="s">
        <v>66</v>
      </c>
      <c r="F129" s="439" t="s">
        <v>390</v>
      </c>
      <c r="G129" s="439" t="s">
        <v>1751</v>
      </c>
      <c r="H129" s="439" t="s">
        <v>2638</v>
      </c>
      <c r="I129" s="473"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c r="AF129" s="382" t="s">
        <v>1254</v>
      </c>
      <c r="AG129" s="382"/>
      <c r="AH129" s="382"/>
      <c r="AI129" s="382" t="s">
        <v>1254</v>
      </c>
      <c r="AJ129" s="382"/>
      <c r="AK129" s="382"/>
      <c r="AL129" s="382" t="s">
        <v>66</v>
      </c>
      <c r="AM129" s="382"/>
      <c r="AN129" s="382"/>
      <c r="AO129" s="382"/>
    </row>
    <row r="130" spans="1:41" ht="27" customHeight="1" x14ac:dyDescent="0.3">
      <c r="A130" s="436">
        <v>125</v>
      </c>
      <c r="B130" s="467" t="s">
        <v>2457</v>
      </c>
      <c r="C130" s="439" t="s">
        <v>2452</v>
      </c>
      <c r="D130" s="439" t="s">
        <v>2424</v>
      </c>
      <c r="E130" s="468" t="s">
        <v>87</v>
      </c>
      <c r="F130" s="439" t="s">
        <v>2445</v>
      </c>
      <c r="G130" s="439" t="s">
        <v>1750</v>
      </c>
      <c r="H130" s="439" t="s">
        <v>2639</v>
      </c>
      <c r="I130" s="474"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40"/>
      <c r="AE130" s="440"/>
      <c r="AF130" s="440" t="s">
        <v>1207</v>
      </c>
      <c r="AG130" s="440"/>
      <c r="AH130" s="440"/>
      <c r="AI130" s="440" t="s">
        <v>1207</v>
      </c>
      <c r="AJ130" s="440"/>
      <c r="AK130" s="421"/>
      <c r="AL130" s="421"/>
      <c r="AM130" s="421"/>
      <c r="AN130" s="421"/>
      <c r="AO130" s="421"/>
    </row>
    <row r="131" spans="1:41" ht="27" customHeight="1" x14ac:dyDescent="0.3">
      <c r="A131" s="436">
        <v>126</v>
      </c>
      <c r="B131" s="467"/>
      <c r="C131" s="439"/>
      <c r="D131" s="439" t="s">
        <v>2436</v>
      </c>
      <c r="E131" s="468" t="s">
        <v>87</v>
      </c>
      <c r="F131" s="439" t="s">
        <v>2445</v>
      </c>
      <c r="G131" s="439" t="s">
        <v>1750</v>
      </c>
      <c r="H131" s="439" t="s">
        <v>2639</v>
      </c>
      <c r="I131" s="474"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40"/>
      <c r="AE131" s="440"/>
      <c r="AF131" s="440" t="s">
        <v>1207</v>
      </c>
      <c r="AG131" s="440"/>
      <c r="AH131" s="440"/>
      <c r="AI131" s="440" t="s">
        <v>1207</v>
      </c>
      <c r="AJ131" s="440"/>
      <c r="AK131" s="421"/>
      <c r="AL131" s="421"/>
      <c r="AM131" s="421"/>
      <c r="AN131" s="421"/>
      <c r="AO131" s="421"/>
    </row>
    <row r="132" spans="1:41" ht="27" customHeight="1" x14ac:dyDescent="0.3">
      <c r="A132" s="436">
        <v>127</v>
      </c>
      <c r="B132" s="439" t="s">
        <v>1704</v>
      </c>
      <c r="C132" s="439" t="s">
        <v>252</v>
      </c>
      <c r="D132" s="439" t="s">
        <v>252</v>
      </c>
      <c r="E132" s="468" t="s">
        <v>66</v>
      </c>
      <c r="F132" s="439" t="s">
        <v>390</v>
      </c>
      <c r="G132" s="439" t="s">
        <v>1751</v>
      </c>
      <c r="H132" s="439" t="s">
        <v>2638</v>
      </c>
      <c r="I132" s="473"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c r="AF132" s="382" t="s">
        <v>1254</v>
      </c>
      <c r="AG132" s="382"/>
      <c r="AH132" s="382"/>
      <c r="AI132" s="382" t="s">
        <v>1254</v>
      </c>
      <c r="AJ132" s="382"/>
      <c r="AK132" s="382"/>
      <c r="AL132" s="382" t="s">
        <v>66</v>
      </c>
      <c r="AM132" s="382"/>
      <c r="AN132" s="382"/>
      <c r="AO132" s="382"/>
    </row>
    <row r="133" spans="1:41" ht="27" customHeight="1" x14ac:dyDescent="0.3">
      <c r="A133" s="436">
        <v>128</v>
      </c>
      <c r="B133" s="439" t="s">
        <v>1705</v>
      </c>
      <c r="C133" s="439" t="s">
        <v>1536</v>
      </c>
      <c r="D133" s="467" t="s">
        <v>2545</v>
      </c>
      <c r="E133" s="468" t="s">
        <v>66</v>
      </c>
      <c r="F133" s="439" t="s">
        <v>2531</v>
      </c>
      <c r="G133" s="439" t="s">
        <v>1750</v>
      </c>
      <c r="H133" s="439" t="s">
        <v>2640</v>
      </c>
      <c r="I133" s="473" t="s">
        <v>2532</v>
      </c>
      <c r="J133" s="439" t="s">
        <v>2058</v>
      </c>
      <c r="K133" s="439">
        <v>1</v>
      </c>
      <c r="L133" s="491">
        <v>4</v>
      </c>
      <c r="M133" s="439" t="s">
        <v>2022</v>
      </c>
      <c r="N133" s="467" t="s">
        <v>2283</v>
      </c>
      <c r="O133" s="467" t="s">
        <v>2535</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c r="AF133" s="382" t="s">
        <v>1380</v>
      </c>
      <c r="AG133" s="382"/>
      <c r="AH133" s="382"/>
      <c r="AI133" s="382" t="s">
        <v>1380</v>
      </c>
      <c r="AJ133" s="382"/>
      <c r="AK133" s="382"/>
      <c r="AL133" s="382" t="s">
        <v>66</v>
      </c>
      <c r="AM133" s="382"/>
      <c r="AN133" s="382"/>
      <c r="AO133" s="382"/>
    </row>
    <row r="134" spans="1:41" ht="27" customHeight="1" x14ac:dyDescent="0.3">
      <c r="A134" s="436">
        <v>129</v>
      </c>
      <c r="B134" s="439"/>
      <c r="C134" s="483"/>
      <c r="D134" s="467" t="s">
        <v>2550</v>
      </c>
      <c r="E134" s="468" t="s">
        <v>66</v>
      </c>
      <c r="F134" s="439" t="s">
        <v>2531</v>
      </c>
      <c r="G134" s="439" t="s">
        <v>1750</v>
      </c>
      <c r="H134" s="439" t="s">
        <v>2640</v>
      </c>
      <c r="I134" s="473" t="s">
        <v>2398</v>
      </c>
      <c r="J134" s="439" t="s">
        <v>2058</v>
      </c>
      <c r="K134" s="439">
        <v>1</v>
      </c>
      <c r="L134" s="491">
        <v>6</v>
      </c>
      <c r="M134" s="439" t="s">
        <v>2022</v>
      </c>
      <c r="N134" s="467" t="s">
        <v>2670</v>
      </c>
      <c r="O134" s="467" t="s">
        <v>2554</v>
      </c>
      <c r="P134" s="382"/>
      <c r="Q134" s="382"/>
      <c r="R134" s="382"/>
      <c r="S134" s="382"/>
      <c r="T134" s="382"/>
      <c r="U134" s="382"/>
      <c r="V134" s="382"/>
      <c r="W134" s="382"/>
      <c r="X134" s="382"/>
      <c r="Y134" s="382"/>
      <c r="Z134" s="382" t="s">
        <v>1185</v>
      </c>
      <c r="AA134" s="382" t="s">
        <v>1185</v>
      </c>
      <c r="AB134" s="382" t="s">
        <v>1207</v>
      </c>
      <c r="AC134" s="382" t="s">
        <v>1380</v>
      </c>
      <c r="AD134" s="382"/>
      <c r="AE134" s="382"/>
      <c r="AF134" s="382" t="s">
        <v>1380</v>
      </c>
      <c r="AG134" s="382"/>
      <c r="AH134" s="382"/>
      <c r="AI134" s="382" t="s">
        <v>1380</v>
      </c>
      <c r="AJ134" s="382"/>
      <c r="AK134" s="382"/>
      <c r="AL134" s="382"/>
      <c r="AM134" s="382"/>
      <c r="AN134" s="382"/>
      <c r="AO134" s="418"/>
    </row>
    <row r="135" spans="1:41" ht="27" customHeight="1" x14ac:dyDescent="0.3">
      <c r="A135" s="436">
        <v>130</v>
      </c>
      <c r="B135" s="439"/>
      <c r="C135" s="483"/>
      <c r="D135" s="467" t="s">
        <v>2549</v>
      </c>
      <c r="E135" s="468" t="s">
        <v>66</v>
      </c>
      <c r="F135" s="439" t="s">
        <v>2531</v>
      </c>
      <c r="G135" s="439" t="s">
        <v>1750</v>
      </c>
      <c r="H135" s="439" t="s">
        <v>2640</v>
      </c>
      <c r="I135" s="473" t="s">
        <v>2551</v>
      </c>
      <c r="J135" s="439" t="s">
        <v>2058</v>
      </c>
      <c r="K135" s="439">
        <v>1</v>
      </c>
      <c r="L135" s="491">
        <v>7</v>
      </c>
      <c r="M135" s="439" t="s">
        <v>2022</v>
      </c>
      <c r="N135" s="467" t="s">
        <v>2671</v>
      </c>
      <c r="O135" s="467" t="s">
        <v>2553</v>
      </c>
      <c r="P135" s="382"/>
      <c r="Q135" s="382"/>
      <c r="R135" s="382"/>
      <c r="S135" s="382"/>
      <c r="T135" s="382"/>
      <c r="U135" s="382"/>
      <c r="V135" s="382"/>
      <c r="W135" s="382"/>
      <c r="X135" s="382"/>
      <c r="Y135" s="382"/>
      <c r="Z135" s="382" t="s">
        <v>1185</v>
      </c>
      <c r="AA135" s="382" t="s">
        <v>1185</v>
      </c>
      <c r="AB135" s="382" t="s">
        <v>1207</v>
      </c>
      <c r="AC135" s="382" t="s">
        <v>1380</v>
      </c>
      <c r="AD135" s="382"/>
      <c r="AE135" s="382"/>
      <c r="AF135" s="382" t="s">
        <v>1380</v>
      </c>
      <c r="AG135" s="382"/>
      <c r="AH135" s="382"/>
      <c r="AI135" s="382" t="s">
        <v>1380</v>
      </c>
      <c r="AJ135" s="382"/>
      <c r="AK135" s="382"/>
      <c r="AL135" s="382"/>
      <c r="AM135" s="382"/>
      <c r="AN135" s="382"/>
      <c r="AO135" s="418"/>
    </row>
    <row r="136" spans="1:41" ht="27" customHeight="1" x14ac:dyDescent="0.3">
      <c r="A136" s="436">
        <v>131</v>
      </c>
      <c r="B136" s="439"/>
      <c r="C136" s="483"/>
      <c r="D136" s="467" t="s">
        <v>2544</v>
      </c>
      <c r="E136" s="439" t="s">
        <v>66</v>
      </c>
      <c r="F136" s="439" t="s">
        <v>2531</v>
      </c>
      <c r="G136" s="439" t="s">
        <v>1750</v>
      </c>
      <c r="H136" s="439" t="s">
        <v>2640</v>
      </c>
      <c r="I136" s="473" t="s">
        <v>2668</v>
      </c>
      <c r="J136" s="439" t="s">
        <v>2058</v>
      </c>
      <c r="K136" s="439">
        <v>1</v>
      </c>
      <c r="L136" s="491">
        <v>15</v>
      </c>
      <c r="M136" s="439" t="s">
        <v>2022</v>
      </c>
      <c r="N136" s="467" t="s">
        <v>2672</v>
      </c>
      <c r="O136" s="467" t="s">
        <v>2552</v>
      </c>
      <c r="P136" s="382"/>
      <c r="Q136" s="382"/>
      <c r="R136" s="382"/>
      <c r="S136" s="382"/>
      <c r="T136" s="382"/>
      <c r="U136" s="382"/>
      <c r="V136" s="382"/>
      <c r="W136" s="382"/>
      <c r="X136" s="382"/>
      <c r="Y136" s="382"/>
      <c r="Z136" s="382" t="s">
        <v>1185</v>
      </c>
      <c r="AA136" s="382" t="s">
        <v>1185</v>
      </c>
      <c r="AB136" s="382" t="s">
        <v>1207</v>
      </c>
      <c r="AC136" s="382" t="s">
        <v>1380</v>
      </c>
      <c r="AD136" s="382"/>
      <c r="AE136" s="382"/>
      <c r="AF136" s="382" t="s">
        <v>1380</v>
      </c>
      <c r="AG136" s="382"/>
      <c r="AH136" s="382"/>
      <c r="AI136" s="382" t="s">
        <v>1380</v>
      </c>
      <c r="AJ136" s="382"/>
      <c r="AK136" s="382"/>
      <c r="AL136" s="382"/>
      <c r="AM136" s="382"/>
      <c r="AN136" s="382"/>
      <c r="AO136" s="418"/>
    </row>
    <row r="137" spans="1:41" ht="27" customHeight="1" x14ac:dyDescent="0.3">
      <c r="A137" s="436">
        <v>132</v>
      </c>
      <c r="B137" s="439" t="s">
        <v>2540</v>
      </c>
      <c r="C137" s="439" t="s">
        <v>2541</v>
      </c>
      <c r="D137" s="439" t="s">
        <v>2538</v>
      </c>
      <c r="E137" s="439" t="s">
        <v>66</v>
      </c>
      <c r="F137" s="439" t="s">
        <v>2542</v>
      </c>
      <c r="G137" s="439" t="s">
        <v>1750</v>
      </c>
      <c r="H137" s="439" t="s">
        <v>2640</v>
      </c>
      <c r="I137" s="473" t="s">
        <v>1866</v>
      </c>
      <c r="J137" s="439" t="s">
        <v>2058</v>
      </c>
      <c r="K137" s="439">
        <v>1</v>
      </c>
      <c r="L137" s="439">
        <v>3</v>
      </c>
      <c r="M137" s="439" t="s">
        <v>2543</v>
      </c>
      <c r="N137" s="439" t="s">
        <v>2547</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t="s">
        <v>1380</v>
      </c>
      <c r="AG137" s="382"/>
      <c r="AH137" s="382"/>
      <c r="AI137" s="382" t="s">
        <v>1380</v>
      </c>
      <c r="AJ137" s="382"/>
      <c r="AK137" s="382"/>
      <c r="AL137" s="382"/>
      <c r="AM137" s="382"/>
      <c r="AN137" s="382"/>
      <c r="AO137" s="418"/>
    </row>
    <row r="138" spans="1:41" ht="27" customHeight="1" x14ac:dyDescent="0.3">
      <c r="A138" s="436">
        <v>133</v>
      </c>
      <c r="B138" s="439"/>
      <c r="C138" s="483"/>
      <c r="D138" s="439" t="s">
        <v>2537</v>
      </c>
      <c r="E138" s="439" t="s">
        <v>66</v>
      </c>
      <c r="F138" s="439" t="s">
        <v>2542</v>
      </c>
      <c r="G138" s="439" t="s">
        <v>1750</v>
      </c>
      <c r="H138" s="439" t="s">
        <v>2640</v>
      </c>
      <c r="I138" s="473" t="s">
        <v>2534</v>
      </c>
      <c r="J138" s="439" t="s">
        <v>2058</v>
      </c>
      <c r="K138" s="439">
        <v>1</v>
      </c>
      <c r="L138" s="439">
        <v>8</v>
      </c>
      <c r="M138" s="439" t="s">
        <v>2543</v>
      </c>
      <c r="N138" s="439" t="s">
        <v>2548</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t="s">
        <v>1185</v>
      </c>
      <c r="AG138" s="382"/>
      <c r="AH138" s="382"/>
      <c r="AI138" s="382" t="s">
        <v>1185</v>
      </c>
      <c r="AJ138" s="382"/>
      <c r="AK138" s="382"/>
      <c r="AL138" s="382"/>
      <c r="AM138" s="382"/>
      <c r="AN138" s="382"/>
      <c r="AO138" s="418"/>
    </row>
    <row r="139" spans="1:41" ht="27" customHeight="1" x14ac:dyDescent="0.3">
      <c r="A139" s="436">
        <v>134</v>
      </c>
      <c r="B139" s="439"/>
      <c r="C139" s="483"/>
      <c r="D139" s="439" t="s">
        <v>2536</v>
      </c>
      <c r="E139" s="439" t="s">
        <v>66</v>
      </c>
      <c r="F139" s="439" t="s">
        <v>2542</v>
      </c>
      <c r="G139" s="439" t="s">
        <v>1750</v>
      </c>
      <c r="H139" s="439" t="s">
        <v>2640</v>
      </c>
      <c r="I139" s="473" t="s">
        <v>2533</v>
      </c>
      <c r="J139" s="439" t="s">
        <v>2058</v>
      </c>
      <c r="K139" s="439">
        <v>1</v>
      </c>
      <c r="L139" s="439">
        <v>3</v>
      </c>
      <c r="M139" s="439" t="s">
        <v>2543</v>
      </c>
      <c r="N139" s="439" t="s">
        <v>2546</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t="s">
        <v>1185</v>
      </c>
      <c r="AG139" s="382"/>
      <c r="AH139" s="382"/>
      <c r="AI139" s="382" t="s">
        <v>1185</v>
      </c>
      <c r="AJ139" s="382"/>
      <c r="AK139" s="382"/>
      <c r="AL139" s="382"/>
      <c r="AM139" s="382"/>
      <c r="AN139" s="382"/>
      <c r="AO139" s="418"/>
    </row>
    <row r="140" spans="1:41" ht="27" customHeight="1" x14ac:dyDescent="0.3">
      <c r="A140" s="436">
        <v>135</v>
      </c>
      <c r="B140" s="439" t="s">
        <v>1706</v>
      </c>
      <c r="C140" s="439" t="s">
        <v>1572</v>
      </c>
      <c r="D140" s="439" t="s">
        <v>1603</v>
      </c>
      <c r="E140" s="468" t="s">
        <v>66</v>
      </c>
      <c r="F140" s="439" t="s">
        <v>2110</v>
      </c>
      <c r="G140" s="439" t="s">
        <v>1750</v>
      </c>
      <c r="H140" s="439" t="s">
        <v>2639</v>
      </c>
      <c r="I140" s="465"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4"/>
      <c r="AE140" s="384"/>
      <c r="AF140" s="384" t="s">
        <v>1207</v>
      </c>
      <c r="AG140" s="384"/>
      <c r="AH140" s="384"/>
      <c r="AI140" s="384" t="s">
        <v>1207</v>
      </c>
      <c r="AJ140" s="384"/>
      <c r="AK140" s="382"/>
      <c r="AL140" s="382" t="s">
        <v>66</v>
      </c>
      <c r="AM140" s="382"/>
      <c r="AN140" s="382"/>
      <c r="AO140" s="382"/>
    </row>
    <row r="141" spans="1:41" ht="27" customHeight="1" x14ac:dyDescent="0.3">
      <c r="A141" s="436">
        <v>136</v>
      </c>
      <c r="B141" s="439"/>
      <c r="C141" s="439"/>
      <c r="D141" s="439" t="s">
        <v>1604</v>
      </c>
      <c r="E141" s="468" t="s">
        <v>66</v>
      </c>
      <c r="F141" s="439" t="s">
        <v>2110</v>
      </c>
      <c r="G141" s="439" t="s">
        <v>1750</v>
      </c>
      <c r="H141" s="439" t="s">
        <v>2639</v>
      </c>
      <c r="I141" s="465"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4"/>
      <c r="AE141" s="384"/>
      <c r="AF141" s="384" t="s">
        <v>1207</v>
      </c>
      <c r="AG141" s="384"/>
      <c r="AH141" s="384"/>
      <c r="AI141" s="384" t="s">
        <v>1207</v>
      </c>
      <c r="AJ141" s="384"/>
      <c r="AK141" s="382"/>
      <c r="AL141" s="382" t="s">
        <v>66</v>
      </c>
      <c r="AM141" s="382"/>
      <c r="AN141" s="382"/>
      <c r="AO141" s="382"/>
    </row>
    <row r="142" spans="1:41" ht="27" customHeight="1" x14ac:dyDescent="0.3">
      <c r="A142" s="436">
        <v>137</v>
      </c>
      <c r="B142" s="439"/>
      <c r="C142" s="439"/>
      <c r="D142" s="439" t="s">
        <v>1685</v>
      </c>
      <c r="E142" s="468" t="s">
        <v>66</v>
      </c>
      <c r="F142" s="439" t="s">
        <v>2110</v>
      </c>
      <c r="G142" s="439" t="s">
        <v>1750</v>
      </c>
      <c r="H142" s="439" t="s">
        <v>2639</v>
      </c>
      <c r="I142" s="469"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4"/>
      <c r="AE142" s="384"/>
      <c r="AF142" s="384" t="s">
        <v>1207</v>
      </c>
      <c r="AG142" s="384"/>
      <c r="AH142" s="384"/>
      <c r="AI142" s="384" t="s">
        <v>1207</v>
      </c>
      <c r="AJ142" s="384"/>
      <c r="AK142" s="382"/>
      <c r="AL142" s="382"/>
      <c r="AM142" s="382"/>
      <c r="AN142" s="382"/>
      <c r="AO142" s="382"/>
    </row>
    <row r="143" spans="1:41" ht="27" customHeight="1" x14ac:dyDescent="0.3">
      <c r="A143" s="436">
        <v>138</v>
      </c>
      <c r="B143" s="439"/>
      <c r="C143" s="439"/>
      <c r="D143" s="439" t="s">
        <v>1265</v>
      </c>
      <c r="E143" s="468" t="s">
        <v>66</v>
      </c>
      <c r="F143" s="439" t="s">
        <v>2607</v>
      </c>
      <c r="G143" s="439" t="s">
        <v>1750</v>
      </c>
      <c r="H143" s="439" t="s">
        <v>2639</v>
      </c>
      <c r="I143" s="469"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4"/>
      <c r="AE143" s="384"/>
      <c r="AF143" s="384" t="s">
        <v>1380</v>
      </c>
      <c r="AG143" s="384"/>
      <c r="AH143" s="384"/>
      <c r="AI143" s="384" t="s">
        <v>1380</v>
      </c>
      <c r="AJ143" s="384"/>
      <c r="AK143" s="382"/>
      <c r="AL143" s="382"/>
      <c r="AM143" s="382"/>
      <c r="AN143" s="382"/>
      <c r="AO143" s="382"/>
    </row>
    <row r="144" spans="1:41" ht="27" customHeight="1" x14ac:dyDescent="0.3">
      <c r="A144" s="436">
        <v>139</v>
      </c>
      <c r="B144" s="439"/>
      <c r="C144" s="439"/>
      <c r="D144" s="439" t="s">
        <v>1265</v>
      </c>
      <c r="E144" s="468" t="s">
        <v>66</v>
      </c>
      <c r="F144" s="439" t="s">
        <v>2607</v>
      </c>
      <c r="G144" s="439" t="s">
        <v>1750</v>
      </c>
      <c r="H144" s="439" t="s">
        <v>2639</v>
      </c>
      <c r="I144" s="469"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4"/>
      <c r="AE144" s="384"/>
      <c r="AF144" s="384" t="s">
        <v>1380</v>
      </c>
      <c r="AG144" s="384"/>
      <c r="AH144" s="384"/>
      <c r="AI144" s="384" t="s">
        <v>1380</v>
      </c>
      <c r="AJ144" s="384"/>
      <c r="AK144" s="382"/>
      <c r="AL144" s="382"/>
      <c r="AM144" s="382"/>
      <c r="AN144" s="382"/>
      <c r="AO144" s="382"/>
    </row>
    <row r="145" spans="1:41" ht="27" customHeight="1" x14ac:dyDescent="0.3">
      <c r="A145" s="436">
        <v>140</v>
      </c>
      <c r="B145" s="439"/>
      <c r="C145" s="439"/>
      <c r="D145" s="439" t="s">
        <v>1265</v>
      </c>
      <c r="E145" s="468" t="s">
        <v>66</v>
      </c>
      <c r="F145" s="439" t="s">
        <v>2607</v>
      </c>
      <c r="G145" s="439" t="s">
        <v>1750</v>
      </c>
      <c r="H145" s="439" t="s">
        <v>2639</v>
      </c>
      <c r="I145" s="469"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4"/>
      <c r="AE145" s="384"/>
      <c r="AF145" s="384" t="s">
        <v>1380</v>
      </c>
      <c r="AG145" s="384"/>
      <c r="AH145" s="384"/>
      <c r="AI145" s="384" t="s">
        <v>1380</v>
      </c>
      <c r="AJ145" s="384"/>
      <c r="AK145" s="382"/>
      <c r="AL145" s="382"/>
      <c r="AM145" s="382"/>
      <c r="AN145" s="382"/>
      <c r="AO145" s="382"/>
    </row>
    <row r="146" spans="1:41" ht="27" customHeight="1" x14ac:dyDescent="0.3">
      <c r="A146" s="436">
        <v>141</v>
      </c>
      <c r="B146" s="439"/>
      <c r="C146" s="439"/>
      <c r="D146" s="439" t="s">
        <v>1265</v>
      </c>
      <c r="E146" s="468" t="s">
        <v>66</v>
      </c>
      <c r="F146" s="439" t="s">
        <v>2607</v>
      </c>
      <c r="G146" s="439" t="s">
        <v>1750</v>
      </c>
      <c r="H146" s="439" t="s">
        <v>2639</v>
      </c>
      <c r="I146" s="469"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4"/>
      <c r="AE146" s="384"/>
      <c r="AF146" s="384" t="s">
        <v>1380</v>
      </c>
      <c r="AG146" s="384"/>
      <c r="AH146" s="384"/>
      <c r="AI146" s="384" t="s">
        <v>1380</v>
      </c>
      <c r="AJ146" s="384"/>
      <c r="AK146" s="382"/>
      <c r="AL146" s="382"/>
      <c r="AM146" s="382"/>
      <c r="AN146" s="382"/>
      <c r="AO146" s="382"/>
    </row>
    <row r="147" spans="1:41" ht="27" customHeight="1" x14ac:dyDescent="0.3">
      <c r="A147" s="436">
        <v>142</v>
      </c>
      <c r="B147" s="439"/>
      <c r="C147" s="439"/>
      <c r="D147" s="439" t="s">
        <v>1265</v>
      </c>
      <c r="E147" s="468" t="s">
        <v>66</v>
      </c>
      <c r="F147" s="439" t="s">
        <v>2607</v>
      </c>
      <c r="G147" s="439" t="s">
        <v>1750</v>
      </c>
      <c r="H147" s="439" t="s">
        <v>2639</v>
      </c>
      <c r="I147" s="469"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4"/>
      <c r="AE147" s="384"/>
      <c r="AF147" s="384" t="s">
        <v>1380</v>
      </c>
      <c r="AG147" s="384"/>
      <c r="AH147" s="384"/>
      <c r="AI147" s="384" t="s">
        <v>1380</v>
      </c>
      <c r="AJ147" s="384"/>
      <c r="AK147" s="382"/>
      <c r="AL147" s="382"/>
      <c r="AM147" s="382"/>
      <c r="AN147" s="382"/>
      <c r="AO147" s="382"/>
    </row>
    <row r="148" spans="1:41" ht="27" customHeight="1" x14ac:dyDescent="0.3">
      <c r="A148" s="436">
        <v>143</v>
      </c>
      <c r="B148" s="439"/>
      <c r="C148" s="439"/>
      <c r="D148" s="439" t="s">
        <v>1265</v>
      </c>
      <c r="E148" s="468" t="s">
        <v>66</v>
      </c>
      <c r="F148" s="439" t="s">
        <v>2607</v>
      </c>
      <c r="G148" s="439" t="s">
        <v>1750</v>
      </c>
      <c r="H148" s="439" t="s">
        <v>2639</v>
      </c>
      <c r="I148" s="469"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4"/>
      <c r="AE148" s="384"/>
      <c r="AF148" s="384" t="s">
        <v>1380</v>
      </c>
      <c r="AG148" s="384"/>
      <c r="AH148" s="384"/>
      <c r="AI148" s="384" t="s">
        <v>1380</v>
      </c>
      <c r="AJ148" s="384"/>
      <c r="AK148" s="382"/>
      <c r="AL148" s="382"/>
      <c r="AM148" s="382"/>
      <c r="AN148" s="382"/>
      <c r="AO148" s="382"/>
    </row>
    <row r="149" spans="1:41" ht="27" customHeight="1" x14ac:dyDescent="0.3">
      <c r="A149" s="436">
        <v>144</v>
      </c>
      <c r="B149" s="439"/>
      <c r="C149" s="439"/>
      <c r="D149" s="439" t="s">
        <v>1265</v>
      </c>
      <c r="E149" s="468" t="s">
        <v>66</v>
      </c>
      <c r="F149" s="439" t="s">
        <v>2607</v>
      </c>
      <c r="G149" s="439" t="s">
        <v>1750</v>
      </c>
      <c r="H149" s="439" t="s">
        <v>2639</v>
      </c>
      <c r="I149" s="469"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4"/>
      <c r="AE149" s="384"/>
      <c r="AF149" s="384" t="s">
        <v>1380</v>
      </c>
      <c r="AG149" s="384"/>
      <c r="AH149" s="384"/>
      <c r="AI149" s="384" t="s">
        <v>1380</v>
      </c>
      <c r="AJ149" s="384"/>
      <c r="AK149" s="382"/>
      <c r="AL149" s="382"/>
      <c r="AM149" s="382"/>
      <c r="AN149" s="382"/>
      <c r="AO149" s="382"/>
    </row>
    <row r="150" spans="1:41" ht="27" customHeight="1" x14ac:dyDescent="0.3">
      <c r="A150" s="436">
        <v>145</v>
      </c>
      <c r="B150" s="439"/>
      <c r="C150" s="439"/>
      <c r="D150" s="439" t="s">
        <v>1265</v>
      </c>
      <c r="E150" s="468" t="s">
        <v>66</v>
      </c>
      <c r="F150" s="439" t="s">
        <v>2607</v>
      </c>
      <c r="G150" s="439" t="s">
        <v>1750</v>
      </c>
      <c r="H150" s="439" t="s">
        <v>2639</v>
      </c>
      <c r="I150" s="469"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4"/>
      <c r="AE150" s="384"/>
      <c r="AF150" s="384" t="s">
        <v>1380</v>
      </c>
      <c r="AG150" s="384"/>
      <c r="AH150" s="384"/>
      <c r="AI150" s="384" t="s">
        <v>1380</v>
      </c>
      <c r="AJ150" s="384"/>
      <c r="AK150" s="382"/>
      <c r="AL150" s="382"/>
      <c r="AM150" s="382"/>
      <c r="AN150" s="382"/>
      <c r="AO150" s="382"/>
    </row>
    <row r="151" spans="1:41" ht="27" customHeight="1" x14ac:dyDescent="0.3">
      <c r="A151" s="436">
        <v>146</v>
      </c>
      <c r="B151" s="439"/>
      <c r="C151" s="439"/>
      <c r="D151" s="439" t="s">
        <v>1265</v>
      </c>
      <c r="E151" s="468" t="s">
        <v>66</v>
      </c>
      <c r="F151" s="439" t="s">
        <v>2607</v>
      </c>
      <c r="G151" s="439" t="s">
        <v>1750</v>
      </c>
      <c r="H151" s="439" t="s">
        <v>2639</v>
      </c>
      <c r="I151" s="469"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4"/>
      <c r="AE151" s="384"/>
      <c r="AF151" s="384" t="s">
        <v>1380</v>
      </c>
      <c r="AG151" s="384"/>
      <c r="AH151" s="384"/>
      <c r="AI151" s="384" t="s">
        <v>1380</v>
      </c>
      <c r="AJ151" s="384"/>
      <c r="AK151" s="382"/>
      <c r="AL151" s="382"/>
      <c r="AM151" s="382"/>
      <c r="AN151" s="382"/>
      <c r="AO151" s="382"/>
    </row>
    <row r="152" spans="1:41" ht="27" customHeight="1" x14ac:dyDescent="0.3">
      <c r="A152" s="436">
        <v>147</v>
      </c>
      <c r="B152" s="439"/>
      <c r="C152" s="439"/>
      <c r="D152" s="439" t="s">
        <v>1673</v>
      </c>
      <c r="E152" s="468" t="s">
        <v>66</v>
      </c>
      <c r="F152" s="439" t="s">
        <v>2111</v>
      </c>
      <c r="G152" s="439" t="s">
        <v>1750</v>
      </c>
      <c r="H152" s="439" t="s">
        <v>2639</v>
      </c>
      <c r="I152" s="469"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4"/>
      <c r="AE152" s="384"/>
      <c r="AF152" s="384" t="s">
        <v>1380</v>
      </c>
      <c r="AG152" s="384"/>
      <c r="AH152" s="384"/>
      <c r="AI152" s="384" t="s">
        <v>1380</v>
      </c>
      <c r="AJ152" s="384"/>
      <c r="AK152" s="382"/>
      <c r="AL152" s="382" t="s">
        <v>1796</v>
      </c>
      <c r="AM152" s="382"/>
      <c r="AN152" s="382"/>
      <c r="AO152" s="382"/>
    </row>
    <row r="153" spans="1:41" ht="27" customHeight="1" x14ac:dyDescent="0.3">
      <c r="A153" s="436">
        <v>148</v>
      </c>
      <c r="B153" s="439"/>
      <c r="C153" s="439"/>
      <c r="D153" s="439" t="s">
        <v>1674</v>
      </c>
      <c r="E153" s="468" t="s">
        <v>66</v>
      </c>
      <c r="F153" s="439" t="s">
        <v>2111</v>
      </c>
      <c r="G153" s="439" t="s">
        <v>1750</v>
      </c>
      <c r="H153" s="439" t="s">
        <v>2639</v>
      </c>
      <c r="I153" s="469"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4"/>
      <c r="AE153" s="384"/>
      <c r="AF153" s="384" t="s">
        <v>1380</v>
      </c>
      <c r="AG153" s="384"/>
      <c r="AH153" s="384"/>
      <c r="AI153" s="384" t="s">
        <v>1380</v>
      </c>
      <c r="AJ153" s="384"/>
      <c r="AK153" s="382"/>
      <c r="AL153" s="382" t="s">
        <v>1796</v>
      </c>
      <c r="AM153" s="382"/>
      <c r="AN153" s="382"/>
      <c r="AO153" s="382"/>
    </row>
    <row r="154" spans="1:41" ht="27" customHeight="1" x14ac:dyDescent="0.3">
      <c r="A154" s="436">
        <v>149</v>
      </c>
      <c r="B154" s="439"/>
      <c r="C154" s="439"/>
      <c r="D154" s="439" t="s">
        <v>1607</v>
      </c>
      <c r="E154" s="468" t="s">
        <v>66</v>
      </c>
      <c r="F154" s="439" t="s">
        <v>1544</v>
      </c>
      <c r="G154" s="439" t="s">
        <v>1750</v>
      </c>
      <c r="H154" s="439" t="s">
        <v>2639</v>
      </c>
      <c r="I154" s="469"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4"/>
      <c r="AE154" s="384"/>
      <c r="AF154" s="384" t="s">
        <v>1207</v>
      </c>
      <c r="AG154" s="384"/>
      <c r="AH154" s="384"/>
      <c r="AI154" s="384" t="s">
        <v>1207</v>
      </c>
      <c r="AJ154" s="384"/>
      <c r="AK154" s="382"/>
      <c r="AL154" s="382" t="s">
        <v>1797</v>
      </c>
      <c r="AM154" s="382"/>
      <c r="AN154" s="382"/>
      <c r="AO154" s="382"/>
    </row>
    <row r="155" spans="1:41" ht="27" customHeight="1" x14ac:dyDescent="0.3">
      <c r="A155" s="436">
        <v>150</v>
      </c>
      <c r="B155" s="439"/>
      <c r="C155" s="439"/>
      <c r="D155" s="439" t="s">
        <v>1608</v>
      </c>
      <c r="E155" s="468" t="s">
        <v>66</v>
      </c>
      <c r="F155" s="439" t="s">
        <v>1544</v>
      </c>
      <c r="G155" s="439" t="s">
        <v>1750</v>
      </c>
      <c r="H155" s="439" t="s">
        <v>2639</v>
      </c>
      <c r="I155" s="469"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4"/>
      <c r="AE155" s="384"/>
      <c r="AF155" s="384" t="s">
        <v>1207</v>
      </c>
      <c r="AG155" s="384"/>
      <c r="AH155" s="384"/>
      <c r="AI155" s="384" t="s">
        <v>1207</v>
      </c>
      <c r="AJ155" s="384"/>
      <c r="AK155" s="382"/>
      <c r="AL155" s="382" t="s">
        <v>1797</v>
      </c>
      <c r="AM155" s="382"/>
      <c r="AN155" s="382"/>
      <c r="AO155" s="382"/>
    </row>
    <row r="156" spans="1:41" ht="27" customHeight="1" x14ac:dyDescent="0.3">
      <c r="A156" s="436">
        <v>151</v>
      </c>
      <c r="B156" s="439"/>
      <c r="C156" s="439"/>
      <c r="D156" s="439" t="s">
        <v>1575</v>
      </c>
      <c r="E156" s="468" t="s">
        <v>66</v>
      </c>
      <c r="F156" s="439" t="s">
        <v>1544</v>
      </c>
      <c r="G156" s="439" t="s">
        <v>1750</v>
      </c>
      <c r="H156" s="439" t="s">
        <v>2639</v>
      </c>
      <c r="I156" s="423" t="s">
        <v>2676</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4"/>
      <c r="AE156" s="384"/>
      <c r="AF156" s="384" t="s">
        <v>1207</v>
      </c>
      <c r="AG156" s="384"/>
      <c r="AH156" s="384"/>
      <c r="AI156" s="384" t="s">
        <v>1207</v>
      </c>
      <c r="AJ156" s="384"/>
      <c r="AK156" s="382"/>
      <c r="AL156" s="382"/>
      <c r="AM156" s="382"/>
      <c r="AN156" s="382"/>
      <c r="AO156" s="382"/>
    </row>
    <row r="157" spans="1:41" ht="27" customHeight="1" x14ac:dyDescent="0.3">
      <c r="A157" s="436">
        <v>152</v>
      </c>
      <c r="B157" s="439"/>
      <c r="C157" s="439"/>
      <c r="D157" s="439" t="s">
        <v>1576</v>
      </c>
      <c r="E157" s="468" t="s">
        <v>66</v>
      </c>
      <c r="F157" s="439" t="s">
        <v>1544</v>
      </c>
      <c r="G157" s="439" t="s">
        <v>1750</v>
      </c>
      <c r="H157" s="439" t="s">
        <v>2639</v>
      </c>
      <c r="I157" s="423" t="s">
        <v>2677</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4"/>
      <c r="AE157" s="384"/>
      <c r="AF157" s="384" t="s">
        <v>1207</v>
      </c>
      <c r="AG157" s="384"/>
      <c r="AH157" s="384"/>
      <c r="AI157" s="384" t="s">
        <v>1207</v>
      </c>
      <c r="AJ157" s="384"/>
      <c r="AK157" s="382"/>
      <c r="AL157" s="382"/>
      <c r="AM157" s="382"/>
      <c r="AN157" s="382"/>
      <c r="AO157" s="382"/>
    </row>
    <row r="158" spans="1:41" ht="27" customHeight="1" x14ac:dyDescent="0.3">
      <c r="A158" s="436">
        <v>153</v>
      </c>
      <c r="B158" s="439"/>
      <c r="C158" s="439"/>
      <c r="D158" s="439" t="s">
        <v>1577</v>
      </c>
      <c r="E158" s="468" t="s">
        <v>66</v>
      </c>
      <c r="F158" s="439" t="s">
        <v>1578</v>
      </c>
      <c r="G158" s="439" t="s">
        <v>1750</v>
      </c>
      <c r="H158" s="439" t="s">
        <v>2639</v>
      </c>
      <c r="I158" s="469"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4"/>
      <c r="AE158" s="384"/>
      <c r="AF158" s="384" t="s">
        <v>1207</v>
      </c>
      <c r="AG158" s="384"/>
      <c r="AH158" s="384"/>
      <c r="AI158" s="384" t="s">
        <v>1207</v>
      </c>
      <c r="AJ158" s="384"/>
      <c r="AK158" s="382"/>
      <c r="AL158" s="382" t="s">
        <v>1797</v>
      </c>
      <c r="AM158" s="382"/>
      <c r="AN158" s="382"/>
      <c r="AO158" s="382"/>
    </row>
    <row r="159" spans="1:41" ht="27" customHeight="1" x14ac:dyDescent="0.3">
      <c r="A159" s="436">
        <v>154</v>
      </c>
      <c r="B159" s="439"/>
      <c r="C159" s="439"/>
      <c r="D159" s="439" t="s">
        <v>1579</v>
      </c>
      <c r="E159" s="468" t="s">
        <v>66</v>
      </c>
      <c r="F159" s="439" t="s">
        <v>1578</v>
      </c>
      <c r="G159" s="439" t="s">
        <v>1750</v>
      </c>
      <c r="H159" s="439" t="s">
        <v>2639</v>
      </c>
      <c r="I159" s="469"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4"/>
      <c r="AE159" s="384"/>
      <c r="AF159" s="384" t="s">
        <v>1207</v>
      </c>
      <c r="AG159" s="384"/>
      <c r="AH159" s="384"/>
      <c r="AI159" s="384" t="s">
        <v>1207</v>
      </c>
      <c r="AJ159" s="384"/>
      <c r="AK159" s="382"/>
      <c r="AL159" s="382" t="s">
        <v>1797</v>
      </c>
      <c r="AM159" s="382"/>
      <c r="AN159" s="382"/>
      <c r="AO159" s="382"/>
    </row>
    <row r="160" spans="1:41" ht="27" customHeight="1" x14ac:dyDescent="0.3">
      <c r="A160" s="436">
        <v>155</v>
      </c>
      <c r="B160" s="439"/>
      <c r="C160" s="439"/>
      <c r="D160" s="439" t="s">
        <v>1582</v>
      </c>
      <c r="E160" s="468" t="s">
        <v>66</v>
      </c>
      <c r="F160" s="439" t="s">
        <v>2664</v>
      </c>
      <c r="G160" s="439" t="s">
        <v>1750</v>
      </c>
      <c r="H160" s="439" t="s">
        <v>2639</v>
      </c>
      <c r="I160" s="469"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4"/>
      <c r="AE160" s="384"/>
      <c r="AF160" s="384" t="s">
        <v>1184</v>
      </c>
      <c r="AG160" s="384"/>
      <c r="AH160" s="384"/>
      <c r="AI160" s="384" t="s">
        <v>1184</v>
      </c>
      <c r="AJ160" s="384"/>
      <c r="AK160" s="382"/>
      <c r="AL160" s="382"/>
      <c r="AM160" s="382"/>
      <c r="AN160" s="382"/>
      <c r="AO160" s="382"/>
    </row>
    <row r="161" spans="1:41" ht="27" customHeight="1" x14ac:dyDescent="0.3">
      <c r="A161" s="436">
        <v>156</v>
      </c>
      <c r="B161" s="439"/>
      <c r="C161" s="439"/>
      <c r="D161" s="439" t="s">
        <v>1583</v>
      </c>
      <c r="E161" s="468" t="s">
        <v>66</v>
      </c>
      <c r="F161" s="439" t="s">
        <v>2664</v>
      </c>
      <c r="G161" s="439" t="s">
        <v>1750</v>
      </c>
      <c r="H161" s="439" t="s">
        <v>2639</v>
      </c>
      <c r="I161" s="469"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4"/>
      <c r="AE161" s="384"/>
      <c r="AF161" s="384" t="s">
        <v>1184</v>
      </c>
      <c r="AG161" s="384"/>
      <c r="AH161" s="384"/>
      <c r="AI161" s="384" t="s">
        <v>1184</v>
      </c>
      <c r="AJ161" s="384"/>
      <c r="AK161" s="382"/>
      <c r="AL161" s="382"/>
      <c r="AM161" s="382"/>
      <c r="AN161" s="382"/>
      <c r="AO161" s="382"/>
    </row>
    <row r="162" spans="1:41" ht="27" customHeight="1" x14ac:dyDescent="0.3">
      <c r="A162" s="436">
        <v>157</v>
      </c>
      <c r="B162" s="439"/>
      <c r="C162" s="439"/>
      <c r="D162" s="439" t="s">
        <v>1584</v>
      </c>
      <c r="E162" s="468" t="s">
        <v>66</v>
      </c>
      <c r="F162" s="439" t="s">
        <v>2665</v>
      </c>
      <c r="G162" s="439" t="s">
        <v>1750</v>
      </c>
      <c r="H162" s="439" t="s">
        <v>2639</v>
      </c>
      <c r="I162" s="469"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4"/>
      <c r="AE162" s="384"/>
      <c r="AF162" s="384" t="s">
        <v>1207</v>
      </c>
      <c r="AG162" s="384"/>
      <c r="AH162" s="384"/>
      <c r="AI162" s="384" t="s">
        <v>1207</v>
      </c>
      <c r="AJ162" s="384"/>
      <c r="AK162" s="382"/>
      <c r="AL162" s="382"/>
      <c r="AM162" s="382"/>
      <c r="AN162" s="382"/>
      <c r="AO162" s="382"/>
    </row>
    <row r="163" spans="1:41" ht="27" customHeight="1" x14ac:dyDescent="0.3">
      <c r="A163" s="436">
        <v>158</v>
      </c>
      <c r="B163" s="439"/>
      <c r="C163" s="439"/>
      <c r="D163" s="439" t="s">
        <v>1586</v>
      </c>
      <c r="E163" s="468" t="s">
        <v>66</v>
      </c>
      <c r="F163" s="439" t="s">
        <v>2665</v>
      </c>
      <c r="G163" s="439" t="s">
        <v>1750</v>
      </c>
      <c r="H163" s="439" t="s">
        <v>2639</v>
      </c>
      <c r="I163" s="469"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4"/>
      <c r="AE163" s="384"/>
      <c r="AF163" s="384" t="s">
        <v>1207</v>
      </c>
      <c r="AG163" s="384"/>
      <c r="AH163" s="384"/>
      <c r="AI163" s="384" t="s">
        <v>1207</v>
      </c>
      <c r="AJ163" s="384"/>
      <c r="AK163" s="382"/>
      <c r="AL163" s="382"/>
      <c r="AM163" s="382"/>
      <c r="AN163" s="382"/>
      <c r="AO163" s="382"/>
    </row>
    <row r="164" spans="1:41" ht="27" customHeight="1" x14ac:dyDescent="0.3">
      <c r="A164" s="436">
        <v>159</v>
      </c>
      <c r="B164" s="439"/>
      <c r="C164" s="439"/>
      <c r="D164" s="439" t="s">
        <v>1587</v>
      </c>
      <c r="E164" s="468" t="s">
        <v>66</v>
      </c>
      <c r="F164" s="439" t="s">
        <v>1544</v>
      </c>
      <c r="G164" s="439" t="s">
        <v>1750</v>
      </c>
      <c r="H164" s="439" t="s">
        <v>2639</v>
      </c>
      <c r="I164" s="469"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4"/>
      <c r="AE164" s="384"/>
      <c r="AF164" s="384" t="s">
        <v>1207</v>
      </c>
      <c r="AG164" s="384"/>
      <c r="AH164" s="384"/>
      <c r="AI164" s="384" t="s">
        <v>1207</v>
      </c>
      <c r="AJ164" s="384"/>
      <c r="AK164" s="382"/>
      <c r="AL164" s="382"/>
      <c r="AM164" s="382"/>
      <c r="AN164" s="382"/>
      <c r="AO164" s="382"/>
    </row>
    <row r="165" spans="1:41" ht="27" customHeight="1" x14ac:dyDescent="0.3">
      <c r="A165" s="436">
        <v>160</v>
      </c>
      <c r="B165" s="439"/>
      <c r="C165" s="439"/>
      <c r="D165" s="439" t="s">
        <v>1588</v>
      </c>
      <c r="E165" s="468" t="s">
        <v>66</v>
      </c>
      <c r="F165" s="439" t="s">
        <v>1544</v>
      </c>
      <c r="G165" s="439" t="s">
        <v>1750</v>
      </c>
      <c r="H165" s="439" t="s">
        <v>2639</v>
      </c>
      <c r="I165" s="469"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4"/>
      <c r="AE165" s="384"/>
      <c r="AF165" s="384" t="s">
        <v>1207</v>
      </c>
      <c r="AG165" s="384"/>
      <c r="AH165" s="384"/>
      <c r="AI165" s="384" t="s">
        <v>1207</v>
      </c>
      <c r="AJ165" s="384"/>
      <c r="AK165" s="382"/>
      <c r="AL165" s="382"/>
      <c r="AM165" s="382"/>
      <c r="AN165" s="382"/>
      <c r="AO165" s="382"/>
    </row>
    <row r="166" spans="1:41" ht="27" customHeight="1" x14ac:dyDescent="0.3">
      <c r="A166" s="436">
        <v>161</v>
      </c>
      <c r="B166" s="439"/>
      <c r="C166" s="439"/>
      <c r="D166" s="439" t="s">
        <v>1589</v>
      </c>
      <c r="E166" s="468" t="s">
        <v>66</v>
      </c>
      <c r="F166" s="439" t="s">
        <v>2666</v>
      </c>
      <c r="G166" s="439" t="s">
        <v>1750</v>
      </c>
      <c r="H166" s="439" t="s">
        <v>2639</v>
      </c>
      <c r="I166" s="469"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4"/>
      <c r="AE166" s="384"/>
      <c r="AF166" s="384" t="s">
        <v>1380</v>
      </c>
      <c r="AG166" s="384"/>
      <c r="AH166" s="384"/>
      <c r="AI166" s="384" t="s">
        <v>1380</v>
      </c>
      <c r="AJ166" s="384"/>
      <c r="AK166" s="382"/>
      <c r="AL166" s="382"/>
      <c r="AM166" s="382"/>
      <c r="AN166" s="382"/>
      <c r="AO166" s="382"/>
    </row>
    <row r="167" spans="1:41" ht="27" customHeight="1" x14ac:dyDescent="0.3">
      <c r="A167" s="436">
        <v>162</v>
      </c>
      <c r="B167" s="439"/>
      <c r="C167" s="439"/>
      <c r="D167" s="439" t="s">
        <v>1591</v>
      </c>
      <c r="E167" s="468" t="s">
        <v>66</v>
      </c>
      <c r="F167" s="439" t="s">
        <v>2666</v>
      </c>
      <c r="G167" s="439" t="s">
        <v>1750</v>
      </c>
      <c r="H167" s="439" t="s">
        <v>2639</v>
      </c>
      <c r="I167" s="469"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4"/>
      <c r="AE167" s="384"/>
      <c r="AF167" s="384" t="s">
        <v>1380</v>
      </c>
      <c r="AG167" s="384"/>
      <c r="AH167" s="384"/>
      <c r="AI167" s="384" t="s">
        <v>1380</v>
      </c>
      <c r="AJ167" s="384"/>
      <c r="AK167" s="382"/>
      <c r="AL167" s="382"/>
      <c r="AM167" s="382"/>
      <c r="AN167" s="382"/>
      <c r="AO167" s="382"/>
    </row>
    <row r="168" spans="1:41" ht="27" customHeight="1" x14ac:dyDescent="0.3">
      <c r="A168" s="436">
        <v>163</v>
      </c>
      <c r="B168" s="439"/>
      <c r="C168" s="439"/>
      <c r="D168" s="439" t="s">
        <v>1596</v>
      </c>
      <c r="E168" s="468" t="s">
        <v>66</v>
      </c>
      <c r="F168" s="439" t="s">
        <v>1544</v>
      </c>
      <c r="G168" s="439" t="s">
        <v>1750</v>
      </c>
      <c r="H168" s="439" t="s">
        <v>2639</v>
      </c>
      <c r="I168" s="469"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4"/>
      <c r="AE168" s="384"/>
      <c r="AF168" s="384" t="s">
        <v>1207</v>
      </c>
      <c r="AG168" s="384"/>
      <c r="AH168" s="384"/>
      <c r="AI168" s="384" t="s">
        <v>1207</v>
      </c>
      <c r="AJ168" s="384"/>
      <c r="AK168" s="382"/>
      <c r="AL168" s="382"/>
      <c r="AM168" s="382"/>
      <c r="AN168" s="382"/>
      <c r="AO168" s="382"/>
    </row>
    <row r="169" spans="1:41" ht="27" customHeight="1" x14ac:dyDescent="0.3">
      <c r="A169" s="436">
        <v>164</v>
      </c>
      <c r="B169" s="439"/>
      <c r="C169" s="439"/>
      <c r="D169" s="439" t="s">
        <v>1597</v>
      </c>
      <c r="E169" s="468" t="s">
        <v>66</v>
      </c>
      <c r="F169" s="439" t="s">
        <v>1544</v>
      </c>
      <c r="G169" s="439" t="s">
        <v>1750</v>
      </c>
      <c r="H169" s="439" t="s">
        <v>2639</v>
      </c>
      <c r="I169" s="469"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4"/>
      <c r="AE169" s="384"/>
      <c r="AF169" s="384" t="s">
        <v>1207</v>
      </c>
      <c r="AG169" s="384"/>
      <c r="AH169" s="384"/>
      <c r="AI169" s="384" t="s">
        <v>1207</v>
      </c>
      <c r="AJ169" s="384"/>
      <c r="AK169" s="382"/>
      <c r="AL169" s="382"/>
      <c r="AM169" s="382"/>
      <c r="AN169" s="382"/>
      <c r="AO169" s="382"/>
    </row>
    <row r="170" spans="1:41" ht="27" customHeight="1" x14ac:dyDescent="0.3">
      <c r="A170" s="436">
        <v>165</v>
      </c>
      <c r="B170" s="439"/>
      <c r="C170" s="439"/>
      <c r="D170" s="439" t="s">
        <v>1598</v>
      </c>
      <c r="E170" s="468" t="s">
        <v>66</v>
      </c>
      <c r="F170" s="439" t="s">
        <v>1544</v>
      </c>
      <c r="G170" s="439" t="s">
        <v>1750</v>
      </c>
      <c r="H170" s="439" t="s">
        <v>2639</v>
      </c>
      <c r="I170" s="469"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4"/>
      <c r="AE170" s="384"/>
      <c r="AF170" s="384" t="s">
        <v>1207</v>
      </c>
      <c r="AG170" s="384"/>
      <c r="AH170" s="384"/>
      <c r="AI170" s="384" t="s">
        <v>1207</v>
      </c>
      <c r="AJ170" s="384"/>
      <c r="AK170" s="382"/>
      <c r="AL170" s="382"/>
      <c r="AM170" s="382"/>
      <c r="AN170" s="382"/>
      <c r="AO170" s="382"/>
    </row>
    <row r="171" spans="1:41" ht="27" customHeight="1" x14ac:dyDescent="0.3">
      <c r="A171" s="436">
        <v>166</v>
      </c>
      <c r="B171" s="439"/>
      <c r="C171" s="439"/>
      <c r="D171" s="439" t="s">
        <v>1599</v>
      </c>
      <c r="E171" s="468" t="s">
        <v>66</v>
      </c>
      <c r="F171" s="439" t="s">
        <v>1544</v>
      </c>
      <c r="G171" s="439" t="s">
        <v>1750</v>
      </c>
      <c r="H171" s="439" t="s">
        <v>2639</v>
      </c>
      <c r="I171" s="469"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4"/>
      <c r="AE171" s="384"/>
      <c r="AF171" s="384" t="s">
        <v>1207</v>
      </c>
      <c r="AG171" s="384"/>
      <c r="AH171" s="384"/>
      <c r="AI171" s="384" t="s">
        <v>1207</v>
      </c>
      <c r="AJ171" s="384"/>
      <c r="AK171" s="382"/>
      <c r="AL171" s="382"/>
      <c r="AM171" s="382"/>
      <c r="AN171" s="382"/>
      <c r="AO171" s="382"/>
    </row>
    <row r="172" spans="1:41" ht="27" customHeight="1" x14ac:dyDescent="0.3">
      <c r="A172" s="436">
        <v>167</v>
      </c>
      <c r="B172" s="439" t="s">
        <v>1707</v>
      </c>
      <c r="C172" s="439" t="s">
        <v>1600</v>
      </c>
      <c r="D172" s="439" t="s">
        <v>1573</v>
      </c>
      <c r="E172" s="468" t="s">
        <v>66</v>
      </c>
      <c r="F172" s="439" t="s">
        <v>2112</v>
      </c>
      <c r="G172" s="439" t="s">
        <v>1750</v>
      </c>
      <c r="H172" s="439" t="s">
        <v>2639</v>
      </c>
      <c r="I172" s="469"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4"/>
      <c r="AE172" s="384"/>
      <c r="AF172" s="384" t="s">
        <v>1380</v>
      </c>
      <c r="AG172" s="384"/>
      <c r="AH172" s="384"/>
      <c r="AI172" s="384" t="s">
        <v>1380</v>
      </c>
      <c r="AJ172" s="384"/>
      <c r="AK172" s="382"/>
      <c r="AL172" s="382"/>
      <c r="AM172" s="382"/>
      <c r="AN172" s="382"/>
      <c r="AO172" s="382"/>
    </row>
    <row r="173" spans="1:41" ht="27" customHeight="1" x14ac:dyDescent="0.3">
      <c r="A173" s="436">
        <v>168</v>
      </c>
      <c r="B173" s="439"/>
      <c r="C173" s="439"/>
      <c r="D173" s="439" t="s">
        <v>1574</v>
      </c>
      <c r="E173" s="468" t="s">
        <v>66</v>
      </c>
      <c r="F173" s="439" t="s">
        <v>2112</v>
      </c>
      <c r="G173" s="439" t="s">
        <v>1750</v>
      </c>
      <c r="H173" s="439" t="s">
        <v>2639</v>
      </c>
      <c r="I173" s="469"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4"/>
      <c r="AE173" s="384"/>
      <c r="AF173" s="384" t="s">
        <v>1380</v>
      </c>
      <c r="AG173" s="384"/>
      <c r="AH173" s="384"/>
      <c r="AI173" s="384" t="s">
        <v>1380</v>
      </c>
      <c r="AJ173" s="384"/>
      <c r="AK173" s="382"/>
      <c r="AL173" s="382"/>
      <c r="AM173" s="382"/>
      <c r="AN173" s="382"/>
      <c r="AO173" s="382"/>
    </row>
    <row r="174" spans="1:41" ht="27" customHeight="1" x14ac:dyDescent="0.3">
      <c r="A174" s="436">
        <v>169</v>
      </c>
      <c r="B174" s="439"/>
      <c r="C174" s="439"/>
      <c r="D174" s="439" t="s">
        <v>1686</v>
      </c>
      <c r="E174" s="468" t="s">
        <v>66</v>
      </c>
      <c r="F174" s="439" t="s">
        <v>2112</v>
      </c>
      <c r="G174" s="439" t="s">
        <v>1750</v>
      </c>
      <c r="H174" s="439" t="s">
        <v>2639</v>
      </c>
      <c r="I174" s="469"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4"/>
      <c r="AE174" s="384"/>
      <c r="AF174" s="384" t="s">
        <v>1380</v>
      </c>
      <c r="AG174" s="384"/>
      <c r="AH174" s="384"/>
      <c r="AI174" s="384" t="s">
        <v>1380</v>
      </c>
      <c r="AJ174" s="384"/>
      <c r="AK174" s="382"/>
      <c r="AL174" s="382"/>
      <c r="AM174" s="382"/>
      <c r="AN174" s="382"/>
      <c r="AO174" s="382"/>
    </row>
    <row r="175" spans="1:41" ht="27" customHeight="1" x14ac:dyDescent="0.3">
      <c r="A175" s="436">
        <v>170</v>
      </c>
      <c r="B175" s="439"/>
      <c r="C175" s="439"/>
      <c r="D175" s="439" t="s">
        <v>1265</v>
      </c>
      <c r="E175" s="468" t="s">
        <v>66</v>
      </c>
      <c r="F175" s="439" t="s">
        <v>2607</v>
      </c>
      <c r="G175" s="439" t="s">
        <v>1750</v>
      </c>
      <c r="H175" s="439" t="s">
        <v>2639</v>
      </c>
      <c r="I175" s="469"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4"/>
      <c r="AE175" s="384"/>
      <c r="AF175" s="384" t="s">
        <v>1380</v>
      </c>
      <c r="AG175" s="384"/>
      <c r="AH175" s="384"/>
      <c r="AI175" s="384" t="s">
        <v>1380</v>
      </c>
      <c r="AJ175" s="384"/>
      <c r="AK175" s="382"/>
      <c r="AL175" s="382"/>
      <c r="AM175" s="382"/>
      <c r="AN175" s="382"/>
      <c r="AO175" s="382"/>
    </row>
    <row r="176" spans="1:41" ht="27" customHeight="1" x14ac:dyDescent="0.3">
      <c r="A176" s="436">
        <v>171</v>
      </c>
      <c r="B176" s="439"/>
      <c r="C176" s="439"/>
      <c r="D176" s="439" t="s">
        <v>1265</v>
      </c>
      <c r="E176" s="468" t="s">
        <v>66</v>
      </c>
      <c r="F176" s="439" t="s">
        <v>2607</v>
      </c>
      <c r="G176" s="439" t="s">
        <v>1750</v>
      </c>
      <c r="H176" s="439" t="s">
        <v>2639</v>
      </c>
      <c r="I176" s="469"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4"/>
      <c r="AE176" s="384"/>
      <c r="AF176" s="384" t="s">
        <v>1380</v>
      </c>
      <c r="AG176" s="384"/>
      <c r="AH176" s="384"/>
      <c r="AI176" s="384" t="s">
        <v>1380</v>
      </c>
      <c r="AJ176" s="384"/>
      <c r="AK176" s="382"/>
      <c r="AL176" s="382"/>
      <c r="AM176" s="382"/>
      <c r="AN176" s="382"/>
      <c r="AO176" s="382"/>
    </row>
    <row r="177" spans="1:41" ht="27" customHeight="1" x14ac:dyDescent="0.3">
      <c r="A177" s="436">
        <v>172</v>
      </c>
      <c r="B177" s="439"/>
      <c r="C177" s="439"/>
      <c r="D177" s="439" t="s">
        <v>1265</v>
      </c>
      <c r="E177" s="468" t="s">
        <v>66</v>
      </c>
      <c r="F177" s="439" t="s">
        <v>2607</v>
      </c>
      <c r="G177" s="439" t="s">
        <v>1750</v>
      </c>
      <c r="H177" s="439" t="s">
        <v>2639</v>
      </c>
      <c r="I177" s="469"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4"/>
      <c r="AE177" s="384"/>
      <c r="AF177" s="384" t="s">
        <v>1380</v>
      </c>
      <c r="AG177" s="384"/>
      <c r="AH177" s="384"/>
      <c r="AI177" s="384" t="s">
        <v>1380</v>
      </c>
      <c r="AJ177" s="384"/>
      <c r="AK177" s="382"/>
      <c r="AL177" s="382"/>
      <c r="AM177" s="382"/>
      <c r="AN177" s="382"/>
      <c r="AO177" s="382"/>
    </row>
    <row r="178" spans="1:41" ht="27" customHeight="1" x14ac:dyDescent="0.3">
      <c r="A178" s="436">
        <v>173</v>
      </c>
      <c r="B178" s="439"/>
      <c r="C178" s="439"/>
      <c r="D178" s="439" t="s">
        <v>1265</v>
      </c>
      <c r="E178" s="468" t="s">
        <v>66</v>
      </c>
      <c r="F178" s="439" t="s">
        <v>2607</v>
      </c>
      <c r="G178" s="439" t="s">
        <v>1750</v>
      </c>
      <c r="H178" s="439" t="s">
        <v>2639</v>
      </c>
      <c r="I178" s="469"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4"/>
      <c r="AE178" s="384"/>
      <c r="AF178" s="384" t="s">
        <v>1380</v>
      </c>
      <c r="AG178" s="384"/>
      <c r="AH178" s="384"/>
      <c r="AI178" s="384" t="s">
        <v>1380</v>
      </c>
      <c r="AJ178" s="384"/>
      <c r="AK178" s="382"/>
      <c r="AL178" s="382"/>
      <c r="AM178" s="382"/>
      <c r="AN178" s="382"/>
      <c r="AO178" s="382"/>
    </row>
    <row r="179" spans="1:41" ht="27" customHeight="1" x14ac:dyDescent="0.3">
      <c r="A179" s="436">
        <v>174</v>
      </c>
      <c r="B179" s="439"/>
      <c r="C179" s="439"/>
      <c r="D179" s="439" t="s">
        <v>1265</v>
      </c>
      <c r="E179" s="468" t="s">
        <v>66</v>
      </c>
      <c r="F179" s="439" t="s">
        <v>2607</v>
      </c>
      <c r="G179" s="439" t="s">
        <v>1750</v>
      </c>
      <c r="H179" s="439" t="s">
        <v>2639</v>
      </c>
      <c r="I179" s="469"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4"/>
      <c r="AE179" s="384"/>
      <c r="AF179" s="384" t="s">
        <v>1380</v>
      </c>
      <c r="AG179" s="384"/>
      <c r="AH179" s="384"/>
      <c r="AI179" s="384" t="s">
        <v>1380</v>
      </c>
      <c r="AJ179" s="384"/>
      <c r="AK179" s="382"/>
      <c r="AL179" s="382"/>
      <c r="AM179" s="382"/>
      <c r="AN179" s="382"/>
      <c r="AO179" s="382"/>
    </row>
    <row r="180" spans="1:41" ht="27" customHeight="1" x14ac:dyDescent="0.3">
      <c r="A180" s="436">
        <v>175</v>
      </c>
      <c r="B180" s="439"/>
      <c r="C180" s="439"/>
      <c r="D180" s="439" t="s">
        <v>1580</v>
      </c>
      <c r="E180" s="468" t="s">
        <v>87</v>
      </c>
      <c r="F180" s="439" t="s">
        <v>1544</v>
      </c>
      <c r="G180" s="439" t="s">
        <v>1750</v>
      </c>
      <c r="H180" s="439" t="s">
        <v>2639</v>
      </c>
      <c r="I180" s="475"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4"/>
      <c r="AE180" s="384"/>
      <c r="AF180" s="384" t="s">
        <v>1207</v>
      </c>
      <c r="AG180" s="384"/>
      <c r="AH180" s="384"/>
      <c r="AI180" s="384" t="s">
        <v>1207</v>
      </c>
      <c r="AJ180" s="384"/>
      <c r="AK180" s="382"/>
      <c r="AL180" s="382"/>
      <c r="AM180" s="382"/>
      <c r="AN180" s="382"/>
      <c r="AO180" s="382"/>
    </row>
    <row r="181" spans="1:41" ht="27" customHeight="1" x14ac:dyDescent="0.3">
      <c r="A181" s="436">
        <v>176</v>
      </c>
      <c r="B181" s="439"/>
      <c r="C181" s="439"/>
      <c r="D181" s="439" t="s">
        <v>1581</v>
      </c>
      <c r="E181" s="468" t="s">
        <v>87</v>
      </c>
      <c r="F181" s="439" t="s">
        <v>1544</v>
      </c>
      <c r="G181" s="439" t="s">
        <v>1750</v>
      </c>
      <c r="H181" s="439" t="s">
        <v>2639</v>
      </c>
      <c r="I181" s="475"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4"/>
      <c r="AE181" s="384"/>
      <c r="AF181" s="384" t="s">
        <v>1207</v>
      </c>
      <c r="AG181" s="384"/>
      <c r="AH181" s="384"/>
      <c r="AI181" s="384" t="s">
        <v>1207</v>
      </c>
      <c r="AJ181" s="384"/>
      <c r="AK181" s="382"/>
      <c r="AL181" s="382"/>
      <c r="AM181" s="382"/>
      <c r="AN181" s="382"/>
      <c r="AO181" s="382"/>
    </row>
    <row r="182" spans="1:41" ht="27" customHeight="1" x14ac:dyDescent="0.3">
      <c r="A182" s="436">
        <v>177</v>
      </c>
      <c r="B182" s="439"/>
      <c r="C182" s="439"/>
      <c r="D182" s="439" t="s">
        <v>1594</v>
      </c>
      <c r="E182" s="468" t="s">
        <v>87</v>
      </c>
      <c r="F182" s="439" t="s">
        <v>1544</v>
      </c>
      <c r="G182" s="439" t="s">
        <v>1750</v>
      </c>
      <c r="H182" s="439" t="s">
        <v>2639</v>
      </c>
      <c r="I182" s="469"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4"/>
      <c r="AE182" s="384"/>
      <c r="AF182" s="384" t="s">
        <v>1207</v>
      </c>
      <c r="AG182" s="384"/>
      <c r="AH182" s="384"/>
      <c r="AI182" s="384" t="s">
        <v>1207</v>
      </c>
      <c r="AJ182" s="384"/>
      <c r="AK182" s="382"/>
      <c r="AL182" s="382"/>
      <c r="AM182" s="382"/>
      <c r="AN182" s="382"/>
      <c r="AO182" s="382"/>
    </row>
    <row r="183" spans="1:41" ht="27" customHeight="1" x14ac:dyDescent="0.3">
      <c r="A183" s="436">
        <v>178</v>
      </c>
      <c r="B183" s="439"/>
      <c r="C183" s="439"/>
      <c r="D183" s="439" t="s">
        <v>1595</v>
      </c>
      <c r="E183" s="468" t="s">
        <v>87</v>
      </c>
      <c r="F183" s="439" t="s">
        <v>1544</v>
      </c>
      <c r="G183" s="439" t="s">
        <v>1750</v>
      </c>
      <c r="H183" s="439" t="s">
        <v>2639</v>
      </c>
      <c r="I183" s="469"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4"/>
      <c r="AE183" s="384"/>
      <c r="AF183" s="384" t="s">
        <v>1207</v>
      </c>
      <c r="AG183" s="384"/>
      <c r="AH183" s="384"/>
      <c r="AI183" s="384" t="s">
        <v>1207</v>
      </c>
      <c r="AJ183" s="384"/>
      <c r="AK183" s="382"/>
      <c r="AL183" s="382"/>
      <c r="AM183" s="382"/>
      <c r="AN183" s="382"/>
      <c r="AO183" s="382"/>
    </row>
    <row r="184" spans="1:41" ht="27" customHeight="1" x14ac:dyDescent="0.3">
      <c r="A184" s="436">
        <v>179</v>
      </c>
      <c r="B184" s="439"/>
      <c r="C184" s="439"/>
      <c r="D184" s="439" t="s">
        <v>1592</v>
      </c>
      <c r="E184" s="468" t="s">
        <v>140</v>
      </c>
      <c r="F184" s="439" t="s">
        <v>1544</v>
      </c>
      <c r="G184" s="439" t="s">
        <v>1750</v>
      </c>
      <c r="H184" s="439" t="s">
        <v>2639</v>
      </c>
      <c r="I184" s="469"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4"/>
      <c r="AE184" s="384"/>
      <c r="AF184" s="384" t="s">
        <v>1207</v>
      </c>
      <c r="AG184" s="384"/>
      <c r="AH184" s="384"/>
      <c r="AI184" s="384" t="s">
        <v>1207</v>
      </c>
      <c r="AJ184" s="384"/>
      <c r="AK184" s="382"/>
      <c r="AL184" s="382"/>
      <c r="AM184" s="382"/>
      <c r="AN184" s="382"/>
      <c r="AO184" s="382"/>
    </row>
    <row r="185" spans="1:41" ht="27" customHeight="1" x14ac:dyDescent="0.3">
      <c r="A185" s="436">
        <v>180</v>
      </c>
      <c r="B185" s="439"/>
      <c r="C185" s="439"/>
      <c r="D185" s="439" t="s">
        <v>1593</v>
      </c>
      <c r="E185" s="468" t="s">
        <v>140</v>
      </c>
      <c r="F185" s="439" t="s">
        <v>1544</v>
      </c>
      <c r="G185" s="439" t="s">
        <v>1750</v>
      </c>
      <c r="H185" s="439" t="s">
        <v>2639</v>
      </c>
      <c r="I185" s="469"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4"/>
      <c r="AE185" s="384"/>
      <c r="AF185" s="384" t="s">
        <v>1207</v>
      </c>
      <c r="AG185" s="384"/>
      <c r="AH185" s="384"/>
      <c r="AI185" s="384" t="s">
        <v>1207</v>
      </c>
      <c r="AJ185" s="384"/>
      <c r="AK185" s="382"/>
      <c r="AL185" s="382"/>
      <c r="AM185" s="382"/>
      <c r="AN185" s="382"/>
      <c r="AO185" s="382"/>
    </row>
    <row r="186" spans="1:41" ht="27" customHeight="1" x14ac:dyDescent="0.3">
      <c r="A186" s="436">
        <v>181</v>
      </c>
      <c r="B186" s="439"/>
      <c r="C186" s="439"/>
      <c r="D186" s="439" t="s">
        <v>1601</v>
      </c>
      <c r="E186" s="468" t="s">
        <v>87</v>
      </c>
      <c r="F186" s="439" t="s">
        <v>1544</v>
      </c>
      <c r="G186" s="439" t="s">
        <v>1750</v>
      </c>
      <c r="H186" s="439" t="s">
        <v>2639</v>
      </c>
      <c r="I186" s="469"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4"/>
      <c r="AE186" s="384"/>
      <c r="AF186" s="384" t="s">
        <v>1207</v>
      </c>
      <c r="AG186" s="384"/>
      <c r="AH186" s="384"/>
      <c r="AI186" s="384" t="s">
        <v>1207</v>
      </c>
      <c r="AJ186" s="384"/>
      <c r="AK186" s="382"/>
      <c r="AL186" s="382"/>
      <c r="AM186" s="382"/>
      <c r="AN186" s="382"/>
      <c r="AO186" s="382"/>
    </row>
    <row r="187" spans="1:41" ht="27" customHeight="1" x14ac:dyDescent="0.3">
      <c r="A187" s="436">
        <v>182</v>
      </c>
      <c r="B187" s="439"/>
      <c r="C187" s="439"/>
      <c r="D187" s="439" t="s">
        <v>1602</v>
      </c>
      <c r="E187" s="468" t="s">
        <v>87</v>
      </c>
      <c r="F187" s="439" t="s">
        <v>1544</v>
      </c>
      <c r="G187" s="439" t="s">
        <v>1750</v>
      </c>
      <c r="H187" s="439" t="s">
        <v>2639</v>
      </c>
      <c r="I187" s="469"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4"/>
      <c r="AE187" s="384"/>
      <c r="AF187" s="384" t="s">
        <v>1207</v>
      </c>
      <c r="AG187" s="384"/>
      <c r="AH187" s="384"/>
      <c r="AI187" s="384" t="s">
        <v>1207</v>
      </c>
      <c r="AJ187" s="384"/>
      <c r="AK187" s="382"/>
      <c r="AL187" s="382"/>
      <c r="AM187" s="382"/>
      <c r="AN187" s="382"/>
      <c r="AO187" s="382"/>
    </row>
    <row r="188" spans="1:41" ht="27" customHeight="1" x14ac:dyDescent="0.3">
      <c r="A188" s="436">
        <v>183</v>
      </c>
      <c r="B188" s="439"/>
      <c r="C188" s="439"/>
      <c r="D188" s="439" t="s">
        <v>1605</v>
      </c>
      <c r="E188" s="468" t="s">
        <v>87</v>
      </c>
      <c r="F188" s="439" t="s">
        <v>2458</v>
      </c>
      <c r="G188" s="439" t="s">
        <v>1754</v>
      </c>
      <c r="H188" s="439" t="s">
        <v>2639</v>
      </c>
      <c r="I188" s="469"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4"/>
      <c r="AE188" s="384"/>
      <c r="AF188" s="384" t="s">
        <v>1380</v>
      </c>
      <c r="AG188" s="384"/>
      <c r="AH188" s="384"/>
      <c r="AI188" s="384" t="s">
        <v>1380</v>
      </c>
      <c r="AJ188" s="384"/>
      <c r="AK188" s="382"/>
      <c r="AL188" s="382"/>
      <c r="AM188" s="382"/>
      <c r="AN188" s="382"/>
      <c r="AO188" s="382"/>
    </row>
    <row r="189" spans="1:41" ht="27" customHeight="1" x14ac:dyDescent="0.3">
      <c r="A189" s="436">
        <v>184</v>
      </c>
      <c r="B189" s="439"/>
      <c r="C189" s="439"/>
      <c r="D189" s="439" t="s">
        <v>1606</v>
      </c>
      <c r="E189" s="468" t="s">
        <v>87</v>
      </c>
      <c r="F189" s="439" t="s">
        <v>2458</v>
      </c>
      <c r="G189" s="439" t="s">
        <v>1754</v>
      </c>
      <c r="H189" s="439" t="s">
        <v>2639</v>
      </c>
      <c r="I189" s="469"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4"/>
      <c r="AE189" s="384"/>
      <c r="AF189" s="384" t="s">
        <v>1380</v>
      </c>
      <c r="AG189" s="384"/>
      <c r="AH189" s="384"/>
      <c r="AI189" s="384" t="s">
        <v>1380</v>
      </c>
      <c r="AJ189" s="384"/>
      <c r="AK189" s="382"/>
      <c r="AL189" s="382"/>
      <c r="AM189" s="382"/>
      <c r="AN189" s="382"/>
      <c r="AO189" s="382"/>
    </row>
    <row r="190" spans="1:41" ht="27" customHeight="1" x14ac:dyDescent="0.3">
      <c r="A190" s="436">
        <v>185</v>
      </c>
      <c r="B190" s="439" t="s">
        <v>1708</v>
      </c>
      <c r="C190" s="439" t="s">
        <v>1558</v>
      </c>
      <c r="D190" s="439" t="s">
        <v>1555</v>
      </c>
      <c r="E190" s="468" t="s">
        <v>66</v>
      </c>
      <c r="F190" s="439" t="s">
        <v>1544</v>
      </c>
      <c r="G190" s="439" t="s">
        <v>1750</v>
      </c>
      <c r="H190" s="439" t="s">
        <v>2641</v>
      </c>
      <c r="I190" s="469"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4"/>
      <c r="AE190" s="384"/>
      <c r="AF190" s="384" t="s">
        <v>1207</v>
      </c>
      <c r="AG190" s="384"/>
      <c r="AH190" s="384"/>
      <c r="AI190" s="384" t="s">
        <v>1207</v>
      </c>
      <c r="AJ190" s="384"/>
      <c r="AK190" s="382"/>
      <c r="AL190" s="382" t="s">
        <v>66</v>
      </c>
      <c r="AM190" s="382"/>
      <c r="AN190" s="382"/>
      <c r="AO190" s="382"/>
    </row>
    <row r="191" spans="1:41" ht="27" customHeight="1" x14ac:dyDescent="0.3">
      <c r="A191" s="436">
        <v>186</v>
      </c>
      <c r="B191" s="439"/>
      <c r="C191" s="439"/>
      <c r="D191" s="439" t="s">
        <v>1646</v>
      </c>
      <c r="E191" s="468" t="s">
        <v>66</v>
      </c>
      <c r="F191" s="439" t="s">
        <v>1544</v>
      </c>
      <c r="G191" s="439" t="s">
        <v>1750</v>
      </c>
      <c r="H191" s="439" t="s">
        <v>2641</v>
      </c>
      <c r="I191" s="469"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4"/>
      <c r="AE191" s="384"/>
      <c r="AF191" s="384" t="s">
        <v>1207</v>
      </c>
      <c r="AG191" s="384"/>
      <c r="AH191" s="384"/>
      <c r="AI191" s="384" t="s">
        <v>1207</v>
      </c>
      <c r="AJ191" s="384"/>
      <c r="AK191" s="382"/>
      <c r="AL191" s="382" t="s">
        <v>66</v>
      </c>
      <c r="AM191" s="382"/>
      <c r="AN191" s="382"/>
      <c r="AO191" s="382"/>
    </row>
    <row r="192" spans="1:41" ht="27" customHeight="1" x14ac:dyDescent="0.3">
      <c r="A192" s="436">
        <v>187</v>
      </c>
      <c r="B192" s="439"/>
      <c r="C192" s="439"/>
      <c r="D192" s="439" t="s">
        <v>1556</v>
      </c>
      <c r="E192" s="468" t="s">
        <v>66</v>
      </c>
      <c r="F192" s="439" t="s">
        <v>1544</v>
      </c>
      <c r="G192" s="439" t="s">
        <v>1750</v>
      </c>
      <c r="H192" s="439" t="s">
        <v>2641</v>
      </c>
      <c r="I192" s="469"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4"/>
      <c r="AE192" s="384"/>
      <c r="AF192" s="384" t="s">
        <v>1207</v>
      </c>
      <c r="AG192" s="384"/>
      <c r="AH192" s="384"/>
      <c r="AI192" s="384" t="s">
        <v>1207</v>
      </c>
      <c r="AJ192" s="384"/>
      <c r="AK192" s="382"/>
      <c r="AL192" s="382" t="s">
        <v>66</v>
      </c>
      <c r="AM192" s="382"/>
      <c r="AN192" s="382"/>
      <c r="AO192" s="382"/>
    </row>
    <row r="193" spans="1:41" ht="27" customHeight="1" x14ac:dyDescent="0.3">
      <c r="A193" s="436">
        <v>188</v>
      </c>
      <c r="B193" s="439"/>
      <c r="C193" s="439"/>
      <c r="D193" s="439" t="s">
        <v>1557</v>
      </c>
      <c r="E193" s="468" t="s">
        <v>66</v>
      </c>
      <c r="F193" s="439" t="s">
        <v>1544</v>
      </c>
      <c r="G193" s="439" t="s">
        <v>1750</v>
      </c>
      <c r="H193" s="439" t="s">
        <v>2641</v>
      </c>
      <c r="I193" s="469"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4"/>
      <c r="AE193" s="384"/>
      <c r="AF193" s="384" t="s">
        <v>1207</v>
      </c>
      <c r="AG193" s="384"/>
      <c r="AH193" s="384"/>
      <c r="AI193" s="384" t="s">
        <v>1207</v>
      </c>
      <c r="AJ193" s="384"/>
      <c r="AK193" s="382"/>
      <c r="AL193" s="382" t="s">
        <v>66</v>
      </c>
      <c r="AM193" s="382"/>
      <c r="AN193" s="382"/>
      <c r="AO193" s="382"/>
    </row>
    <row r="194" spans="1:41" ht="27" customHeight="1" x14ac:dyDescent="0.3">
      <c r="A194" s="436">
        <v>189</v>
      </c>
      <c r="B194" s="439" t="s">
        <v>1709</v>
      </c>
      <c r="C194" s="439" t="s">
        <v>38</v>
      </c>
      <c r="D194" s="439" t="s">
        <v>262</v>
      </c>
      <c r="E194" s="439" t="s">
        <v>66</v>
      </c>
      <c r="F194" s="439" t="s">
        <v>613</v>
      </c>
      <c r="G194" s="439"/>
      <c r="H194" s="439" t="s">
        <v>2638</v>
      </c>
      <c r="I194" s="469"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c r="AF194" s="382" t="s">
        <v>1207</v>
      </c>
      <c r="AG194" s="382"/>
      <c r="AH194" s="382"/>
      <c r="AI194" s="382" t="s">
        <v>1207</v>
      </c>
      <c r="AJ194" s="382"/>
      <c r="AK194" s="382"/>
      <c r="AL194" s="382" t="s">
        <v>66</v>
      </c>
      <c r="AM194" s="382"/>
      <c r="AN194" s="382"/>
      <c r="AO194" s="382"/>
    </row>
    <row r="195" spans="1:41" ht="27" customHeight="1" x14ac:dyDescent="0.3">
      <c r="A195" s="436">
        <v>190</v>
      </c>
      <c r="B195" s="439"/>
      <c r="C195" s="439"/>
      <c r="D195" s="439" t="s">
        <v>263</v>
      </c>
      <c r="E195" s="439" t="s">
        <v>66</v>
      </c>
      <c r="F195" s="439" t="s">
        <v>613</v>
      </c>
      <c r="G195" s="439"/>
      <c r="H195" s="439" t="s">
        <v>2638</v>
      </c>
      <c r="I195" s="469"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c r="AF195" s="382" t="s">
        <v>1207</v>
      </c>
      <c r="AG195" s="382"/>
      <c r="AH195" s="382"/>
      <c r="AI195" s="382" t="s">
        <v>1207</v>
      </c>
      <c r="AJ195" s="382"/>
      <c r="AK195" s="382"/>
      <c r="AL195" s="382" t="s">
        <v>66</v>
      </c>
      <c r="AM195" s="382"/>
      <c r="AN195" s="382"/>
      <c r="AO195" s="382"/>
    </row>
    <row r="196" spans="1:41" ht="27" customHeight="1" x14ac:dyDescent="0.3">
      <c r="A196" s="436">
        <v>191</v>
      </c>
      <c r="B196" s="439"/>
      <c r="C196" s="439"/>
      <c r="D196" s="439" t="s">
        <v>264</v>
      </c>
      <c r="E196" s="439" t="s">
        <v>66</v>
      </c>
      <c r="F196" s="439" t="s">
        <v>613</v>
      </c>
      <c r="G196" s="439"/>
      <c r="H196" s="439" t="s">
        <v>2638</v>
      </c>
      <c r="I196" s="469"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c r="AF196" s="382" t="s">
        <v>1207</v>
      </c>
      <c r="AG196" s="382"/>
      <c r="AH196" s="382"/>
      <c r="AI196" s="382" t="s">
        <v>1207</v>
      </c>
      <c r="AJ196" s="382"/>
      <c r="AK196" s="382"/>
      <c r="AL196" s="382" t="s">
        <v>66</v>
      </c>
      <c r="AM196" s="382"/>
      <c r="AN196" s="382"/>
      <c r="AO196" s="382"/>
    </row>
    <row r="197" spans="1:41" ht="27" customHeight="1" x14ac:dyDescent="0.3">
      <c r="A197" s="436">
        <v>192</v>
      </c>
      <c r="B197" s="439"/>
      <c r="C197" s="439"/>
      <c r="D197" s="439" t="s">
        <v>265</v>
      </c>
      <c r="E197" s="439" t="s">
        <v>66</v>
      </c>
      <c r="F197" s="439" t="s">
        <v>613</v>
      </c>
      <c r="G197" s="439"/>
      <c r="H197" s="439" t="s">
        <v>2638</v>
      </c>
      <c r="I197" s="469"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c r="AF197" s="382" t="s">
        <v>1207</v>
      </c>
      <c r="AG197" s="382"/>
      <c r="AH197" s="382"/>
      <c r="AI197" s="382" t="s">
        <v>1207</v>
      </c>
      <c r="AJ197" s="382"/>
      <c r="AK197" s="382"/>
      <c r="AL197" s="382" t="s">
        <v>66</v>
      </c>
      <c r="AM197" s="382"/>
      <c r="AN197" s="382"/>
      <c r="AO197" s="382"/>
    </row>
    <row r="198" spans="1:41" ht="27" customHeight="1" x14ac:dyDescent="0.3">
      <c r="A198" s="436">
        <v>193</v>
      </c>
      <c r="B198" s="439" t="s">
        <v>1710</v>
      </c>
      <c r="C198" s="439" t="s">
        <v>9</v>
      </c>
      <c r="D198" s="439" t="s">
        <v>395</v>
      </c>
      <c r="E198" s="439" t="s">
        <v>87</v>
      </c>
      <c r="F198" s="439" t="s">
        <v>395</v>
      </c>
      <c r="G198" s="439"/>
      <c r="H198" s="439" t="s">
        <v>2642</v>
      </c>
      <c r="I198" s="465">
        <v>0</v>
      </c>
      <c r="J198" s="439" t="s">
        <v>2060</v>
      </c>
      <c r="K198" s="439">
        <v>3</v>
      </c>
      <c r="L198" s="439" t="s">
        <v>395</v>
      </c>
      <c r="M198" s="439" t="s">
        <v>1964</v>
      </c>
      <c r="N198" s="439" t="s">
        <v>1248</v>
      </c>
      <c r="O198" s="467" t="s">
        <v>2572</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c r="AF198" s="382">
        <v>384</v>
      </c>
      <c r="AG198" s="382"/>
      <c r="AH198" s="382"/>
      <c r="AI198" s="382">
        <v>384</v>
      </c>
      <c r="AJ198" s="382"/>
      <c r="AK198" s="382"/>
      <c r="AL198" s="382" t="s">
        <v>1268</v>
      </c>
      <c r="AM198" s="382" t="s">
        <v>1246</v>
      </c>
      <c r="AN198" s="382"/>
      <c r="AO198" s="382"/>
    </row>
    <row r="199" spans="1:41" ht="27" customHeight="1" x14ac:dyDescent="0.3">
      <c r="A199" s="436">
        <v>194</v>
      </c>
      <c r="B199" s="439" t="s">
        <v>1711</v>
      </c>
      <c r="C199" s="439"/>
      <c r="D199" s="439" t="s">
        <v>396</v>
      </c>
      <c r="E199" s="439" t="s">
        <v>87</v>
      </c>
      <c r="F199" s="439" t="s">
        <v>396</v>
      </c>
      <c r="G199" s="439"/>
      <c r="H199" s="439" t="s">
        <v>2643</v>
      </c>
      <c r="I199" s="465">
        <v>0</v>
      </c>
      <c r="J199" s="439" t="s">
        <v>2060</v>
      </c>
      <c r="K199" s="439">
        <v>3</v>
      </c>
      <c r="L199" s="439" t="s">
        <v>396</v>
      </c>
      <c r="M199" s="439" t="s">
        <v>1965</v>
      </c>
      <c r="N199" s="439"/>
      <c r="O199" s="467" t="s">
        <v>2569</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c r="AF199" s="382">
        <v>256</v>
      </c>
      <c r="AG199" s="382"/>
      <c r="AH199" s="382"/>
      <c r="AI199" s="382">
        <v>256</v>
      </c>
      <c r="AJ199" s="382"/>
      <c r="AK199" s="382"/>
      <c r="AL199" s="382" t="s">
        <v>1268</v>
      </c>
      <c r="AM199" s="382" t="s">
        <v>1241</v>
      </c>
      <c r="AN199" s="382"/>
      <c r="AO199" s="382"/>
    </row>
    <row r="200" spans="1:41" ht="27" customHeight="1" x14ac:dyDescent="0.3">
      <c r="A200" s="436">
        <v>195</v>
      </c>
      <c r="B200" s="439" t="s">
        <v>1712</v>
      </c>
      <c r="C200" s="439"/>
      <c r="D200" s="439" t="s">
        <v>397</v>
      </c>
      <c r="E200" s="439" t="s">
        <v>87</v>
      </c>
      <c r="F200" s="439" t="s">
        <v>397</v>
      </c>
      <c r="G200" s="439"/>
      <c r="H200" s="439" t="s">
        <v>2651</v>
      </c>
      <c r="I200" s="465">
        <v>0</v>
      </c>
      <c r="J200" s="439" t="s">
        <v>2060</v>
      </c>
      <c r="K200" s="439">
        <v>3</v>
      </c>
      <c r="L200" s="439" t="s">
        <v>397</v>
      </c>
      <c r="M200" s="439" t="s">
        <v>1966</v>
      </c>
      <c r="N200" s="439"/>
      <c r="O200" s="467"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c r="AF200" s="382">
        <v>384</v>
      </c>
      <c r="AG200" s="382"/>
      <c r="AH200" s="382"/>
      <c r="AI200" s="382">
        <v>384</v>
      </c>
      <c r="AJ200" s="382"/>
      <c r="AK200" s="382"/>
      <c r="AL200" s="382" t="s">
        <v>1268</v>
      </c>
      <c r="AM200" s="382" t="s">
        <v>1241</v>
      </c>
      <c r="AN200" s="382"/>
      <c r="AO200" s="382"/>
    </row>
    <row r="201" spans="1:41" ht="27" customHeight="1" x14ac:dyDescent="0.3">
      <c r="A201" s="436">
        <v>196</v>
      </c>
      <c r="B201" s="439" t="s">
        <v>1713</v>
      </c>
      <c r="C201" s="439"/>
      <c r="D201" s="439" t="s">
        <v>398</v>
      </c>
      <c r="E201" s="439" t="s">
        <v>87</v>
      </c>
      <c r="F201" s="439" t="s">
        <v>398</v>
      </c>
      <c r="G201" s="439"/>
      <c r="H201" s="439" t="s">
        <v>2651</v>
      </c>
      <c r="I201" s="465">
        <v>0</v>
      </c>
      <c r="J201" s="439" t="s">
        <v>2060</v>
      </c>
      <c r="K201" s="439">
        <v>3</v>
      </c>
      <c r="L201" s="439" t="s">
        <v>398</v>
      </c>
      <c r="M201" s="439" t="s">
        <v>1967</v>
      </c>
      <c r="N201" s="439"/>
      <c r="O201" s="467" t="s">
        <v>2570</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c r="AF201" s="382">
        <v>256</v>
      </c>
      <c r="AG201" s="382"/>
      <c r="AH201" s="382"/>
      <c r="AI201" s="382">
        <v>256</v>
      </c>
      <c r="AJ201" s="382"/>
      <c r="AK201" s="382"/>
      <c r="AL201" s="382" t="s">
        <v>1268</v>
      </c>
      <c r="AM201" s="382" t="s">
        <v>1241</v>
      </c>
      <c r="AN201" s="382"/>
      <c r="AO201" s="382" t="s">
        <v>1242</v>
      </c>
    </row>
    <row r="202" spans="1:41" ht="27" customHeight="1" x14ac:dyDescent="0.3">
      <c r="A202" s="436">
        <v>197</v>
      </c>
      <c r="B202" s="439" t="s">
        <v>1715</v>
      </c>
      <c r="C202" s="439"/>
      <c r="D202" s="439" t="s">
        <v>1548</v>
      </c>
      <c r="E202" s="439" t="s">
        <v>87</v>
      </c>
      <c r="F202" s="439" t="s">
        <v>1548</v>
      </c>
      <c r="G202" s="470" t="s">
        <v>1852</v>
      </c>
      <c r="H202" s="439" t="s">
        <v>2642</v>
      </c>
      <c r="I202" s="465">
        <v>0</v>
      </c>
      <c r="J202" s="439" t="s">
        <v>2060</v>
      </c>
      <c r="K202" s="439">
        <v>3</v>
      </c>
      <c r="L202" s="439" t="s">
        <v>1548</v>
      </c>
      <c r="M202" s="439" t="s">
        <v>1968</v>
      </c>
      <c r="N202" s="439"/>
      <c r="O202" s="467"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c r="AF202" s="382" t="s">
        <v>2448</v>
      </c>
      <c r="AG202" s="382"/>
      <c r="AH202" s="382"/>
      <c r="AI202" s="382" t="s">
        <v>2448</v>
      </c>
      <c r="AJ202" s="382"/>
      <c r="AK202" s="382"/>
      <c r="AL202" s="382" t="s">
        <v>1798</v>
      </c>
      <c r="AM202" s="382"/>
      <c r="AN202" s="382"/>
      <c r="AO202" s="382"/>
    </row>
    <row r="203" spans="1:41" ht="27" customHeight="1" x14ac:dyDescent="0.3">
      <c r="A203" s="436">
        <v>198</v>
      </c>
      <c r="B203" s="439" t="s">
        <v>1714</v>
      </c>
      <c r="C203" s="439"/>
      <c r="D203" s="439" t="s">
        <v>1549</v>
      </c>
      <c r="E203" s="439" t="s">
        <v>87</v>
      </c>
      <c r="F203" s="439" t="s">
        <v>1549</v>
      </c>
      <c r="G203" s="470" t="s">
        <v>1852</v>
      </c>
      <c r="H203" s="439" t="s">
        <v>2643</v>
      </c>
      <c r="I203" s="465">
        <v>0</v>
      </c>
      <c r="J203" s="439" t="s">
        <v>2060</v>
      </c>
      <c r="K203" s="439">
        <v>3</v>
      </c>
      <c r="L203" s="439" t="s">
        <v>1549</v>
      </c>
      <c r="M203" s="439" t="s">
        <v>1969</v>
      </c>
      <c r="N203" s="439"/>
      <c r="O203" s="467"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c r="AF203" s="382" t="s">
        <v>2448</v>
      </c>
      <c r="AG203" s="382"/>
      <c r="AH203" s="382"/>
      <c r="AI203" s="382" t="s">
        <v>2448</v>
      </c>
      <c r="AJ203" s="382"/>
      <c r="AK203" s="382"/>
      <c r="AL203" s="382" t="s">
        <v>1798</v>
      </c>
      <c r="AM203" s="382"/>
      <c r="AN203" s="382"/>
      <c r="AO203" s="382"/>
    </row>
    <row r="204" spans="1:41" ht="27" customHeight="1" x14ac:dyDescent="0.3">
      <c r="A204" s="436">
        <v>199</v>
      </c>
      <c r="B204" s="439" t="s">
        <v>1716</v>
      </c>
      <c r="C204" s="439"/>
      <c r="D204" s="439" t="s">
        <v>1550</v>
      </c>
      <c r="E204" s="439" t="s">
        <v>87</v>
      </c>
      <c r="F204" s="439" t="s">
        <v>1550</v>
      </c>
      <c r="G204" s="470" t="s">
        <v>1852</v>
      </c>
      <c r="H204" s="439" t="s">
        <v>2642</v>
      </c>
      <c r="I204" s="465">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c r="AF204" s="382" t="s">
        <v>2448</v>
      </c>
      <c r="AG204" s="382"/>
      <c r="AH204" s="382"/>
      <c r="AI204" s="382" t="s">
        <v>2448</v>
      </c>
      <c r="AJ204" s="382"/>
      <c r="AK204" s="382"/>
      <c r="AL204" s="382" t="s">
        <v>1798</v>
      </c>
      <c r="AM204" s="382"/>
      <c r="AN204" s="382"/>
      <c r="AO204" s="382"/>
    </row>
    <row r="205" spans="1:41" ht="27" customHeight="1" x14ac:dyDescent="0.3">
      <c r="A205" s="436">
        <v>200</v>
      </c>
      <c r="B205" s="439" t="s">
        <v>2507</v>
      </c>
      <c r="C205" s="439"/>
      <c r="D205" s="439" t="s">
        <v>2370</v>
      </c>
      <c r="E205" s="439" t="s">
        <v>87</v>
      </c>
      <c r="F205" s="439" t="s">
        <v>2370</v>
      </c>
      <c r="G205" s="439" t="s">
        <v>1750</v>
      </c>
      <c r="H205" s="439" t="s">
        <v>2680</v>
      </c>
      <c r="I205" s="465" t="s">
        <v>1874</v>
      </c>
      <c r="J205" s="439" t="s">
        <v>2369</v>
      </c>
      <c r="K205" s="439">
        <v>3</v>
      </c>
      <c r="L205" s="439" t="s">
        <v>2370</v>
      </c>
      <c r="M205" s="439" t="s">
        <v>2409</v>
      </c>
      <c r="N205" s="439"/>
      <c r="O205" s="439" t="s">
        <v>2573</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v>384</v>
      </c>
      <c r="AG205" s="382"/>
      <c r="AH205" s="382"/>
      <c r="AI205" s="382">
        <v>384</v>
      </c>
      <c r="AJ205" s="382"/>
      <c r="AK205" s="382"/>
      <c r="AL205" s="382"/>
      <c r="AM205" s="382"/>
      <c r="AN205" s="382"/>
      <c r="AO205" s="382"/>
    </row>
    <row r="206" spans="1:41" ht="27" customHeight="1" x14ac:dyDescent="0.3">
      <c r="A206" s="436">
        <v>201</v>
      </c>
      <c r="B206" s="439" t="s">
        <v>2508</v>
      </c>
      <c r="C206" s="439"/>
      <c r="D206" s="439" t="s">
        <v>2371</v>
      </c>
      <c r="E206" s="439" t="s">
        <v>87</v>
      </c>
      <c r="F206" s="439" t="s">
        <v>2371</v>
      </c>
      <c r="G206" s="439" t="s">
        <v>1750</v>
      </c>
      <c r="H206" s="439" t="s">
        <v>2643</v>
      </c>
      <c r="I206" s="465" t="s">
        <v>1874</v>
      </c>
      <c r="J206" s="439" t="s">
        <v>2060</v>
      </c>
      <c r="K206" s="439">
        <v>3</v>
      </c>
      <c r="L206" s="439" t="s">
        <v>2371</v>
      </c>
      <c r="M206" s="439" t="s">
        <v>2375</v>
      </c>
      <c r="N206" s="439"/>
      <c r="O206" s="439" t="s">
        <v>2571</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v>256</v>
      </c>
      <c r="AG206" s="382"/>
      <c r="AH206" s="382"/>
      <c r="AI206" s="382">
        <v>256</v>
      </c>
      <c r="AJ206" s="382"/>
      <c r="AK206" s="382"/>
      <c r="AL206" s="382"/>
      <c r="AM206" s="382"/>
      <c r="AN206" s="382"/>
      <c r="AO206" s="382"/>
    </row>
    <row r="207" spans="1:41" ht="27" customHeight="1" x14ac:dyDescent="0.3">
      <c r="A207" s="436">
        <v>202</v>
      </c>
      <c r="B207" s="439" t="s">
        <v>2557</v>
      </c>
      <c r="C207" s="439"/>
      <c r="D207" s="439" t="s">
        <v>2558</v>
      </c>
      <c r="E207" s="439" t="s">
        <v>87</v>
      </c>
      <c r="F207" s="439" t="s">
        <v>2558</v>
      </c>
      <c r="G207" s="439" t="s">
        <v>1750</v>
      </c>
      <c r="H207" s="439" t="s">
        <v>2644</v>
      </c>
      <c r="I207" s="465" t="s">
        <v>1874</v>
      </c>
      <c r="J207" s="439" t="s">
        <v>2369</v>
      </c>
      <c r="K207" s="439">
        <v>3</v>
      </c>
      <c r="L207" s="439" t="s">
        <v>2558</v>
      </c>
      <c r="M207" s="439" t="s">
        <v>2409</v>
      </c>
      <c r="N207" s="439"/>
      <c r="O207" s="439" t="s">
        <v>2586</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v>384</v>
      </c>
      <c r="AG207" s="382"/>
      <c r="AH207" s="382"/>
      <c r="AI207" s="382">
        <v>384</v>
      </c>
      <c r="AJ207" s="382"/>
      <c r="AK207" s="382"/>
      <c r="AL207" s="382"/>
      <c r="AM207" s="382"/>
      <c r="AN207" s="382"/>
      <c r="AO207" s="382"/>
    </row>
    <row r="208" spans="1:41" ht="27" customHeight="1" x14ac:dyDescent="0.3">
      <c r="A208" s="436">
        <v>203</v>
      </c>
      <c r="B208" s="439" t="s">
        <v>2576</v>
      </c>
      <c r="C208" s="439"/>
      <c r="D208" s="439" t="s">
        <v>2563</v>
      </c>
      <c r="E208" s="439" t="s">
        <v>87</v>
      </c>
      <c r="F208" s="439" t="s">
        <v>2563</v>
      </c>
      <c r="G208" s="439" t="s">
        <v>1750</v>
      </c>
      <c r="H208" s="439" t="s">
        <v>2644</v>
      </c>
      <c r="I208" s="465" t="s">
        <v>1874</v>
      </c>
      <c r="J208" s="439" t="s">
        <v>2369</v>
      </c>
      <c r="K208" s="439">
        <v>3</v>
      </c>
      <c r="L208" s="439" t="s">
        <v>2563</v>
      </c>
      <c r="M208" s="439" t="s">
        <v>2409</v>
      </c>
      <c r="N208" s="439"/>
      <c r="O208" s="439" t="s">
        <v>2588</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v>384</v>
      </c>
      <c r="AG208" s="382"/>
      <c r="AH208" s="382"/>
      <c r="AI208" s="382">
        <v>384</v>
      </c>
      <c r="AJ208" s="382"/>
      <c r="AK208" s="382"/>
      <c r="AL208" s="382"/>
      <c r="AM208" s="382"/>
      <c r="AN208" s="382"/>
      <c r="AO208" s="382"/>
    </row>
    <row r="209" spans="1:41" ht="27" customHeight="1" x14ac:dyDescent="0.3">
      <c r="A209" s="436">
        <v>204</v>
      </c>
      <c r="B209" s="439" t="s">
        <v>2584</v>
      </c>
      <c r="C209" s="439"/>
      <c r="D209" s="439" t="s">
        <v>2580</v>
      </c>
      <c r="E209" s="439" t="s">
        <v>87</v>
      </c>
      <c r="F209" s="439" t="s">
        <v>2580</v>
      </c>
      <c r="G209" s="439" t="s">
        <v>1750</v>
      </c>
      <c r="H209" s="439" t="s">
        <v>2645</v>
      </c>
      <c r="I209" s="465" t="s">
        <v>1874</v>
      </c>
      <c r="J209" s="439" t="s">
        <v>2369</v>
      </c>
      <c r="K209" s="439">
        <v>3</v>
      </c>
      <c r="L209" s="439" t="s">
        <v>2564</v>
      </c>
      <c r="M209" s="439" t="s">
        <v>2375</v>
      </c>
      <c r="N209" s="439"/>
      <c r="O209" s="439" t="s">
        <v>2574</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v>128</v>
      </c>
      <c r="AG209" s="382"/>
      <c r="AH209" s="382"/>
      <c r="AI209" s="382">
        <v>128</v>
      </c>
      <c r="AJ209" s="382"/>
      <c r="AK209" s="382"/>
      <c r="AL209" s="382"/>
      <c r="AM209" s="382"/>
      <c r="AN209" s="382"/>
      <c r="AO209" s="382"/>
    </row>
    <row r="210" spans="1:41" ht="27" customHeight="1" x14ac:dyDescent="0.3">
      <c r="A210" s="436">
        <v>205</v>
      </c>
      <c r="B210" s="439" t="s">
        <v>2559</v>
      </c>
      <c r="C210" s="439"/>
      <c r="D210" s="439" t="s">
        <v>2560</v>
      </c>
      <c r="E210" s="439" t="s">
        <v>87</v>
      </c>
      <c r="F210" s="439" t="s">
        <v>2560</v>
      </c>
      <c r="G210" s="439" t="s">
        <v>1750</v>
      </c>
      <c r="H210" s="439" t="s">
        <v>2680</v>
      </c>
      <c r="I210" s="465" t="s">
        <v>1874</v>
      </c>
      <c r="J210" s="439" t="s">
        <v>2369</v>
      </c>
      <c r="K210" s="439">
        <v>3</v>
      </c>
      <c r="L210" s="439" t="s">
        <v>2560</v>
      </c>
      <c r="M210" s="439" t="s">
        <v>2409</v>
      </c>
      <c r="N210" s="439"/>
      <c r="O210" s="439" t="s">
        <v>2587</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v>384</v>
      </c>
      <c r="AG210" s="382"/>
      <c r="AH210" s="382"/>
      <c r="AI210" s="382">
        <v>384</v>
      </c>
      <c r="AJ210" s="382"/>
      <c r="AK210" s="382"/>
      <c r="AL210" s="382"/>
      <c r="AM210" s="382"/>
      <c r="AN210" s="382"/>
      <c r="AO210" s="382"/>
    </row>
    <row r="211" spans="1:41" ht="27" customHeight="1" x14ac:dyDescent="0.3">
      <c r="A211" s="436">
        <v>206</v>
      </c>
      <c r="B211" s="439" t="s">
        <v>2577</v>
      </c>
      <c r="C211" s="439"/>
      <c r="D211" s="439" t="s">
        <v>2565</v>
      </c>
      <c r="E211" s="439" t="s">
        <v>87</v>
      </c>
      <c r="F211" s="439" t="s">
        <v>2565</v>
      </c>
      <c r="G211" s="439" t="s">
        <v>1750</v>
      </c>
      <c r="H211" s="439" t="s">
        <v>2680</v>
      </c>
      <c r="I211" s="465" t="s">
        <v>1874</v>
      </c>
      <c r="J211" s="439" t="s">
        <v>2369</v>
      </c>
      <c r="K211" s="439">
        <v>3</v>
      </c>
      <c r="L211" s="439" t="s">
        <v>2565</v>
      </c>
      <c r="M211" s="439" t="s">
        <v>2409</v>
      </c>
      <c r="N211" s="439"/>
      <c r="O211" s="439" t="s">
        <v>2589</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v>384</v>
      </c>
      <c r="AG211" s="382"/>
      <c r="AH211" s="382"/>
      <c r="AI211" s="382">
        <v>384</v>
      </c>
      <c r="AJ211" s="382"/>
      <c r="AK211" s="382"/>
      <c r="AL211" s="382"/>
      <c r="AM211" s="382"/>
      <c r="AN211" s="382"/>
      <c r="AO211" s="382"/>
    </row>
    <row r="212" spans="1:41" ht="27" customHeight="1" x14ac:dyDescent="0.3">
      <c r="A212" s="436">
        <v>207</v>
      </c>
      <c r="B212" s="439" t="s">
        <v>2585</v>
      </c>
      <c r="C212" s="439"/>
      <c r="D212" s="439" t="s">
        <v>2581</v>
      </c>
      <c r="E212" s="439" t="s">
        <v>87</v>
      </c>
      <c r="F212" s="439" t="s">
        <v>2581</v>
      </c>
      <c r="G212" s="439" t="s">
        <v>1750</v>
      </c>
      <c r="H212" s="439" t="s">
        <v>2645</v>
      </c>
      <c r="I212" s="465" t="s">
        <v>1874</v>
      </c>
      <c r="J212" s="439" t="s">
        <v>2369</v>
      </c>
      <c r="K212" s="439">
        <v>3</v>
      </c>
      <c r="L212" s="439" t="s">
        <v>2566</v>
      </c>
      <c r="M212" s="439" t="s">
        <v>2375</v>
      </c>
      <c r="N212" s="439"/>
      <c r="O212" s="439" t="s">
        <v>2575</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v>128</v>
      </c>
      <c r="AG212" s="382"/>
      <c r="AH212" s="382"/>
      <c r="AI212" s="382">
        <v>128</v>
      </c>
      <c r="AJ212" s="382"/>
      <c r="AK212" s="382"/>
      <c r="AL212" s="382"/>
      <c r="AM212" s="382"/>
      <c r="AN212" s="382"/>
      <c r="AO212" s="382"/>
    </row>
    <row r="213" spans="1:41" ht="27" customHeight="1" x14ac:dyDescent="0.3">
      <c r="A213" s="436">
        <v>208</v>
      </c>
      <c r="B213" s="439" t="s">
        <v>1717</v>
      </c>
      <c r="C213" s="439"/>
      <c r="D213" s="439" t="s">
        <v>422</v>
      </c>
      <c r="E213" s="439" t="s">
        <v>1748</v>
      </c>
      <c r="F213" s="439" t="s">
        <v>422</v>
      </c>
      <c r="G213" s="439"/>
      <c r="H213" s="439" t="s">
        <v>2642</v>
      </c>
      <c r="I213" s="465">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c r="AF213" s="382">
        <v>0</v>
      </c>
      <c r="AG213" s="382"/>
      <c r="AH213" s="382"/>
      <c r="AI213" s="382">
        <v>0</v>
      </c>
      <c r="AJ213" s="382"/>
      <c r="AK213" s="382"/>
      <c r="AL213" s="382" t="s">
        <v>1785</v>
      </c>
      <c r="AM213" s="382" t="s">
        <v>1241</v>
      </c>
      <c r="AN213" s="382"/>
      <c r="AO213" s="382"/>
    </row>
    <row r="214" spans="1:41" ht="27" customHeight="1" x14ac:dyDescent="0.3">
      <c r="A214" s="436">
        <v>209</v>
      </c>
      <c r="B214" s="439" t="s">
        <v>1718</v>
      </c>
      <c r="C214" s="439" t="s">
        <v>1565</v>
      </c>
      <c r="D214" s="439" t="s">
        <v>16</v>
      </c>
      <c r="E214" s="439" t="s">
        <v>128</v>
      </c>
      <c r="F214" s="439" t="s">
        <v>16</v>
      </c>
      <c r="G214" s="439"/>
      <c r="H214" s="439" t="s">
        <v>2646</v>
      </c>
      <c r="I214" s="465">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c r="AE214" s="382"/>
      <c r="AF214" s="382">
        <v>768</v>
      </c>
      <c r="AG214" s="382"/>
      <c r="AH214" s="382"/>
      <c r="AI214" s="382">
        <v>768</v>
      </c>
      <c r="AJ214" s="382"/>
      <c r="AK214" s="382" t="s">
        <v>1239</v>
      </c>
      <c r="AL214" s="382" t="s">
        <v>1268</v>
      </c>
      <c r="AM214" s="382" t="s">
        <v>1240</v>
      </c>
      <c r="AN214" s="382"/>
      <c r="AO214" s="382"/>
    </row>
    <row r="215" spans="1:41" ht="27" customHeight="1" x14ac:dyDescent="0.3">
      <c r="A215" s="436">
        <v>210</v>
      </c>
      <c r="B215" s="439" t="s">
        <v>1719</v>
      </c>
      <c r="C215" s="439"/>
      <c r="D215" s="439" t="s">
        <v>399</v>
      </c>
      <c r="E215" s="439" t="s">
        <v>128</v>
      </c>
      <c r="F215" s="439" t="s">
        <v>399</v>
      </c>
      <c r="G215" s="439"/>
      <c r="H215" s="439" t="s">
        <v>2647</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c r="AE215" s="382"/>
      <c r="AF215" s="382">
        <v>160</v>
      </c>
      <c r="AG215" s="382"/>
      <c r="AH215" s="382"/>
      <c r="AI215" s="382">
        <v>160</v>
      </c>
      <c r="AJ215" s="382"/>
      <c r="AK215" s="382" t="s">
        <v>1239</v>
      </c>
      <c r="AL215" s="382" t="s">
        <v>1799</v>
      </c>
      <c r="AM215" s="382" t="s">
        <v>1238</v>
      </c>
      <c r="AN215" s="382"/>
      <c r="AO215" s="382"/>
    </row>
    <row r="216" spans="1:41" ht="27" customHeight="1" x14ac:dyDescent="0.3">
      <c r="A216" s="436">
        <v>211</v>
      </c>
      <c r="B216" s="439" t="s">
        <v>1904</v>
      </c>
      <c r="C216" s="439"/>
      <c r="D216" s="439" t="s">
        <v>1882</v>
      </c>
      <c r="E216" s="439" t="s">
        <v>128</v>
      </c>
      <c r="F216" s="439" t="s">
        <v>1882</v>
      </c>
      <c r="G216" s="439"/>
      <c r="H216" s="439" t="s">
        <v>2648</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82"/>
      <c r="AE216" s="382"/>
      <c r="AF216" s="382">
        <v>0</v>
      </c>
      <c r="AG216" s="382"/>
      <c r="AH216" s="382"/>
      <c r="AI216" s="382">
        <v>0</v>
      </c>
      <c r="AJ216" s="382"/>
      <c r="AK216" s="392"/>
      <c r="AL216" s="382"/>
      <c r="AM216" s="382"/>
      <c r="AN216" s="382"/>
      <c r="AO216" s="382"/>
    </row>
    <row r="217" spans="1:41" ht="27" customHeight="1" x14ac:dyDescent="0.3">
      <c r="A217" s="436">
        <v>212</v>
      </c>
      <c r="B217" s="439" t="s">
        <v>1906</v>
      </c>
      <c r="C217" s="439"/>
      <c r="D217" s="439" t="s">
        <v>1884</v>
      </c>
      <c r="E217" s="439" t="s">
        <v>128</v>
      </c>
      <c r="F217" s="439" t="s">
        <v>1884</v>
      </c>
      <c r="G217" s="439"/>
      <c r="H217" s="439" t="s">
        <v>2648</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v>0</v>
      </c>
      <c r="AG217" s="382"/>
      <c r="AH217" s="382"/>
      <c r="AI217" s="382">
        <v>0</v>
      </c>
      <c r="AJ217" s="382"/>
      <c r="AK217" s="382"/>
      <c r="AL217" s="382"/>
      <c r="AM217" s="382"/>
      <c r="AN217" s="382"/>
      <c r="AO217" s="382"/>
    </row>
    <row r="218" spans="1:41" ht="27" customHeight="1" x14ac:dyDescent="0.3">
      <c r="A218" s="436">
        <v>213</v>
      </c>
      <c r="B218" s="439" t="s">
        <v>1908</v>
      </c>
      <c r="C218" s="439"/>
      <c r="D218" s="439" t="s">
        <v>1886</v>
      </c>
      <c r="E218" s="439" t="s">
        <v>128</v>
      </c>
      <c r="F218" s="439" t="s">
        <v>1886</v>
      </c>
      <c r="G218" s="439"/>
      <c r="H218" s="439" t="s">
        <v>2648</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v>0</v>
      </c>
      <c r="AG218" s="382"/>
      <c r="AH218" s="382"/>
      <c r="AI218" s="382">
        <v>0</v>
      </c>
      <c r="AJ218" s="382"/>
      <c r="AK218" s="382"/>
      <c r="AL218" s="382"/>
      <c r="AM218" s="382"/>
      <c r="AN218" s="382"/>
      <c r="AO218" s="382"/>
    </row>
    <row r="219" spans="1:41" ht="27" customHeight="1" x14ac:dyDescent="0.3">
      <c r="A219" s="436">
        <v>214</v>
      </c>
      <c r="B219" s="439" t="s">
        <v>1910</v>
      </c>
      <c r="C219" s="439"/>
      <c r="D219" s="439" t="s">
        <v>1888</v>
      </c>
      <c r="E219" s="439" t="s">
        <v>128</v>
      </c>
      <c r="F219" s="439" t="s">
        <v>1888</v>
      </c>
      <c r="G219" s="439"/>
      <c r="H219" s="439" t="s">
        <v>2648</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v>0</v>
      </c>
      <c r="AG219" s="382"/>
      <c r="AH219" s="382"/>
      <c r="AI219" s="382">
        <v>0</v>
      </c>
      <c r="AJ219" s="382"/>
      <c r="AK219" s="382"/>
      <c r="AL219" s="382"/>
      <c r="AM219" s="382"/>
      <c r="AN219" s="382"/>
      <c r="AO219" s="382"/>
    </row>
    <row r="220" spans="1:41" ht="27" customHeight="1" x14ac:dyDescent="0.3">
      <c r="A220" s="436">
        <v>215</v>
      </c>
      <c r="B220" s="439" t="s">
        <v>1912</v>
      </c>
      <c r="C220" s="439"/>
      <c r="D220" s="439" t="s">
        <v>1890</v>
      </c>
      <c r="E220" s="439" t="s">
        <v>128</v>
      </c>
      <c r="F220" s="439" t="s">
        <v>1890</v>
      </c>
      <c r="G220" s="439"/>
      <c r="H220" s="439" t="s">
        <v>2648</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v>0</v>
      </c>
      <c r="AG220" s="382"/>
      <c r="AH220" s="382"/>
      <c r="AI220" s="382">
        <v>0</v>
      </c>
      <c r="AJ220" s="382"/>
      <c r="AK220" s="382"/>
      <c r="AL220" s="382"/>
      <c r="AM220" s="382"/>
      <c r="AN220" s="382"/>
      <c r="AO220" s="382"/>
    </row>
    <row r="221" spans="1:41" ht="27" customHeight="1" x14ac:dyDescent="0.3">
      <c r="A221" s="436">
        <v>216</v>
      </c>
      <c r="B221" s="439" t="s">
        <v>1914</v>
      </c>
      <c r="C221" s="439"/>
      <c r="D221" s="439" t="s">
        <v>1892</v>
      </c>
      <c r="E221" s="439" t="s">
        <v>128</v>
      </c>
      <c r="F221" s="439" t="s">
        <v>1892</v>
      </c>
      <c r="G221" s="439"/>
      <c r="H221" s="439" t="s">
        <v>2648</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v>0</v>
      </c>
      <c r="AG221" s="382"/>
      <c r="AH221" s="382"/>
      <c r="AI221" s="382">
        <v>0</v>
      </c>
      <c r="AJ221" s="382"/>
      <c r="AK221" s="382"/>
      <c r="AL221" s="382"/>
      <c r="AM221" s="382"/>
      <c r="AN221" s="382"/>
      <c r="AO221" s="382"/>
    </row>
    <row r="222" spans="1:41" ht="27" customHeight="1" x14ac:dyDescent="0.3">
      <c r="A222" s="436">
        <v>217</v>
      </c>
      <c r="B222" s="439" t="s">
        <v>1916</v>
      </c>
      <c r="C222" s="439"/>
      <c r="D222" s="439" t="s">
        <v>1894</v>
      </c>
      <c r="E222" s="439" t="s">
        <v>128</v>
      </c>
      <c r="F222" s="439" t="s">
        <v>1894</v>
      </c>
      <c r="G222" s="439"/>
      <c r="H222" s="439" t="s">
        <v>2648</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v>0</v>
      </c>
      <c r="AG222" s="382"/>
      <c r="AH222" s="382"/>
      <c r="AI222" s="382">
        <v>0</v>
      </c>
      <c r="AJ222" s="382"/>
      <c r="AK222" s="382"/>
      <c r="AL222" s="382"/>
      <c r="AM222" s="382"/>
      <c r="AN222" s="382"/>
      <c r="AO222" s="382"/>
    </row>
    <row r="223" spans="1:41" ht="27" customHeight="1" x14ac:dyDescent="0.3">
      <c r="A223" s="436">
        <v>218</v>
      </c>
      <c r="B223" s="439" t="s">
        <v>1918</v>
      </c>
      <c r="C223" s="439"/>
      <c r="D223" s="439" t="s">
        <v>1896</v>
      </c>
      <c r="E223" s="439" t="s">
        <v>128</v>
      </c>
      <c r="F223" s="439" t="s">
        <v>1896</v>
      </c>
      <c r="G223" s="439"/>
      <c r="H223" s="439" t="s">
        <v>2648</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v>0</v>
      </c>
      <c r="AG223" s="382"/>
      <c r="AH223" s="382"/>
      <c r="AI223" s="382">
        <v>0</v>
      </c>
      <c r="AJ223" s="382"/>
      <c r="AK223" s="382"/>
      <c r="AL223" s="382"/>
      <c r="AM223" s="382"/>
      <c r="AN223" s="382"/>
      <c r="AO223" s="382"/>
    </row>
    <row r="224" spans="1:41" ht="27" customHeight="1" x14ac:dyDescent="0.3">
      <c r="A224" s="436">
        <v>219</v>
      </c>
      <c r="B224" s="439" t="s">
        <v>1920</v>
      </c>
      <c r="C224" s="439"/>
      <c r="D224" s="439" t="s">
        <v>1898</v>
      </c>
      <c r="E224" s="439" t="s">
        <v>128</v>
      </c>
      <c r="F224" s="439" t="s">
        <v>1898</v>
      </c>
      <c r="G224" s="476" t="s">
        <v>1753</v>
      </c>
      <c r="H224" s="439" t="s">
        <v>2648</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v>0</v>
      </c>
      <c r="AG224" s="382"/>
      <c r="AH224" s="382"/>
      <c r="AI224" s="382">
        <v>0</v>
      </c>
      <c r="AJ224" s="382"/>
      <c r="AK224" s="382"/>
      <c r="AL224" s="382"/>
      <c r="AM224" s="382"/>
      <c r="AN224" s="382"/>
      <c r="AO224" s="382"/>
    </row>
    <row r="225" spans="1:41" ht="27" customHeight="1" x14ac:dyDescent="0.3">
      <c r="A225" s="436">
        <v>220</v>
      </c>
      <c r="B225" s="439" t="s">
        <v>1922</v>
      </c>
      <c r="C225" s="439"/>
      <c r="D225" s="439" t="s">
        <v>1900</v>
      </c>
      <c r="E225" s="439" t="s">
        <v>128</v>
      </c>
      <c r="F225" s="439" t="s">
        <v>1900</v>
      </c>
      <c r="G225" s="476" t="s">
        <v>1753</v>
      </c>
      <c r="H225" s="439" t="s">
        <v>2648</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v>0</v>
      </c>
      <c r="AG225" s="382"/>
      <c r="AH225" s="382"/>
      <c r="AI225" s="382">
        <v>0</v>
      </c>
      <c r="AJ225" s="382"/>
      <c r="AK225" s="382"/>
      <c r="AL225" s="382"/>
      <c r="AM225" s="382"/>
      <c r="AN225" s="382"/>
      <c r="AO225" s="382"/>
    </row>
    <row r="226" spans="1:41" ht="27" customHeight="1" x14ac:dyDescent="0.3">
      <c r="A226" s="436">
        <v>221</v>
      </c>
      <c r="B226" s="439" t="s">
        <v>2346</v>
      </c>
      <c r="C226" s="484"/>
      <c r="D226" s="476" t="s">
        <v>2343</v>
      </c>
      <c r="E226" s="476" t="s">
        <v>128</v>
      </c>
      <c r="F226" s="476" t="s">
        <v>2343</v>
      </c>
      <c r="G226" s="476" t="s">
        <v>1757</v>
      </c>
      <c r="H226" s="439" t="s">
        <v>2648</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419"/>
      <c r="AE226" s="419"/>
      <c r="AF226" s="419"/>
      <c r="AG226" s="419"/>
      <c r="AH226" s="419"/>
      <c r="AI226" s="419"/>
      <c r="AJ226" s="419"/>
      <c r="AK226" s="382"/>
      <c r="AL226" s="382"/>
      <c r="AM226" s="382"/>
      <c r="AN226" s="382"/>
      <c r="AO226" s="418"/>
    </row>
    <row r="227" spans="1:41" ht="27" customHeight="1" x14ac:dyDescent="0.3">
      <c r="A227" s="436">
        <v>222</v>
      </c>
      <c r="B227" s="439" t="s">
        <v>2347</v>
      </c>
      <c r="C227" s="483"/>
      <c r="D227" s="439" t="s">
        <v>2347</v>
      </c>
      <c r="E227" s="476" t="s">
        <v>128</v>
      </c>
      <c r="F227" s="476" t="s">
        <v>2347</v>
      </c>
      <c r="G227" s="476" t="s">
        <v>1757</v>
      </c>
      <c r="H227" s="439" t="s">
        <v>2648</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382"/>
      <c r="AI227" s="382"/>
      <c r="AJ227" s="382"/>
      <c r="AK227" s="382"/>
      <c r="AL227" s="382"/>
      <c r="AM227" s="382"/>
      <c r="AN227" s="382"/>
      <c r="AO227" s="418"/>
    </row>
    <row r="228" spans="1:41" ht="27" customHeight="1" x14ac:dyDescent="0.3">
      <c r="A228" s="436">
        <v>223</v>
      </c>
      <c r="B228" s="439" t="s">
        <v>1924</v>
      </c>
      <c r="C228" s="439"/>
      <c r="D228" s="439" t="s">
        <v>1902</v>
      </c>
      <c r="E228" s="439" t="s">
        <v>128</v>
      </c>
      <c r="F228" s="439" t="s">
        <v>1902</v>
      </c>
      <c r="G228" s="439"/>
      <c r="H228" s="439" t="s">
        <v>2648</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v>0</v>
      </c>
      <c r="AG228" s="382"/>
      <c r="AH228" s="382"/>
      <c r="AI228" s="382">
        <v>0</v>
      </c>
      <c r="AJ228" s="382"/>
      <c r="AK228" s="382"/>
      <c r="AL228" s="382"/>
      <c r="AM228" s="382"/>
      <c r="AN228" s="382"/>
      <c r="AO228" s="382"/>
    </row>
    <row r="229" spans="1:41" ht="27" customHeight="1" x14ac:dyDescent="0.3">
      <c r="A229" s="436">
        <v>224</v>
      </c>
      <c r="B229" s="439" t="s">
        <v>1720</v>
      </c>
      <c r="C229" s="439"/>
      <c r="D229" s="439" t="s">
        <v>22</v>
      </c>
      <c r="E229" s="439" t="s">
        <v>128</v>
      </c>
      <c r="F229" s="439" t="s">
        <v>22</v>
      </c>
      <c r="G229" s="439"/>
      <c r="H229" s="439" t="s">
        <v>2646</v>
      </c>
      <c r="I229" s="465">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c r="AF229" s="382">
        <v>32</v>
      </c>
      <c r="AG229" s="382"/>
      <c r="AH229" s="382"/>
      <c r="AI229" s="382">
        <v>32</v>
      </c>
      <c r="AJ229" s="382"/>
      <c r="AK229" s="382"/>
      <c r="AL229" s="382" t="s">
        <v>1800</v>
      </c>
      <c r="AM229" s="382"/>
      <c r="AN229" s="382"/>
      <c r="AO229" s="382"/>
    </row>
    <row r="230" spans="1:41" ht="27" customHeight="1" x14ac:dyDescent="0.3">
      <c r="A230" s="436">
        <v>225</v>
      </c>
      <c r="B230" s="439" t="s">
        <v>1721</v>
      </c>
      <c r="C230" s="439"/>
      <c r="D230" s="439" t="s">
        <v>884</v>
      </c>
      <c r="E230" s="439" t="s">
        <v>128</v>
      </c>
      <c r="F230" s="439" t="s">
        <v>884</v>
      </c>
      <c r="G230" s="439"/>
      <c r="H230" s="439" t="s">
        <v>2646</v>
      </c>
      <c r="I230" s="465">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c r="AF230" s="382">
        <v>320</v>
      </c>
      <c r="AG230" s="382"/>
      <c r="AH230" s="382"/>
      <c r="AI230" s="382">
        <v>320</v>
      </c>
      <c r="AJ230" s="382"/>
      <c r="AK230" s="382"/>
      <c r="AL230" s="382" t="s">
        <v>1268</v>
      </c>
      <c r="AM230" s="382"/>
      <c r="AN230" s="382"/>
      <c r="AO230" s="382"/>
    </row>
    <row r="231" spans="1:41" ht="27" customHeight="1" x14ac:dyDescent="0.3">
      <c r="A231" s="436">
        <v>226</v>
      </c>
      <c r="B231" s="439" t="s">
        <v>2411</v>
      </c>
      <c r="C231" s="439"/>
      <c r="D231" s="439" t="s">
        <v>2412</v>
      </c>
      <c r="E231" s="439" t="s">
        <v>128</v>
      </c>
      <c r="F231" s="476" t="s">
        <v>2412</v>
      </c>
      <c r="G231" s="470" t="s">
        <v>1852</v>
      </c>
      <c r="H231" s="439" t="s">
        <v>2646</v>
      </c>
      <c r="I231" s="465">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t="s">
        <v>2448</v>
      </c>
      <c r="AG231" s="382"/>
      <c r="AH231" s="382"/>
      <c r="AI231" s="382" t="s">
        <v>2448</v>
      </c>
      <c r="AJ231" s="382"/>
      <c r="AK231" s="382"/>
      <c r="AL231" s="382"/>
      <c r="AM231" s="382"/>
      <c r="AN231" s="382"/>
      <c r="AO231" s="418"/>
    </row>
    <row r="232" spans="1:41" ht="27" customHeight="1" x14ac:dyDescent="0.3">
      <c r="A232" s="436">
        <v>227</v>
      </c>
      <c r="B232" s="439" t="s">
        <v>1722</v>
      </c>
      <c r="C232" s="439"/>
      <c r="D232" s="439" t="s">
        <v>1689</v>
      </c>
      <c r="E232" s="439" t="s">
        <v>128</v>
      </c>
      <c r="F232" s="439" t="s">
        <v>1689</v>
      </c>
      <c r="G232" s="439" t="s">
        <v>1757</v>
      </c>
      <c r="H232" s="439" t="s">
        <v>2646</v>
      </c>
      <c r="I232" s="465">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c r="AF232" s="382">
        <v>0</v>
      </c>
      <c r="AG232" s="382"/>
      <c r="AH232" s="382"/>
      <c r="AI232" s="382">
        <v>0</v>
      </c>
      <c r="AJ232" s="382"/>
      <c r="AK232" s="382"/>
      <c r="AL232" s="382" t="s">
        <v>1798</v>
      </c>
      <c r="AM232" s="382"/>
      <c r="AN232" s="382"/>
      <c r="AO232" s="382"/>
    </row>
    <row r="233" spans="1:41" ht="27" customHeight="1" x14ac:dyDescent="0.3">
      <c r="A233" s="436">
        <v>228</v>
      </c>
      <c r="B233" s="439" t="s">
        <v>1724</v>
      </c>
      <c r="C233" s="439"/>
      <c r="D233" s="439" t="s">
        <v>1653</v>
      </c>
      <c r="E233" s="439" t="s">
        <v>128</v>
      </c>
      <c r="F233" s="439" t="s">
        <v>1653</v>
      </c>
      <c r="G233" s="470" t="s">
        <v>1852</v>
      </c>
      <c r="H233" s="439" t="s">
        <v>2646</v>
      </c>
      <c r="I233" s="465">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c r="AF233" s="382" t="s">
        <v>2448</v>
      </c>
      <c r="AG233" s="382"/>
      <c r="AH233" s="382"/>
      <c r="AI233" s="382" t="s">
        <v>2448</v>
      </c>
      <c r="AJ233" s="382"/>
      <c r="AK233" s="382"/>
      <c r="AL233" s="382" t="s">
        <v>1798</v>
      </c>
      <c r="AM233" s="382"/>
      <c r="AN233" s="382"/>
      <c r="AO233" s="382"/>
    </row>
    <row r="234" spans="1:41" ht="27" customHeight="1" x14ac:dyDescent="0.3">
      <c r="A234" s="436">
        <v>229</v>
      </c>
      <c r="B234" s="439" t="s">
        <v>1723</v>
      </c>
      <c r="C234" s="439"/>
      <c r="D234" s="439" t="s">
        <v>1691</v>
      </c>
      <c r="E234" s="439" t="s">
        <v>1801</v>
      </c>
      <c r="F234" s="439" t="s">
        <v>1691</v>
      </c>
      <c r="G234" s="470" t="s">
        <v>1852</v>
      </c>
      <c r="H234" s="439" t="s">
        <v>2646</v>
      </c>
      <c r="I234" s="465">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t="s">
        <v>2448</v>
      </c>
      <c r="AG234" s="382"/>
      <c r="AH234" s="382"/>
      <c r="AI234" s="382" t="s">
        <v>2448</v>
      </c>
      <c r="AJ234" s="382"/>
      <c r="AK234" s="382"/>
      <c r="AL234" s="382"/>
      <c r="AM234" s="382"/>
      <c r="AN234" s="382"/>
      <c r="AO234" s="382"/>
    </row>
    <row r="235" spans="1:41" ht="27" customHeight="1" x14ac:dyDescent="0.3">
      <c r="A235" s="436">
        <v>230</v>
      </c>
      <c r="B235" s="467" t="s">
        <v>2509</v>
      </c>
      <c r="C235" s="439"/>
      <c r="D235" s="439" t="s">
        <v>2505</v>
      </c>
      <c r="E235" s="439" t="s">
        <v>128</v>
      </c>
      <c r="F235" s="439" t="s">
        <v>2505</v>
      </c>
      <c r="G235" s="439" t="s">
        <v>1750</v>
      </c>
      <c r="H235" s="439" t="s">
        <v>2646</v>
      </c>
      <c r="I235" s="465">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v>768</v>
      </c>
      <c r="AG235" s="382"/>
      <c r="AH235" s="382"/>
      <c r="AI235" s="382">
        <v>768</v>
      </c>
      <c r="AJ235" s="382"/>
      <c r="AK235" s="382"/>
      <c r="AL235" s="382"/>
      <c r="AM235" s="382"/>
      <c r="AN235" s="382"/>
      <c r="AO235" s="382"/>
    </row>
    <row r="236" spans="1:41" ht="27" customHeight="1" x14ac:dyDescent="0.3">
      <c r="A236" s="436">
        <v>231</v>
      </c>
      <c r="B236" s="467" t="s">
        <v>2510</v>
      </c>
      <c r="C236" s="439"/>
      <c r="D236" s="439" t="s">
        <v>2506</v>
      </c>
      <c r="E236" s="439" t="s">
        <v>128</v>
      </c>
      <c r="F236" s="439" t="s">
        <v>2506</v>
      </c>
      <c r="G236" s="439" t="s">
        <v>1750</v>
      </c>
      <c r="H236" s="439" t="s">
        <v>2646</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v>320</v>
      </c>
      <c r="AG236" s="382"/>
      <c r="AH236" s="382"/>
      <c r="AI236" s="382">
        <v>320</v>
      </c>
      <c r="AJ236" s="382"/>
      <c r="AK236" s="382"/>
      <c r="AL236" s="382"/>
      <c r="AM236" s="382"/>
      <c r="AN236" s="382"/>
      <c r="AO236" s="382"/>
    </row>
    <row r="237" spans="1:41" ht="27" customHeight="1" x14ac:dyDescent="0.3">
      <c r="A237" s="436">
        <v>232</v>
      </c>
      <c r="B237" s="439" t="s">
        <v>2105</v>
      </c>
      <c r="C237" s="439"/>
      <c r="D237" s="439" t="s">
        <v>2102</v>
      </c>
      <c r="E237" s="439" t="s">
        <v>87</v>
      </c>
      <c r="F237" s="439" t="s">
        <v>2102</v>
      </c>
      <c r="G237" s="439" t="s">
        <v>2088</v>
      </c>
      <c r="H237" s="439" t="s">
        <v>2649</v>
      </c>
      <c r="I237" s="465"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v>512</v>
      </c>
      <c r="AG237" s="382"/>
      <c r="AH237" s="382"/>
      <c r="AI237" s="382">
        <v>512</v>
      </c>
      <c r="AJ237" s="382"/>
      <c r="AK237" s="382"/>
      <c r="AL237" s="382"/>
      <c r="AM237" s="382"/>
      <c r="AN237" s="382"/>
      <c r="AO237" s="382"/>
    </row>
    <row r="238" spans="1:41" ht="27" customHeight="1" x14ac:dyDescent="0.3">
      <c r="A238" s="436">
        <v>233</v>
      </c>
      <c r="B238" s="439" t="s">
        <v>1725</v>
      </c>
      <c r="C238" s="439"/>
      <c r="D238" s="439" t="s">
        <v>21</v>
      </c>
      <c r="E238" s="439" t="s">
        <v>66</v>
      </c>
      <c r="F238" s="439" t="s">
        <v>21</v>
      </c>
      <c r="G238" s="439"/>
      <c r="H238" s="439" t="s">
        <v>2646</v>
      </c>
      <c r="I238" s="465">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c r="AF238" s="382">
        <v>0</v>
      </c>
      <c r="AG238" s="382"/>
      <c r="AH238" s="382"/>
      <c r="AI238" s="382">
        <v>0</v>
      </c>
      <c r="AJ238" s="382"/>
      <c r="AK238" s="382"/>
      <c r="AL238" s="382" t="s">
        <v>66</v>
      </c>
      <c r="AM238" s="382"/>
      <c r="AN238" s="382"/>
      <c r="AO238" s="382"/>
    </row>
    <row r="239" spans="1:41" ht="27" customHeight="1" x14ac:dyDescent="0.3">
      <c r="A239" s="436">
        <v>234</v>
      </c>
      <c r="B239" s="439" t="s">
        <v>1728</v>
      </c>
      <c r="C239" s="439" t="s">
        <v>42</v>
      </c>
      <c r="D239" s="439" t="s">
        <v>1236</v>
      </c>
      <c r="E239" s="439"/>
      <c r="F239" s="439" t="s">
        <v>614</v>
      </c>
      <c r="G239" s="439"/>
      <c r="H239" s="439" t="s">
        <v>2137</v>
      </c>
      <c r="I239" s="465">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c r="AF239" s="382" t="s">
        <v>1207</v>
      </c>
      <c r="AG239" s="382"/>
      <c r="AH239" s="382"/>
      <c r="AI239" s="382" t="s">
        <v>1207</v>
      </c>
      <c r="AJ239" s="382"/>
      <c r="AK239" s="382"/>
      <c r="AL239" s="382" t="s">
        <v>1187</v>
      </c>
      <c r="AM239" s="382"/>
      <c r="AN239" s="382"/>
      <c r="AO239" s="382"/>
    </row>
    <row r="240" spans="1:41" ht="27" customHeight="1" x14ac:dyDescent="0.3">
      <c r="A240" s="436">
        <v>235</v>
      </c>
      <c r="B240" s="439"/>
      <c r="C240" s="439"/>
      <c r="D240" s="439" t="s">
        <v>267</v>
      </c>
      <c r="E240" s="439"/>
      <c r="F240" s="439" t="s">
        <v>614</v>
      </c>
      <c r="G240" s="439"/>
      <c r="H240" s="439" t="s">
        <v>2137</v>
      </c>
      <c r="I240" s="465">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c r="AF240" s="382" t="s">
        <v>1207</v>
      </c>
      <c r="AG240" s="382"/>
      <c r="AH240" s="382"/>
      <c r="AI240" s="382" t="s">
        <v>1207</v>
      </c>
      <c r="AJ240" s="382"/>
      <c r="AK240" s="382"/>
      <c r="AL240" s="382" t="s">
        <v>1187</v>
      </c>
      <c r="AM240" s="382"/>
      <c r="AN240" s="382"/>
      <c r="AO240" s="382"/>
    </row>
    <row r="241" spans="1:41" ht="27" customHeight="1" x14ac:dyDescent="0.3">
      <c r="A241" s="436">
        <v>236</v>
      </c>
      <c r="B241" s="439"/>
      <c r="C241" s="439"/>
      <c r="D241" s="439" t="s">
        <v>269</v>
      </c>
      <c r="E241" s="439"/>
      <c r="F241" s="439" t="s">
        <v>614</v>
      </c>
      <c r="G241" s="439"/>
      <c r="H241" s="439" t="s">
        <v>2137</v>
      </c>
      <c r="I241" s="465">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c r="AF241" s="382" t="s">
        <v>1207</v>
      </c>
      <c r="AG241" s="382"/>
      <c r="AH241" s="382"/>
      <c r="AI241" s="382" t="s">
        <v>1207</v>
      </c>
      <c r="AJ241" s="382"/>
      <c r="AK241" s="382"/>
      <c r="AL241" s="382" t="s">
        <v>1187</v>
      </c>
      <c r="AM241" s="382"/>
      <c r="AN241" s="382"/>
      <c r="AO241" s="382"/>
    </row>
    <row r="242" spans="1:41" ht="27" customHeight="1" x14ac:dyDescent="0.3">
      <c r="A242" s="436">
        <v>237</v>
      </c>
      <c r="B242" s="439"/>
      <c r="C242" s="439"/>
      <c r="D242" s="439" t="s">
        <v>1235</v>
      </c>
      <c r="E242" s="439"/>
      <c r="F242" s="439" t="s">
        <v>48</v>
      </c>
      <c r="G242" s="439" t="s">
        <v>2090</v>
      </c>
      <c r="H242" s="439" t="s">
        <v>2137</v>
      </c>
      <c r="I242" s="465">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c r="AE242" s="382"/>
      <c r="AF242" s="382" t="s">
        <v>1185</v>
      </c>
      <c r="AG242" s="382"/>
      <c r="AH242" s="382"/>
      <c r="AI242" s="382" t="s">
        <v>1185</v>
      </c>
      <c r="AJ242" s="382"/>
      <c r="AK242" s="382" t="s">
        <v>2092</v>
      </c>
      <c r="AL242" s="382" t="s">
        <v>1187</v>
      </c>
      <c r="AM242" s="382"/>
      <c r="AN242" s="382"/>
      <c r="AO242" s="382"/>
    </row>
    <row r="243" spans="1:41" ht="27" customHeight="1" x14ac:dyDescent="0.3">
      <c r="A243" s="436">
        <v>238</v>
      </c>
      <c r="B243" s="439"/>
      <c r="C243" s="439"/>
      <c r="D243" s="439" t="s">
        <v>2055</v>
      </c>
      <c r="E243" s="439" t="s">
        <v>128</v>
      </c>
      <c r="F243" s="439" t="s">
        <v>614</v>
      </c>
      <c r="G243" s="439" t="s">
        <v>2088</v>
      </c>
      <c r="H243" s="439" t="s">
        <v>2137</v>
      </c>
      <c r="I243" s="465"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c r="AE243" s="382"/>
      <c r="AF243" s="382" t="s">
        <v>1207</v>
      </c>
      <c r="AG243" s="382"/>
      <c r="AH243" s="382"/>
      <c r="AI243" s="382" t="s">
        <v>1207</v>
      </c>
      <c r="AJ243" s="382"/>
      <c r="AK243" s="382" t="s">
        <v>2092</v>
      </c>
      <c r="AL243" s="382" t="s">
        <v>1187</v>
      </c>
      <c r="AM243" s="382"/>
      <c r="AN243" s="382"/>
      <c r="AO243" s="382"/>
    </row>
    <row r="244" spans="1:41" ht="27" customHeight="1" x14ac:dyDescent="0.3">
      <c r="A244" s="436">
        <v>239</v>
      </c>
      <c r="B244" s="439"/>
      <c r="C244" s="439"/>
      <c r="D244" s="439" t="s">
        <v>1234</v>
      </c>
      <c r="E244" s="439"/>
      <c r="F244" s="439" t="s">
        <v>630</v>
      </c>
      <c r="G244" s="439"/>
      <c r="H244" s="439" t="s">
        <v>2137</v>
      </c>
      <c r="I244" s="465">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c r="AF244" s="382" t="s">
        <v>1380</v>
      </c>
      <c r="AG244" s="382"/>
      <c r="AH244" s="382"/>
      <c r="AI244" s="382" t="s">
        <v>1380</v>
      </c>
      <c r="AJ244" s="382"/>
      <c r="AK244" s="382"/>
      <c r="AL244" s="382" t="s">
        <v>1187</v>
      </c>
      <c r="AM244" s="382" t="s">
        <v>1233</v>
      </c>
      <c r="AN244" s="382"/>
      <c r="AO244" s="382"/>
    </row>
    <row r="245" spans="1:41" ht="27" customHeight="1" x14ac:dyDescent="0.3">
      <c r="A245" s="436">
        <v>240</v>
      </c>
      <c r="B245" s="439"/>
      <c r="C245" s="439"/>
      <c r="D245" s="439" t="s">
        <v>1232</v>
      </c>
      <c r="E245" s="439"/>
      <c r="F245" s="439" t="s">
        <v>630</v>
      </c>
      <c r="G245" s="439"/>
      <c r="H245" s="439" t="s">
        <v>2137</v>
      </c>
      <c r="I245" s="465">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c r="AF245" s="382" t="s">
        <v>1380</v>
      </c>
      <c r="AG245" s="382"/>
      <c r="AH245" s="382"/>
      <c r="AI245" s="382" t="s">
        <v>1380</v>
      </c>
      <c r="AJ245" s="382"/>
      <c r="AK245" s="382"/>
      <c r="AL245" s="382" t="s">
        <v>1187</v>
      </c>
      <c r="AM245" s="382" t="s">
        <v>1231</v>
      </c>
      <c r="AN245" s="382"/>
      <c r="AO245" s="382"/>
    </row>
    <row r="246" spans="1:41" ht="27" customHeight="1" x14ac:dyDescent="0.3">
      <c r="A246" s="436">
        <v>241</v>
      </c>
      <c r="B246" s="439"/>
      <c r="C246" s="439"/>
      <c r="D246" s="439" t="s">
        <v>1230</v>
      </c>
      <c r="E246" s="439"/>
      <c r="F246" s="439" t="s">
        <v>630</v>
      </c>
      <c r="G246" s="439"/>
      <c r="H246" s="439" t="s">
        <v>2137</v>
      </c>
      <c r="I246" s="465">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c r="AF246" s="382" t="s">
        <v>1380</v>
      </c>
      <c r="AG246" s="382"/>
      <c r="AH246" s="382"/>
      <c r="AI246" s="382" t="s">
        <v>1380</v>
      </c>
      <c r="AJ246" s="382"/>
      <c r="AK246" s="382"/>
      <c r="AL246" s="382" t="s">
        <v>1187</v>
      </c>
      <c r="AM246" s="382" t="s">
        <v>1229</v>
      </c>
      <c r="AN246" s="382"/>
      <c r="AO246" s="382"/>
    </row>
    <row r="247" spans="1:41" ht="27" customHeight="1" x14ac:dyDescent="0.3">
      <c r="A247" s="436">
        <v>242</v>
      </c>
      <c r="B247" s="439"/>
      <c r="C247" s="439"/>
      <c r="D247" s="439" t="s">
        <v>1228</v>
      </c>
      <c r="E247" s="439"/>
      <c r="F247" s="439" t="s">
        <v>648</v>
      </c>
      <c r="G247" s="439"/>
      <c r="H247" s="439" t="s">
        <v>2137</v>
      </c>
      <c r="I247" s="465">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c r="AF247" s="382" t="s">
        <v>1380</v>
      </c>
      <c r="AG247" s="382"/>
      <c r="AH247" s="382"/>
      <c r="AI247" s="382" t="s">
        <v>1380</v>
      </c>
      <c r="AJ247" s="382"/>
      <c r="AK247" s="382"/>
      <c r="AL247" s="382" t="s">
        <v>1187</v>
      </c>
      <c r="AM247" s="382" t="s">
        <v>1213</v>
      </c>
      <c r="AN247" s="382"/>
      <c r="AO247" s="382"/>
    </row>
    <row r="248" spans="1:41" ht="27" customHeight="1" x14ac:dyDescent="0.3">
      <c r="A248" s="436">
        <v>243</v>
      </c>
      <c r="B248" s="439"/>
      <c r="C248" s="439"/>
      <c r="D248" s="439" t="s">
        <v>1561</v>
      </c>
      <c r="E248" s="439"/>
      <c r="F248" s="439" t="s">
        <v>1562</v>
      </c>
      <c r="G248" s="439"/>
      <c r="H248" s="439" t="s">
        <v>2137</v>
      </c>
      <c r="I248" s="465">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c r="AF248" s="382" t="s">
        <v>1207</v>
      </c>
      <c r="AG248" s="382"/>
      <c r="AH248" s="382"/>
      <c r="AI248" s="382" t="s">
        <v>1207</v>
      </c>
      <c r="AJ248" s="382"/>
      <c r="AK248" s="382"/>
      <c r="AL248" s="382" t="s">
        <v>1187</v>
      </c>
      <c r="AM248" s="382"/>
      <c r="AN248" s="382"/>
      <c r="AO248" s="382"/>
    </row>
    <row r="249" spans="1:41" ht="27" customHeight="1" x14ac:dyDescent="0.3">
      <c r="A249" s="436">
        <v>244</v>
      </c>
      <c r="B249" s="439"/>
      <c r="C249" s="439"/>
      <c r="D249" s="439" t="s">
        <v>281</v>
      </c>
      <c r="E249" s="439"/>
      <c r="F249" s="439" t="s">
        <v>614</v>
      </c>
      <c r="G249" s="439"/>
      <c r="H249" s="439" t="s">
        <v>2137</v>
      </c>
      <c r="I249" s="465">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c r="AF249" s="382" t="s">
        <v>1207</v>
      </c>
      <c r="AG249" s="382"/>
      <c r="AH249" s="382"/>
      <c r="AI249" s="382" t="s">
        <v>1207</v>
      </c>
      <c r="AJ249" s="382"/>
      <c r="AK249" s="382"/>
      <c r="AL249" s="382" t="s">
        <v>1187</v>
      </c>
      <c r="AM249" s="382" t="s">
        <v>1226</v>
      </c>
      <c r="AN249" s="382"/>
      <c r="AO249" s="382"/>
    </row>
    <row r="250" spans="1:41" ht="27" customHeight="1" x14ac:dyDescent="0.3">
      <c r="A250" s="436">
        <v>245</v>
      </c>
      <c r="B250" s="439"/>
      <c r="C250" s="439"/>
      <c r="D250" s="439" t="s">
        <v>283</v>
      </c>
      <c r="E250" s="439"/>
      <c r="F250" s="439" t="s">
        <v>614</v>
      </c>
      <c r="G250" s="439"/>
      <c r="H250" s="439" t="s">
        <v>2137</v>
      </c>
      <c r="I250" s="465">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c r="AF250" s="382" t="s">
        <v>1207</v>
      </c>
      <c r="AG250" s="382"/>
      <c r="AH250" s="382"/>
      <c r="AI250" s="382" t="s">
        <v>1207</v>
      </c>
      <c r="AJ250" s="382"/>
      <c r="AK250" s="382"/>
      <c r="AL250" s="382" t="s">
        <v>1187</v>
      </c>
      <c r="AM250" s="382" t="s">
        <v>1213</v>
      </c>
      <c r="AN250" s="382"/>
      <c r="AO250" s="382"/>
    </row>
    <row r="251" spans="1:41" ht="27" customHeight="1" x14ac:dyDescent="0.3">
      <c r="A251" s="436">
        <v>246</v>
      </c>
      <c r="B251" s="439"/>
      <c r="C251" s="439"/>
      <c r="D251" s="439" t="s">
        <v>285</v>
      </c>
      <c r="E251" s="439"/>
      <c r="F251" s="439" t="s">
        <v>614</v>
      </c>
      <c r="G251" s="439"/>
      <c r="H251" s="439" t="s">
        <v>2137</v>
      </c>
      <c r="I251" s="465">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c r="AE251" s="382"/>
      <c r="AF251" s="382" t="s">
        <v>1207</v>
      </c>
      <c r="AG251" s="382"/>
      <c r="AH251" s="382"/>
      <c r="AI251" s="382" t="s">
        <v>1207</v>
      </c>
      <c r="AJ251" s="382"/>
      <c r="AK251" s="382" t="s">
        <v>1225</v>
      </c>
      <c r="AL251" s="382" t="s">
        <v>1187</v>
      </c>
      <c r="AM251" s="382" t="s">
        <v>1213</v>
      </c>
      <c r="AN251" s="382"/>
      <c r="AO251" s="382"/>
    </row>
    <row r="252" spans="1:41" ht="27" customHeight="1" x14ac:dyDescent="0.3">
      <c r="A252" s="436">
        <v>247</v>
      </c>
      <c r="B252" s="439"/>
      <c r="C252" s="439"/>
      <c r="D252" s="439" t="s">
        <v>2608</v>
      </c>
      <c r="E252" s="439"/>
      <c r="F252" s="439" t="s">
        <v>2606</v>
      </c>
      <c r="G252" s="439"/>
      <c r="H252" s="439" t="s">
        <v>2137</v>
      </c>
      <c r="I252" s="465">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c r="AF252" s="382" t="s">
        <v>1380</v>
      </c>
      <c r="AG252" s="382"/>
      <c r="AH252" s="382"/>
      <c r="AI252" s="382" t="s">
        <v>1380</v>
      </c>
      <c r="AJ252" s="382"/>
      <c r="AK252" s="382"/>
      <c r="AL252" s="382" t="s">
        <v>1187</v>
      </c>
      <c r="AM252" s="382"/>
      <c r="AN252" s="382"/>
      <c r="AO252" s="382"/>
    </row>
    <row r="253" spans="1:41" ht="27" customHeight="1" x14ac:dyDescent="0.3">
      <c r="A253" s="436">
        <v>248</v>
      </c>
      <c r="B253" s="439"/>
      <c r="C253" s="439"/>
      <c r="D253" s="439" t="s">
        <v>2609</v>
      </c>
      <c r="E253" s="439"/>
      <c r="F253" s="439" t="s">
        <v>2606</v>
      </c>
      <c r="G253" s="439"/>
      <c r="H253" s="439" t="s">
        <v>2137</v>
      </c>
      <c r="I253" s="465">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c r="AF253" s="382" t="s">
        <v>1380</v>
      </c>
      <c r="AG253" s="382"/>
      <c r="AH253" s="382"/>
      <c r="AI253" s="382" t="s">
        <v>1380</v>
      </c>
      <c r="AJ253" s="382"/>
      <c r="AK253" s="382"/>
      <c r="AL253" s="382" t="s">
        <v>1187</v>
      </c>
      <c r="AM253" s="382"/>
      <c r="AN253" s="382"/>
      <c r="AO253" s="382"/>
    </row>
    <row r="254" spans="1:41" ht="27" customHeight="1" x14ac:dyDescent="0.3">
      <c r="A254" s="436">
        <v>249</v>
      </c>
      <c r="B254" s="439"/>
      <c r="C254" s="439"/>
      <c r="D254" s="439" t="s">
        <v>1664</v>
      </c>
      <c r="E254" s="439"/>
      <c r="F254" s="439" t="s">
        <v>2108</v>
      </c>
      <c r="G254" s="439"/>
      <c r="H254" s="439" t="s">
        <v>2137</v>
      </c>
      <c r="I254" s="465">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c r="AF254" s="382" t="s">
        <v>1207</v>
      </c>
      <c r="AG254" s="382"/>
      <c r="AH254" s="382"/>
      <c r="AI254" s="382" t="s">
        <v>1207</v>
      </c>
      <c r="AJ254" s="382"/>
      <c r="AK254" s="382"/>
      <c r="AL254" s="382" t="s">
        <v>1187</v>
      </c>
      <c r="AM254" s="382"/>
      <c r="AN254" s="382"/>
      <c r="AO254" s="382"/>
    </row>
    <row r="255" spans="1:41" ht="27" customHeight="1" x14ac:dyDescent="0.3">
      <c r="A255" s="436">
        <v>250</v>
      </c>
      <c r="B255" s="439"/>
      <c r="C255" s="439"/>
      <c r="D255" s="439" t="s">
        <v>1665</v>
      </c>
      <c r="E255" s="439"/>
      <c r="F255" s="439" t="s">
        <v>2108</v>
      </c>
      <c r="G255" s="439"/>
      <c r="H255" s="439" t="s">
        <v>2137</v>
      </c>
      <c r="I255" s="465">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c r="AF255" s="382" t="s">
        <v>1207</v>
      </c>
      <c r="AG255" s="382"/>
      <c r="AH255" s="382"/>
      <c r="AI255" s="382" t="s">
        <v>1207</v>
      </c>
      <c r="AJ255" s="382"/>
      <c r="AK255" s="382"/>
      <c r="AL255" s="382" t="s">
        <v>1187</v>
      </c>
      <c r="AM255" s="382"/>
      <c r="AN255" s="382"/>
      <c r="AO255" s="382"/>
    </row>
    <row r="256" spans="1:41" ht="27" customHeight="1" x14ac:dyDescent="0.3">
      <c r="A256" s="436">
        <v>251</v>
      </c>
      <c r="B256" s="439"/>
      <c r="C256" s="439"/>
      <c r="D256" s="439" t="s">
        <v>287</v>
      </c>
      <c r="E256" s="439"/>
      <c r="F256" s="439" t="s">
        <v>614</v>
      </c>
      <c r="G256" s="439"/>
      <c r="H256" s="439" t="s">
        <v>2137</v>
      </c>
      <c r="I256" s="465">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c r="AF256" s="382" t="s">
        <v>1207</v>
      </c>
      <c r="AG256" s="382"/>
      <c r="AH256" s="382"/>
      <c r="AI256" s="382" t="s">
        <v>1207</v>
      </c>
      <c r="AJ256" s="382"/>
      <c r="AK256" s="382"/>
      <c r="AL256" s="382" t="s">
        <v>1187</v>
      </c>
      <c r="AM256" s="382" t="s">
        <v>1217</v>
      </c>
      <c r="AN256" s="382"/>
      <c r="AO256" s="382"/>
    </row>
    <row r="257" spans="1:41" ht="27" customHeight="1" x14ac:dyDescent="0.3">
      <c r="A257" s="436">
        <v>252</v>
      </c>
      <c r="B257" s="439"/>
      <c r="C257" s="439"/>
      <c r="D257" s="439" t="s">
        <v>289</v>
      </c>
      <c r="E257" s="439"/>
      <c r="F257" s="439" t="s">
        <v>614</v>
      </c>
      <c r="G257" s="439"/>
      <c r="H257" s="439" t="s">
        <v>2137</v>
      </c>
      <c r="I257" s="465">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c r="AF257" s="382" t="s">
        <v>1207</v>
      </c>
      <c r="AG257" s="382"/>
      <c r="AH257" s="382"/>
      <c r="AI257" s="382" t="s">
        <v>1207</v>
      </c>
      <c r="AJ257" s="382"/>
      <c r="AK257" s="382"/>
      <c r="AL257" s="382" t="s">
        <v>1187</v>
      </c>
      <c r="AM257" s="382" t="s">
        <v>1217</v>
      </c>
      <c r="AN257" s="382"/>
      <c r="AO257" s="382"/>
    </row>
    <row r="258" spans="1:41" ht="27" customHeight="1" x14ac:dyDescent="0.3">
      <c r="A258" s="436">
        <v>253</v>
      </c>
      <c r="B258" s="439"/>
      <c r="C258" s="439"/>
      <c r="D258" s="439" t="s">
        <v>2610</v>
      </c>
      <c r="E258" s="439"/>
      <c r="F258" s="439" t="s">
        <v>2606</v>
      </c>
      <c r="G258" s="439"/>
      <c r="H258" s="439" t="s">
        <v>2137</v>
      </c>
      <c r="I258" s="465">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c r="AF258" s="382" t="s">
        <v>1380</v>
      </c>
      <c r="AG258" s="382"/>
      <c r="AH258" s="382"/>
      <c r="AI258" s="382" t="s">
        <v>1380</v>
      </c>
      <c r="AJ258" s="382"/>
      <c r="AK258" s="382"/>
      <c r="AL258" s="382" t="s">
        <v>1187</v>
      </c>
      <c r="AM258" s="382"/>
      <c r="AN258" s="382"/>
      <c r="AO258" s="382"/>
    </row>
    <row r="259" spans="1:41" ht="27" customHeight="1" x14ac:dyDescent="0.3">
      <c r="A259" s="436">
        <v>254</v>
      </c>
      <c r="B259" s="439"/>
      <c r="C259" s="439"/>
      <c r="D259" s="439" t="s">
        <v>2611</v>
      </c>
      <c r="E259" s="439"/>
      <c r="F259" s="439" t="s">
        <v>2606</v>
      </c>
      <c r="G259" s="439"/>
      <c r="H259" s="439" t="s">
        <v>2137</v>
      </c>
      <c r="I259" s="465">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c r="AF259" s="382" t="s">
        <v>1380</v>
      </c>
      <c r="AG259" s="382"/>
      <c r="AH259" s="382"/>
      <c r="AI259" s="382" t="s">
        <v>1380</v>
      </c>
      <c r="AJ259" s="382"/>
      <c r="AK259" s="382"/>
      <c r="AL259" s="382" t="s">
        <v>1187</v>
      </c>
      <c r="AM259" s="382"/>
      <c r="AN259" s="382"/>
      <c r="AO259" s="382"/>
    </row>
    <row r="260" spans="1:41" ht="27" customHeight="1" x14ac:dyDescent="0.3">
      <c r="A260" s="436">
        <v>255</v>
      </c>
      <c r="B260" s="439"/>
      <c r="C260" s="439"/>
      <c r="D260" s="439" t="s">
        <v>291</v>
      </c>
      <c r="E260" s="439"/>
      <c r="F260" s="439" t="s">
        <v>614</v>
      </c>
      <c r="G260" s="439"/>
      <c r="H260" s="439" t="s">
        <v>2137</v>
      </c>
      <c r="I260" s="465">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c r="AF260" s="382" t="s">
        <v>1207</v>
      </c>
      <c r="AG260" s="382"/>
      <c r="AH260" s="382"/>
      <c r="AI260" s="382" t="s">
        <v>1207</v>
      </c>
      <c r="AJ260" s="382"/>
      <c r="AK260" s="382"/>
      <c r="AL260" s="382" t="s">
        <v>1187</v>
      </c>
      <c r="AM260" s="382" t="s">
        <v>1217</v>
      </c>
      <c r="AN260" s="382"/>
      <c r="AO260" s="382"/>
    </row>
    <row r="261" spans="1:41" ht="27" customHeight="1" x14ac:dyDescent="0.3">
      <c r="A261" s="436">
        <v>256</v>
      </c>
      <c r="B261" s="439"/>
      <c r="C261" s="439"/>
      <c r="D261" s="439" t="s">
        <v>293</v>
      </c>
      <c r="E261" s="439"/>
      <c r="F261" s="439" t="s">
        <v>614</v>
      </c>
      <c r="G261" s="439"/>
      <c r="H261" s="439" t="s">
        <v>2137</v>
      </c>
      <c r="I261" s="465">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c r="AF261" s="382" t="s">
        <v>1207</v>
      </c>
      <c r="AG261" s="382"/>
      <c r="AH261" s="382"/>
      <c r="AI261" s="382" t="s">
        <v>1207</v>
      </c>
      <c r="AJ261" s="382"/>
      <c r="AK261" s="382"/>
      <c r="AL261" s="382" t="s">
        <v>1187</v>
      </c>
      <c r="AM261" s="382"/>
      <c r="AN261" s="382"/>
      <c r="AO261" s="382"/>
    </row>
    <row r="262" spans="1:41" ht="27" customHeight="1" x14ac:dyDescent="0.3">
      <c r="A262" s="436">
        <v>257</v>
      </c>
      <c r="B262" s="439"/>
      <c r="C262" s="439"/>
      <c r="D262" s="439" t="s">
        <v>2612</v>
      </c>
      <c r="E262" s="439"/>
      <c r="F262" s="439" t="s">
        <v>2606</v>
      </c>
      <c r="G262" s="439"/>
      <c r="H262" s="439" t="s">
        <v>2137</v>
      </c>
      <c r="I262" s="465">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c r="AF262" s="382" t="s">
        <v>1380</v>
      </c>
      <c r="AG262" s="382"/>
      <c r="AH262" s="382"/>
      <c r="AI262" s="382" t="s">
        <v>1380</v>
      </c>
      <c r="AJ262" s="382"/>
      <c r="AK262" s="382"/>
      <c r="AL262" s="382" t="s">
        <v>1187</v>
      </c>
      <c r="AM262" s="382"/>
      <c r="AN262" s="382"/>
      <c r="AO262" s="382"/>
    </row>
    <row r="263" spans="1:41" ht="27" customHeight="1" x14ac:dyDescent="0.3">
      <c r="A263" s="436">
        <v>258</v>
      </c>
      <c r="B263" s="439"/>
      <c r="C263" s="439"/>
      <c r="D263" s="439" t="s">
        <v>2613</v>
      </c>
      <c r="E263" s="439"/>
      <c r="F263" s="439" t="s">
        <v>2606</v>
      </c>
      <c r="G263" s="439"/>
      <c r="H263" s="439" t="s">
        <v>2137</v>
      </c>
      <c r="I263" s="465">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c r="AE263" s="382"/>
      <c r="AF263" s="382" t="s">
        <v>1380</v>
      </c>
      <c r="AG263" s="382"/>
      <c r="AH263" s="382"/>
      <c r="AI263" s="382" t="s">
        <v>1380</v>
      </c>
      <c r="AJ263" s="382"/>
      <c r="AK263" s="382" t="s">
        <v>1183</v>
      </c>
      <c r="AL263" s="382" t="s">
        <v>1187</v>
      </c>
      <c r="AM263" s="382" t="s">
        <v>1213</v>
      </c>
      <c r="AN263" s="382"/>
      <c r="AO263" s="382"/>
    </row>
    <row r="264" spans="1:41" ht="27" customHeight="1" x14ac:dyDescent="0.3">
      <c r="A264" s="436">
        <v>259</v>
      </c>
      <c r="B264" s="439"/>
      <c r="C264" s="439"/>
      <c r="D264" s="439" t="s">
        <v>2614</v>
      </c>
      <c r="E264" s="439"/>
      <c r="F264" s="439" t="s">
        <v>2606</v>
      </c>
      <c r="G264" s="439" t="s">
        <v>2090</v>
      </c>
      <c r="H264" s="439" t="s">
        <v>2137</v>
      </c>
      <c r="I264" s="465">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c r="AE264" s="382"/>
      <c r="AF264" s="382" t="s">
        <v>1380</v>
      </c>
      <c r="AG264" s="382"/>
      <c r="AH264" s="382"/>
      <c r="AI264" s="382" t="s">
        <v>1380</v>
      </c>
      <c r="AJ264" s="382"/>
      <c r="AK264" s="382" t="s">
        <v>2093</v>
      </c>
      <c r="AL264" s="382" t="s">
        <v>1187</v>
      </c>
      <c r="AM264" s="382"/>
      <c r="AN264" s="382"/>
      <c r="AO264" s="382"/>
    </row>
    <row r="265" spans="1:41" ht="27" customHeight="1" x14ac:dyDescent="0.3">
      <c r="A265" s="436">
        <v>260</v>
      </c>
      <c r="B265" s="439"/>
      <c r="C265" s="439"/>
      <c r="D265" s="439" t="s">
        <v>2615</v>
      </c>
      <c r="E265" s="439"/>
      <c r="F265" s="439" t="s">
        <v>2606</v>
      </c>
      <c r="G265" s="439" t="s">
        <v>2090</v>
      </c>
      <c r="H265" s="439" t="s">
        <v>2137</v>
      </c>
      <c r="I265" s="465">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c r="AE265" s="382"/>
      <c r="AF265" s="382" t="s">
        <v>1380</v>
      </c>
      <c r="AG265" s="382"/>
      <c r="AH265" s="382"/>
      <c r="AI265" s="382" t="s">
        <v>1380</v>
      </c>
      <c r="AJ265" s="382"/>
      <c r="AK265" s="382" t="s">
        <v>2094</v>
      </c>
      <c r="AL265" s="382" t="s">
        <v>1187</v>
      </c>
      <c r="AM265" s="382"/>
      <c r="AN265" s="382"/>
      <c r="AO265" s="382"/>
    </row>
    <row r="266" spans="1:41" ht="27" customHeight="1" x14ac:dyDescent="0.3">
      <c r="A266" s="436">
        <v>261</v>
      </c>
      <c r="B266" s="439"/>
      <c r="C266" s="439"/>
      <c r="D266" s="439" t="s">
        <v>2616</v>
      </c>
      <c r="E266" s="439"/>
      <c r="F266" s="439" t="s">
        <v>2606</v>
      </c>
      <c r="G266" s="439" t="s">
        <v>2090</v>
      </c>
      <c r="H266" s="439" t="s">
        <v>2137</v>
      </c>
      <c r="I266" s="465">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c r="AE266" s="382"/>
      <c r="AF266" s="382" t="s">
        <v>1380</v>
      </c>
      <c r="AG266" s="382"/>
      <c r="AH266" s="382"/>
      <c r="AI266" s="382" t="s">
        <v>1380</v>
      </c>
      <c r="AJ266" s="382"/>
      <c r="AK266" s="382" t="s">
        <v>2095</v>
      </c>
      <c r="AL266" s="382" t="s">
        <v>1187</v>
      </c>
      <c r="AM266" s="382"/>
      <c r="AN266" s="382"/>
      <c r="AO266" s="382"/>
    </row>
    <row r="267" spans="1:41" ht="27" customHeight="1" x14ac:dyDescent="0.3">
      <c r="A267" s="436">
        <v>262</v>
      </c>
      <c r="B267" s="439"/>
      <c r="C267" s="439"/>
      <c r="D267" s="439" t="s">
        <v>2064</v>
      </c>
      <c r="E267" s="439" t="s">
        <v>128</v>
      </c>
      <c r="F267" s="439" t="s">
        <v>614</v>
      </c>
      <c r="G267" s="439" t="s">
        <v>2088</v>
      </c>
      <c r="H267" s="439" t="s">
        <v>2137</v>
      </c>
      <c r="I267" s="465"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c r="AE267" s="382"/>
      <c r="AF267" s="382" t="s">
        <v>1207</v>
      </c>
      <c r="AG267" s="382"/>
      <c r="AH267" s="382"/>
      <c r="AI267" s="382" t="s">
        <v>1207</v>
      </c>
      <c r="AJ267" s="382"/>
      <c r="AK267" s="382" t="s">
        <v>2093</v>
      </c>
      <c r="AL267" s="382" t="s">
        <v>1187</v>
      </c>
      <c r="AM267" s="382"/>
      <c r="AN267" s="382"/>
      <c r="AO267" s="382"/>
    </row>
    <row r="268" spans="1:41" ht="27" customHeight="1" x14ac:dyDescent="0.3">
      <c r="A268" s="436">
        <v>263</v>
      </c>
      <c r="B268" s="439"/>
      <c r="C268" s="439"/>
      <c r="D268" s="439" t="s">
        <v>2065</v>
      </c>
      <c r="E268" s="439" t="s">
        <v>128</v>
      </c>
      <c r="F268" s="439" t="s">
        <v>614</v>
      </c>
      <c r="G268" s="439" t="s">
        <v>2088</v>
      </c>
      <c r="H268" s="439" t="s">
        <v>2137</v>
      </c>
      <c r="I268" s="465"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c r="AE268" s="382"/>
      <c r="AF268" s="382" t="s">
        <v>1207</v>
      </c>
      <c r="AG268" s="382"/>
      <c r="AH268" s="382"/>
      <c r="AI268" s="382" t="s">
        <v>1207</v>
      </c>
      <c r="AJ268" s="382"/>
      <c r="AK268" s="382" t="s">
        <v>2094</v>
      </c>
      <c r="AL268" s="382" t="s">
        <v>1187</v>
      </c>
      <c r="AM268" s="382"/>
      <c r="AN268" s="382"/>
      <c r="AO268" s="382"/>
    </row>
    <row r="269" spans="1:41" ht="27" customHeight="1" x14ac:dyDescent="0.3">
      <c r="A269" s="436">
        <v>264</v>
      </c>
      <c r="B269" s="439"/>
      <c r="C269" s="439"/>
      <c r="D269" s="439" t="s">
        <v>2066</v>
      </c>
      <c r="E269" s="439" t="s">
        <v>128</v>
      </c>
      <c r="F269" s="439" t="s">
        <v>614</v>
      </c>
      <c r="G269" s="439" t="s">
        <v>2088</v>
      </c>
      <c r="H269" s="439" t="s">
        <v>2137</v>
      </c>
      <c r="I269" s="465"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c r="AE269" s="382"/>
      <c r="AF269" s="382" t="s">
        <v>1207</v>
      </c>
      <c r="AG269" s="382"/>
      <c r="AH269" s="382"/>
      <c r="AI269" s="382" t="s">
        <v>1207</v>
      </c>
      <c r="AJ269" s="382"/>
      <c r="AK269" s="382" t="s">
        <v>2095</v>
      </c>
      <c r="AL269" s="382" t="s">
        <v>1187</v>
      </c>
      <c r="AM269" s="382"/>
      <c r="AN269" s="382"/>
      <c r="AO269" s="382"/>
    </row>
    <row r="270" spans="1:41" ht="27" customHeight="1" x14ac:dyDescent="0.3">
      <c r="A270" s="436">
        <v>265</v>
      </c>
      <c r="B270" s="439"/>
      <c r="C270" s="439"/>
      <c r="D270" s="439" t="s">
        <v>2617</v>
      </c>
      <c r="E270" s="439"/>
      <c r="F270" s="439" t="s">
        <v>2606</v>
      </c>
      <c r="G270" s="439"/>
      <c r="H270" s="439" t="s">
        <v>2137</v>
      </c>
      <c r="I270" s="465">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c r="AF270" s="382" t="s">
        <v>1380</v>
      </c>
      <c r="AG270" s="382"/>
      <c r="AH270" s="382"/>
      <c r="AI270" s="382" t="s">
        <v>1380</v>
      </c>
      <c r="AJ270" s="382"/>
      <c r="AK270" s="382"/>
      <c r="AL270" s="382" t="s">
        <v>1187</v>
      </c>
      <c r="AM270" s="382"/>
      <c r="AN270" s="382"/>
      <c r="AO270" s="382"/>
    </row>
    <row r="271" spans="1:41" ht="27" customHeight="1" x14ac:dyDescent="0.3">
      <c r="A271" s="436">
        <v>266</v>
      </c>
      <c r="B271" s="439"/>
      <c r="C271" s="439"/>
      <c r="D271" s="439" t="s">
        <v>2618</v>
      </c>
      <c r="E271" s="439"/>
      <c r="F271" s="439" t="s">
        <v>2606</v>
      </c>
      <c r="G271" s="439"/>
      <c r="H271" s="439" t="s">
        <v>2137</v>
      </c>
      <c r="I271" s="465">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c r="AF271" s="382" t="s">
        <v>1380</v>
      </c>
      <c r="AG271" s="382"/>
      <c r="AH271" s="382"/>
      <c r="AI271" s="382" t="s">
        <v>1380</v>
      </c>
      <c r="AJ271" s="382"/>
      <c r="AK271" s="382"/>
      <c r="AL271" s="382" t="s">
        <v>1187</v>
      </c>
      <c r="AM271" s="382"/>
      <c r="AN271" s="382"/>
      <c r="AO271" s="382"/>
    </row>
    <row r="272" spans="1:41" ht="27" customHeight="1" x14ac:dyDescent="0.3">
      <c r="A272" s="436">
        <v>267</v>
      </c>
      <c r="B272" s="439"/>
      <c r="C272" s="439"/>
      <c r="D272" s="439" t="s">
        <v>295</v>
      </c>
      <c r="E272" s="439"/>
      <c r="F272" s="439" t="s">
        <v>614</v>
      </c>
      <c r="G272" s="439"/>
      <c r="H272" s="439" t="s">
        <v>2137</v>
      </c>
      <c r="I272" s="465">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c r="AF272" s="382" t="s">
        <v>1207</v>
      </c>
      <c r="AG272" s="382"/>
      <c r="AH272" s="382"/>
      <c r="AI272" s="382" t="s">
        <v>1207</v>
      </c>
      <c r="AJ272" s="382"/>
      <c r="AK272" s="382"/>
      <c r="AL272" s="382" t="s">
        <v>1187</v>
      </c>
      <c r="AM272" s="382"/>
      <c r="AN272" s="382"/>
      <c r="AO272" s="382"/>
    </row>
    <row r="273" spans="1:41" ht="27" customHeight="1" x14ac:dyDescent="0.3">
      <c r="A273" s="436">
        <v>268</v>
      </c>
      <c r="B273" s="439"/>
      <c r="C273" s="439"/>
      <c r="D273" s="439" t="s">
        <v>297</v>
      </c>
      <c r="E273" s="439"/>
      <c r="F273" s="439" t="s">
        <v>2114</v>
      </c>
      <c r="G273" s="439" t="s">
        <v>1752</v>
      </c>
      <c r="H273" s="439" t="s">
        <v>2137</v>
      </c>
      <c r="I273" s="465">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c r="AF273" s="382" t="s">
        <v>1380</v>
      </c>
      <c r="AG273" s="382"/>
      <c r="AH273" s="382"/>
      <c r="AI273" s="382" t="s">
        <v>1380</v>
      </c>
      <c r="AJ273" s="382"/>
      <c r="AK273" s="382"/>
      <c r="AL273" s="382" t="s">
        <v>1187</v>
      </c>
      <c r="AM273" s="382"/>
      <c r="AN273" s="382"/>
      <c r="AO273" s="382"/>
    </row>
    <row r="274" spans="1:41" ht="27" customHeight="1" x14ac:dyDescent="0.3">
      <c r="A274" s="436">
        <v>269</v>
      </c>
      <c r="B274" s="439"/>
      <c r="C274" s="439"/>
      <c r="D274" s="439" t="s">
        <v>299</v>
      </c>
      <c r="E274" s="439"/>
      <c r="F274" s="439" t="s">
        <v>629</v>
      </c>
      <c r="G274" s="439"/>
      <c r="H274" s="439" t="s">
        <v>2137</v>
      </c>
      <c r="I274" s="465">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c r="AF274" s="382" t="s">
        <v>1380</v>
      </c>
      <c r="AG274" s="382"/>
      <c r="AH274" s="382"/>
      <c r="AI274" s="382" t="s">
        <v>1380</v>
      </c>
      <c r="AJ274" s="382"/>
      <c r="AK274" s="382"/>
      <c r="AL274" s="382" t="s">
        <v>1187</v>
      </c>
      <c r="AM274" s="382"/>
      <c r="AN274" s="382"/>
      <c r="AO274" s="382"/>
    </row>
    <row r="275" spans="1:41" ht="27" customHeight="1" x14ac:dyDescent="0.3">
      <c r="A275" s="436">
        <v>270</v>
      </c>
      <c r="B275" s="439" t="s">
        <v>1727</v>
      </c>
      <c r="C275" s="439" t="s">
        <v>46</v>
      </c>
      <c r="D275" s="439" t="s">
        <v>301</v>
      </c>
      <c r="E275" s="439"/>
      <c r="F275" s="439" t="s">
        <v>631</v>
      </c>
      <c r="G275" s="439"/>
      <c r="H275" s="439" t="s">
        <v>2137</v>
      </c>
      <c r="I275" s="465">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c r="AF275" s="382" t="s">
        <v>1380</v>
      </c>
      <c r="AG275" s="382"/>
      <c r="AH275" s="382"/>
      <c r="AI275" s="382" t="s">
        <v>1380</v>
      </c>
      <c r="AJ275" s="382"/>
      <c r="AK275" s="382" t="s">
        <v>1522</v>
      </c>
      <c r="AL275" s="382" t="s">
        <v>1187</v>
      </c>
      <c r="AM275" s="382"/>
      <c r="AN275" s="382"/>
      <c r="AO275" s="382"/>
    </row>
    <row r="276" spans="1:41" ht="27" customHeight="1" x14ac:dyDescent="0.3">
      <c r="A276" s="436">
        <v>271</v>
      </c>
      <c r="B276" s="439"/>
      <c r="C276" s="439"/>
      <c r="D276" s="439" t="s">
        <v>303</v>
      </c>
      <c r="E276" s="439"/>
      <c r="F276" s="439" t="s">
        <v>631</v>
      </c>
      <c r="G276" s="439"/>
      <c r="H276" s="439" t="s">
        <v>2137</v>
      </c>
      <c r="I276" s="465">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c r="AF276" s="382" t="s">
        <v>1380</v>
      </c>
      <c r="AG276" s="382"/>
      <c r="AH276" s="382"/>
      <c r="AI276" s="382" t="s">
        <v>1380</v>
      </c>
      <c r="AJ276" s="382"/>
      <c r="AK276" s="382"/>
      <c r="AL276" s="382" t="s">
        <v>1187</v>
      </c>
      <c r="AM276" s="382"/>
      <c r="AN276" s="382"/>
      <c r="AO276" s="382"/>
    </row>
    <row r="277" spans="1:41" ht="27" customHeight="1" x14ac:dyDescent="0.3">
      <c r="A277" s="436">
        <v>272</v>
      </c>
      <c r="B277" s="439"/>
      <c r="C277" s="439"/>
      <c r="D277" s="439" t="s">
        <v>305</v>
      </c>
      <c r="E277" s="439"/>
      <c r="F277" s="439" t="s">
        <v>631</v>
      </c>
      <c r="G277" s="439"/>
      <c r="H277" s="439" t="s">
        <v>2137</v>
      </c>
      <c r="I277" s="465">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c r="AF277" s="382" t="s">
        <v>1380</v>
      </c>
      <c r="AG277" s="382"/>
      <c r="AH277" s="382"/>
      <c r="AI277" s="382" t="s">
        <v>1380</v>
      </c>
      <c r="AJ277" s="382"/>
      <c r="AK277" s="382"/>
      <c r="AL277" s="382" t="s">
        <v>1187</v>
      </c>
      <c r="AM277" s="382"/>
      <c r="AN277" s="382"/>
      <c r="AO277" s="382"/>
    </row>
    <row r="278" spans="1:41" ht="27" customHeight="1" x14ac:dyDescent="0.3">
      <c r="A278" s="436">
        <v>273</v>
      </c>
      <c r="B278" s="439"/>
      <c r="C278" s="439"/>
      <c r="D278" s="439" t="s">
        <v>307</v>
      </c>
      <c r="E278" s="439"/>
      <c r="F278" s="439" t="s">
        <v>631</v>
      </c>
      <c r="G278" s="439"/>
      <c r="H278" s="439" t="s">
        <v>2137</v>
      </c>
      <c r="I278" s="465">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c r="AF278" s="382" t="s">
        <v>1380</v>
      </c>
      <c r="AG278" s="382"/>
      <c r="AH278" s="382"/>
      <c r="AI278" s="382" t="s">
        <v>1380</v>
      </c>
      <c r="AJ278" s="382"/>
      <c r="AK278" s="382"/>
      <c r="AL278" s="382" t="s">
        <v>1187</v>
      </c>
      <c r="AM278" s="382" t="s">
        <v>1205</v>
      </c>
      <c r="AN278" s="382"/>
      <c r="AO278" s="382"/>
    </row>
    <row r="279" spans="1:41" ht="27" customHeight="1" x14ac:dyDescent="0.3">
      <c r="A279" s="436">
        <v>274</v>
      </c>
      <c r="B279" s="439"/>
      <c r="C279" s="439"/>
      <c r="D279" s="439" t="s">
        <v>309</v>
      </c>
      <c r="E279" s="439"/>
      <c r="F279" s="439" t="s">
        <v>1204</v>
      </c>
      <c r="G279" s="439"/>
      <c r="H279" s="439" t="s">
        <v>2137</v>
      </c>
      <c r="I279" s="465">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c r="AF279" s="382" t="s">
        <v>1380</v>
      </c>
      <c r="AG279" s="382"/>
      <c r="AH279" s="382"/>
      <c r="AI279" s="382" t="s">
        <v>1380</v>
      </c>
      <c r="AJ279" s="382"/>
      <c r="AK279" s="382"/>
      <c r="AL279" s="382" t="s">
        <v>1187</v>
      </c>
      <c r="AM279" s="382"/>
      <c r="AN279" s="382"/>
      <c r="AO279" s="382"/>
    </row>
    <row r="280" spans="1:41" ht="27" customHeight="1" x14ac:dyDescent="0.3">
      <c r="A280" s="436">
        <v>275</v>
      </c>
      <c r="B280" s="439"/>
      <c r="C280" s="439"/>
      <c r="D280" s="439" t="s">
        <v>311</v>
      </c>
      <c r="E280" s="439"/>
      <c r="F280" s="439" t="s">
        <v>631</v>
      </c>
      <c r="G280" s="439"/>
      <c r="H280" s="439" t="s">
        <v>2137</v>
      </c>
      <c r="I280" s="465">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c r="AF280" s="382" t="s">
        <v>1380</v>
      </c>
      <c r="AG280" s="382"/>
      <c r="AH280" s="382"/>
      <c r="AI280" s="382" t="s">
        <v>1380</v>
      </c>
      <c r="AJ280" s="382"/>
      <c r="AK280" s="382"/>
      <c r="AL280" s="382" t="s">
        <v>1187</v>
      </c>
      <c r="AM280" s="382"/>
      <c r="AN280" s="382"/>
      <c r="AO280" s="382"/>
    </row>
    <row r="281" spans="1:41" ht="27" customHeight="1" x14ac:dyDescent="0.3">
      <c r="A281" s="436">
        <v>276</v>
      </c>
      <c r="B281" s="439"/>
      <c r="C281" s="439"/>
      <c r="D281" s="439" t="s">
        <v>313</v>
      </c>
      <c r="E281" s="439"/>
      <c r="F281" s="439" t="s">
        <v>631</v>
      </c>
      <c r="G281" s="439"/>
      <c r="H281" s="439" t="s">
        <v>2137</v>
      </c>
      <c r="I281" s="465">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c r="AF281" s="382" t="s">
        <v>1380</v>
      </c>
      <c r="AG281" s="382"/>
      <c r="AH281" s="382"/>
      <c r="AI281" s="382" t="s">
        <v>1380</v>
      </c>
      <c r="AJ281" s="382"/>
      <c r="AK281" s="382"/>
      <c r="AL281" s="382" t="s">
        <v>1187</v>
      </c>
      <c r="AM281" s="382"/>
      <c r="AN281" s="382"/>
      <c r="AO281" s="382"/>
    </row>
    <row r="282" spans="1:41" ht="27" customHeight="1" x14ac:dyDescent="0.3">
      <c r="A282" s="436">
        <v>277</v>
      </c>
      <c r="B282" s="439"/>
      <c r="C282" s="439"/>
      <c r="D282" s="439" t="s">
        <v>315</v>
      </c>
      <c r="E282" s="439"/>
      <c r="F282" s="439" t="s">
        <v>631</v>
      </c>
      <c r="G282" s="439"/>
      <c r="H282" s="439" t="s">
        <v>2137</v>
      </c>
      <c r="I282" s="465">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c r="AF282" s="382" t="s">
        <v>1380</v>
      </c>
      <c r="AG282" s="382"/>
      <c r="AH282" s="382"/>
      <c r="AI282" s="382" t="s">
        <v>1380</v>
      </c>
      <c r="AJ282" s="382"/>
      <c r="AK282" s="382"/>
      <c r="AL282" s="382" t="s">
        <v>1187</v>
      </c>
      <c r="AM282" s="382"/>
      <c r="AN282" s="382"/>
      <c r="AO282" s="382"/>
    </row>
    <row r="283" spans="1:41" ht="27" customHeight="1" x14ac:dyDescent="0.3">
      <c r="A283" s="436">
        <v>278</v>
      </c>
      <c r="B283" s="439"/>
      <c r="C283" s="439"/>
      <c r="D283" s="439" t="s">
        <v>317</v>
      </c>
      <c r="E283" s="439"/>
      <c r="F283" s="439" t="s">
        <v>631</v>
      </c>
      <c r="G283" s="439"/>
      <c r="H283" s="439" t="s">
        <v>2137</v>
      </c>
      <c r="I283" s="465">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c r="AF283" s="382" t="s">
        <v>1380</v>
      </c>
      <c r="AG283" s="382"/>
      <c r="AH283" s="382"/>
      <c r="AI283" s="382" t="s">
        <v>1380</v>
      </c>
      <c r="AJ283" s="382"/>
      <c r="AK283" s="382"/>
      <c r="AL283" s="382" t="s">
        <v>1187</v>
      </c>
      <c r="AM283" s="382"/>
      <c r="AN283" s="382"/>
      <c r="AO283" s="382"/>
    </row>
    <row r="284" spans="1:41" ht="27" customHeight="1" x14ac:dyDescent="0.3">
      <c r="A284" s="436">
        <v>279</v>
      </c>
      <c r="B284" s="439"/>
      <c r="C284" s="439"/>
      <c r="D284" s="439" t="s">
        <v>319</v>
      </c>
      <c r="E284" s="439"/>
      <c r="F284" s="439" t="s">
        <v>631</v>
      </c>
      <c r="G284" s="439"/>
      <c r="H284" s="439" t="s">
        <v>2137</v>
      </c>
      <c r="I284" s="465">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c r="AF284" s="382" t="s">
        <v>1380</v>
      </c>
      <c r="AG284" s="382"/>
      <c r="AH284" s="382"/>
      <c r="AI284" s="382" t="s">
        <v>1380</v>
      </c>
      <c r="AJ284" s="382"/>
      <c r="AK284" s="382"/>
      <c r="AL284" s="382" t="s">
        <v>1187</v>
      </c>
      <c r="AM284" s="382"/>
      <c r="AN284" s="382"/>
      <c r="AO284" s="382"/>
    </row>
    <row r="285" spans="1:41" ht="27" customHeight="1" x14ac:dyDescent="0.3">
      <c r="A285" s="436">
        <v>280</v>
      </c>
      <c r="B285" s="439"/>
      <c r="C285" s="439"/>
      <c r="D285" s="439" t="s">
        <v>2619</v>
      </c>
      <c r="E285" s="439"/>
      <c r="F285" s="439" t="s">
        <v>2606</v>
      </c>
      <c r="G285" s="439"/>
      <c r="H285" s="439" t="s">
        <v>2137</v>
      </c>
      <c r="I285" s="465">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c r="AF285" s="382" t="s">
        <v>1380</v>
      </c>
      <c r="AG285" s="382"/>
      <c r="AH285" s="382"/>
      <c r="AI285" s="382" t="s">
        <v>1380</v>
      </c>
      <c r="AJ285" s="382"/>
      <c r="AK285" s="382"/>
      <c r="AL285" s="382" t="s">
        <v>1187</v>
      </c>
      <c r="AM285" s="382"/>
      <c r="AN285" s="382"/>
      <c r="AO285" s="382"/>
    </row>
    <row r="286" spans="1:41" ht="27" customHeight="1" x14ac:dyDescent="0.3">
      <c r="A286" s="436">
        <v>281</v>
      </c>
      <c r="B286" s="439"/>
      <c r="C286" s="439"/>
      <c r="D286" s="439" t="s">
        <v>2620</v>
      </c>
      <c r="E286" s="439"/>
      <c r="F286" s="439" t="s">
        <v>2606</v>
      </c>
      <c r="G286" s="439"/>
      <c r="H286" s="439" t="s">
        <v>2137</v>
      </c>
      <c r="I286" s="465">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c r="AF286" s="382" t="s">
        <v>1380</v>
      </c>
      <c r="AG286" s="382"/>
      <c r="AH286" s="382"/>
      <c r="AI286" s="382" t="s">
        <v>1380</v>
      </c>
      <c r="AJ286" s="382"/>
      <c r="AK286" s="382"/>
      <c r="AL286" s="382" t="s">
        <v>1187</v>
      </c>
      <c r="AM286" s="382"/>
      <c r="AN286" s="382"/>
      <c r="AO286" s="382"/>
    </row>
    <row r="287" spans="1:41" ht="27" customHeight="1" x14ac:dyDescent="0.3">
      <c r="A287" s="436">
        <v>282</v>
      </c>
      <c r="B287" s="439"/>
      <c r="C287" s="439"/>
      <c r="D287" s="439" t="s">
        <v>2621</v>
      </c>
      <c r="E287" s="439"/>
      <c r="F287" s="439" t="s">
        <v>2606</v>
      </c>
      <c r="G287" s="439"/>
      <c r="H287" s="439" t="s">
        <v>2137</v>
      </c>
      <c r="I287" s="465">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c r="AF287" s="382" t="s">
        <v>1380</v>
      </c>
      <c r="AG287" s="382"/>
      <c r="AH287" s="382"/>
      <c r="AI287" s="382" t="s">
        <v>1380</v>
      </c>
      <c r="AJ287" s="382"/>
      <c r="AK287" s="382"/>
      <c r="AL287" s="382" t="s">
        <v>1187</v>
      </c>
      <c r="AM287" s="382"/>
      <c r="AN287" s="382"/>
      <c r="AO287" s="382"/>
    </row>
    <row r="288" spans="1:41" ht="27" customHeight="1" x14ac:dyDescent="0.3">
      <c r="A288" s="436">
        <v>283</v>
      </c>
      <c r="B288" s="439"/>
      <c r="C288" s="439"/>
      <c r="D288" s="439" t="s">
        <v>2622</v>
      </c>
      <c r="E288" s="439"/>
      <c r="F288" s="439" t="s">
        <v>2606</v>
      </c>
      <c r="G288" s="439"/>
      <c r="H288" s="439" t="s">
        <v>2137</v>
      </c>
      <c r="I288" s="465">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c r="AF288" s="382" t="s">
        <v>1380</v>
      </c>
      <c r="AG288" s="382"/>
      <c r="AH288" s="382"/>
      <c r="AI288" s="382" t="s">
        <v>1380</v>
      </c>
      <c r="AJ288" s="382"/>
      <c r="AK288" s="382"/>
      <c r="AL288" s="382" t="s">
        <v>1187</v>
      </c>
      <c r="AM288" s="382"/>
      <c r="AN288" s="382"/>
      <c r="AO288" s="382"/>
    </row>
    <row r="289" spans="1:41" ht="27" customHeight="1" x14ac:dyDescent="0.3">
      <c r="A289" s="436">
        <v>284</v>
      </c>
      <c r="B289" s="439"/>
      <c r="C289" s="439"/>
      <c r="D289" s="439" t="s">
        <v>2623</v>
      </c>
      <c r="E289" s="439"/>
      <c r="F289" s="439" t="s">
        <v>2606</v>
      </c>
      <c r="G289" s="439"/>
      <c r="H289" s="439" t="s">
        <v>2137</v>
      </c>
      <c r="I289" s="465">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c r="AF289" s="382" t="s">
        <v>1380</v>
      </c>
      <c r="AG289" s="382"/>
      <c r="AH289" s="382"/>
      <c r="AI289" s="382" t="s">
        <v>1380</v>
      </c>
      <c r="AJ289" s="382"/>
      <c r="AK289" s="382"/>
      <c r="AL289" s="382" t="s">
        <v>1187</v>
      </c>
      <c r="AM289" s="382"/>
      <c r="AN289" s="382"/>
      <c r="AO289" s="382"/>
    </row>
    <row r="290" spans="1:41" ht="27" customHeight="1" x14ac:dyDescent="0.3">
      <c r="A290" s="436">
        <v>285</v>
      </c>
      <c r="B290" s="439"/>
      <c r="C290" s="439"/>
      <c r="D290" s="439" t="s">
        <v>2624</v>
      </c>
      <c r="E290" s="439"/>
      <c r="F290" s="439" t="s">
        <v>2606</v>
      </c>
      <c r="G290" s="439"/>
      <c r="H290" s="439" t="s">
        <v>2137</v>
      </c>
      <c r="I290" s="465">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c r="AF290" s="382" t="s">
        <v>1380</v>
      </c>
      <c r="AG290" s="382"/>
      <c r="AH290" s="382"/>
      <c r="AI290" s="382" t="s">
        <v>1380</v>
      </c>
      <c r="AJ290" s="382"/>
      <c r="AK290" s="382"/>
      <c r="AL290" s="382" t="s">
        <v>1187</v>
      </c>
      <c r="AM290" s="382"/>
      <c r="AN290" s="382"/>
      <c r="AO290" s="382"/>
    </row>
    <row r="291" spans="1:41" ht="27" customHeight="1" x14ac:dyDescent="0.3">
      <c r="A291" s="436">
        <v>286</v>
      </c>
      <c r="B291" s="439"/>
      <c r="C291" s="439"/>
      <c r="D291" s="439" t="s">
        <v>327</v>
      </c>
      <c r="E291" s="439"/>
      <c r="F291" s="439" t="s">
        <v>631</v>
      </c>
      <c r="G291" s="439"/>
      <c r="H291" s="439" t="s">
        <v>2137</v>
      </c>
      <c r="I291" s="465">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c r="AF291" s="382" t="s">
        <v>1380</v>
      </c>
      <c r="AG291" s="382"/>
      <c r="AH291" s="382"/>
      <c r="AI291" s="382" t="s">
        <v>1380</v>
      </c>
      <c r="AJ291" s="382"/>
      <c r="AK291" s="382"/>
      <c r="AL291" s="382" t="s">
        <v>1187</v>
      </c>
      <c r="AM291" s="382" t="s">
        <v>1189</v>
      </c>
      <c r="AN291" s="382"/>
      <c r="AO291" s="382"/>
    </row>
    <row r="292" spans="1:41" ht="27" customHeight="1" x14ac:dyDescent="0.3">
      <c r="A292" s="436">
        <v>287</v>
      </c>
      <c r="B292" s="439"/>
      <c r="C292" s="439"/>
      <c r="D292" s="439" t="s">
        <v>2625</v>
      </c>
      <c r="E292" s="439"/>
      <c r="F292" s="439" t="s">
        <v>2606</v>
      </c>
      <c r="G292" s="439"/>
      <c r="H292" s="439" t="s">
        <v>2137</v>
      </c>
      <c r="I292" s="465">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c r="AF292" s="382" t="s">
        <v>1380</v>
      </c>
      <c r="AG292" s="382"/>
      <c r="AH292" s="382"/>
      <c r="AI292" s="382" t="s">
        <v>1380</v>
      </c>
      <c r="AJ292" s="382"/>
      <c r="AK292" s="382"/>
      <c r="AL292" s="382" t="s">
        <v>1187</v>
      </c>
      <c r="AM292" s="382"/>
      <c r="AN292" s="382"/>
      <c r="AO292" s="382"/>
    </row>
    <row r="293" spans="1:41" ht="27" customHeight="1" x14ac:dyDescent="0.3">
      <c r="A293" s="436">
        <v>288</v>
      </c>
      <c r="B293" s="439"/>
      <c r="C293" s="439"/>
      <c r="D293" s="439" t="s">
        <v>2626</v>
      </c>
      <c r="E293" s="439"/>
      <c r="F293" s="439" t="s">
        <v>2606</v>
      </c>
      <c r="G293" s="439"/>
      <c r="H293" s="439" t="s">
        <v>2137</v>
      </c>
      <c r="I293" s="465">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c r="AF293" s="382" t="s">
        <v>1380</v>
      </c>
      <c r="AG293" s="382"/>
      <c r="AH293" s="382"/>
      <c r="AI293" s="382" t="s">
        <v>1380</v>
      </c>
      <c r="AJ293" s="382"/>
      <c r="AK293" s="382"/>
      <c r="AL293" s="382" t="s">
        <v>1187</v>
      </c>
      <c r="AM293" s="382"/>
      <c r="AN293" s="382"/>
      <c r="AO293" s="382"/>
    </row>
    <row r="294" spans="1:41" ht="27" customHeight="1" x14ac:dyDescent="0.3">
      <c r="A294" s="436">
        <v>289</v>
      </c>
      <c r="B294" s="439"/>
      <c r="C294" s="439"/>
      <c r="D294" s="439" t="s">
        <v>331</v>
      </c>
      <c r="E294" s="439"/>
      <c r="F294" s="439" t="s">
        <v>631</v>
      </c>
      <c r="G294" s="439"/>
      <c r="H294" s="439" t="s">
        <v>2137</v>
      </c>
      <c r="I294" s="465">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c r="AF294" s="382" t="s">
        <v>1380</v>
      </c>
      <c r="AG294" s="382"/>
      <c r="AH294" s="382"/>
      <c r="AI294" s="382" t="s">
        <v>1380</v>
      </c>
      <c r="AJ294" s="382"/>
      <c r="AK294" s="382"/>
      <c r="AL294" s="382" t="s">
        <v>1187</v>
      </c>
      <c r="AM294" s="382" t="s">
        <v>1189</v>
      </c>
      <c r="AN294" s="382"/>
      <c r="AO294" s="382"/>
    </row>
    <row r="295" spans="1:41" ht="27" customHeight="1" x14ac:dyDescent="0.3">
      <c r="A295" s="436">
        <v>290</v>
      </c>
      <c r="B295" s="439"/>
      <c r="C295" s="439"/>
      <c r="D295" s="439" t="s">
        <v>2627</v>
      </c>
      <c r="E295" s="439"/>
      <c r="F295" s="439" t="s">
        <v>2606</v>
      </c>
      <c r="G295" s="439"/>
      <c r="H295" s="439" t="s">
        <v>2137</v>
      </c>
      <c r="I295" s="465">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c r="AF295" s="382" t="s">
        <v>1380</v>
      </c>
      <c r="AG295" s="382"/>
      <c r="AH295" s="382"/>
      <c r="AI295" s="382" t="s">
        <v>1380</v>
      </c>
      <c r="AJ295" s="382"/>
      <c r="AK295" s="382"/>
      <c r="AL295" s="382" t="s">
        <v>1187</v>
      </c>
      <c r="AM295" s="382"/>
      <c r="AN295" s="382"/>
      <c r="AO295" s="382"/>
    </row>
    <row r="296" spans="1:41" ht="27" customHeight="1" x14ac:dyDescent="0.3">
      <c r="A296" s="436">
        <v>291</v>
      </c>
      <c r="B296" s="439"/>
      <c r="C296" s="439"/>
      <c r="D296" s="439" t="s">
        <v>2628</v>
      </c>
      <c r="E296" s="439"/>
      <c r="F296" s="439" t="s">
        <v>2606</v>
      </c>
      <c r="G296" s="439"/>
      <c r="H296" s="439" t="s">
        <v>2137</v>
      </c>
      <c r="I296" s="465">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c r="AF296" s="382" t="s">
        <v>1380</v>
      </c>
      <c r="AG296" s="382"/>
      <c r="AH296" s="382"/>
      <c r="AI296" s="382" t="s">
        <v>1380</v>
      </c>
      <c r="AJ296" s="382"/>
      <c r="AK296" s="382"/>
      <c r="AL296" s="382" t="s">
        <v>1187</v>
      </c>
      <c r="AM296" s="382"/>
      <c r="AN296" s="382"/>
      <c r="AO296" s="382"/>
    </row>
    <row r="297" spans="1:41" ht="27" customHeight="1" x14ac:dyDescent="0.3">
      <c r="A297" s="436">
        <v>292</v>
      </c>
      <c r="B297" s="439"/>
      <c r="C297" s="439"/>
      <c r="D297" s="439" t="s">
        <v>2629</v>
      </c>
      <c r="E297" s="439"/>
      <c r="F297" s="439" t="s">
        <v>2606</v>
      </c>
      <c r="G297" s="439"/>
      <c r="H297" s="439" t="s">
        <v>2137</v>
      </c>
      <c r="I297" s="465">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c r="AF297" s="382" t="s">
        <v>1380</v>
      </c>
      <c r="AG297" s="382"/>
      <c r="AH297" s="382"/>
      <c r="AI297" s="382" t="s">
        <v>1380</v>
      </c>
      <c r="AJ297" s="382"/>
      <c r="AK297" s="382"/>
      <c r="AL297" s="382" t="s">
        <v>1187</v>
      </c>
      <c r="AM297" s="382"/>
      <c r="AN297" s="382"/>
      <c r="AO297" s="382"/>
    </row>
    <row r="298" spans="1:41" ht="27" customHeight="1" x14ac:dyDescent="0.3">
      <c r="A298" s="436">
        <v>293</v>
      </c>
      <c r="B298" s="439"/>
      <c r="C298" s="439"/>
      <c r="D298" s="439" t="s">
        <v>1153</v>
      </c>
      <c r="E298" s="439"/>
      <c r="F298" s="439" t="s">
        <v>1559</v>
      </c>
      <c r="G298" s="439"/>
      <c r="H298" s="439" t="s">
        <v>2137</v>
      </c>
      <c r="I298" s="465">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c r="AF298" s="382" t="s">
        <v>1380</v>
      </c>
      <c r="AG298" s="382"/>
      <c r="AH298" s="382"/>
      <c r="AI298" s="382" t="s">
        <v>1380</v>
      </c>
      <c r="AJ298" s="382"/>
      <c r="AK298" s="382"/>
      <c r="AL298" s="382" t="s">
        <v>1187</v>
      </c>
      <c r="AM298" s="382" t="s">
        <v>1189</v>
      </c>
      <c r="AN298" s="382"/>
      <c r="AO298" s="382"/>
    </row>
    <row r="299" spans="1:41" ht="27" customHeight="1" x14ac:dyDescent="0.3">
      <c r="A299" s="436">
        <v>294</v>
      </c>
      <c r="B299" s="439"/>
      <c r="C299" s="439"/>
      <c r="D299" s="439" t="s">
        <v>337</v>
      </c>
      <c r="E299" s="439"/>
      <c r="F299" s="439" t="s">
        <v>615</v>
      </c>
      <c r="G299" s="439"/>
      <c r="H299" s="439" t="s">
        <v>2137</v>
      </c>
      <c r="I299" s="465">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c r="AE299" s="382"/>
      <c r="AF299" s="382" t="s">
        <v>1207</v>
      </c>
      <c r="AG299" s="382"/>
      <c r="AH299" s="382"/>
      <c r="AI299" s="382" t="s">
        <v>1207</v>
      </c>
      <c r="AJ299" s="382"/>
      <c r="AK299" s="382" t="s">
        <v>1183</v>
      </c>
      <c r="AL299" s="382" t="s">
        <v>1187</v>
      </c>
      <c r="AM299" s="382" t="s">
        <v>1188</v>
      </c>
      <c r="AN299" s="382"/>
      <c r="AO299" s="382"/>
    </row>
    <row r="300" spans="1:41" ht="27" customHeight="1" x14ac:dyDescent="0.3">
      <c r="A300" s="436">
        <v>295</v>
      </c>
      <c r="B300" s="439"/>
      <c r="C300" s="439"/>
      <c r="D300" s="439" t="s">
        <v>339</v>
      </c>
      <c r="E300" s="439"/>
      <c r="F300" s="439" t="s">
        <v>615</v>
      </c>
      <c r="G300" s="439"/>
      <c r="H300" s="439" t="s">
        <v>2137</v>
      </c>
      <c r="I300" s="465">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c r="AE300" s="382"/>
      <c r="AF300" s="382" t="s">
        <v>1207</v>
      </c>
      <c r="AG300" s="382"/>
      <c r="AH300" s="382"/>
      <c r="AI300" s="382" t="s">
        <v>1207</v>
      </c>
      <c r="AJ300" s="382"/>
      <c r="AK300" s="382" t="s">
        <v>1183</v>
      </c>
      <c r="AL300" s="382" t="s">
        <v>1187</v>
      </c>
      <c r="AM300" s="382" t="s">
        <v>1188</v>
      </c>
      <c r="AN300" s="382"/>
      <c r="AO300" s="382"/>
    </row>
    <row r="301" spans="1:41" ht="27" customHeight="1" x14ac:dyDescent="0.3">
      <c r="A301" s="436">
        <v>296</v>
      </c>
      <c r="B301" s="439"/>
      <c r="C301" s="439"/>
      <c r="D301" s="439" t="s">
        <v>341</v>
      </c>
      <c r="E301" s="439"/>
      <c r="F301" s="439" t="s">
        <v>615</v>
      </c>
      <c r="G301" s="439"/>
      <c r="H301" s="439" t="s">
        <v>2137</v>
      </c>
      <c r="I301" s="465">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c r="AE301" s="382"/>
      <c r="AF301" s="382" t="s">
        <v>1207</v>
      </c>
      <c r="AG301" s="382"/>
      <c r="AH301" s="382"/>
      <c r="AI301" s="382" t="s">
        <v>1207</v>
      </c>
      <c r="AJ301" s="382"/>
      <c r="AK301" s="382" t="s">
        <v>1183</v>
      </c>
      <c r="AL301" s="382" t="s">
        <v>1187</v>
      </c>
      <c r="AM301" s="382" t="s">
        <v>1188</v>
      </c>
      <c r="AN301" s="382"/>
      <c r="AO301" s="382"/>
    </row>
    <row r="302" spans="1:41" ht="27" customHeight="1" x14ac:dyDescent="0.3">
      <c r="A302" s="436">
        <v>297</v>
      </c>
      <c r="B302" s="439"/>
      <c r="C302" s="439"/>
      <c r="D302" s="439" t="s">
        <v>343</v>
      </c>
      <c r="E302" s="439"/>
      <c r="F302" s="439" t="s">
        <v>615</v>
      </c>
      <c r="G302" s="439"/>
      <c r="H302" s="439" t="s">
        <v>2137</v>
      </c>
      <c r="I302" s="465">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c r="AE302" s="382"/>
      <c r="AF302" s="382" t="s">
        <v>1207</v>
      </c>
      <c r="AG302" s="382"/>
      <c r="AH302" s="382"/>
      <c r="AI302" s="382" t="s">
        <v>1207</v>
      </c>
      <c r="AJ302" s="382"/>
      <c r="AK302" s="382" t="s">
        <v>1183</v>
      </c>
      <c r="AL302" s="382" t="s">
        <v>1187</v>
      </c>
      <c r="AM302" s="382" t="s">
        <v>1188</v>
      </c>
      <c r="AN302" s="382"/>
      <c r="AO302" s="382"/>
    </row>
    <row r="303" spans="1:41" ht="27" customHeight="1" x14ac:dyDescent="0.3">
      <c r="A303" s="436">
        <v>298</v>
      </c>
      <c r="B303" s="439"/>
      <c r="C303" s="439"/>
      <c r="D303" s="439" t="s">
        <v>345</v>
      </c>
      <c r="E303" s="439"/>
      <c r="F303" s="439" t="s">
        <v>615</v>
      </c>
      <c r="G303" s="439"/>
      <c r="H303" s="439" t="s">
        <v>2137</v>
      </c>
      <c r="I303" s="465">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c r="AE303" s="382"/>
      <c r="AF303" s="382" t="s">
        <v>1207</v>
      </c>
      <c r="AG303" s="382"/>
      <c r="AH303" s="382"/>
      <c r="AI303" s="382" t="s">
        <v>1207</v>
      </c>
      <c r="AJ303" s="382"/>
      <c r="AK303" s="382" t="s">
        <v>1183</v>
      </c>
      <c r="AL303" s="382" t="s">
        <v>1187</v>
      </c>
      <c r="AM303" s="382" t="s">
        <v>1188</v>
      </c>
      <c r="AN303" s="382"/>
      <c r="AO303" s="382"/>
    </row>
    <row r="304" spans="1:41" ht="27" customHeight="1" x14ac:dyDescent="0.3">
      <c r="A304" s="436">
        <v>299</v>
      </c>
      <c r="B304" s="439"/>
      <c r="C304" s="439"/>
      <c r="D304" s="439" t="s">
        <v>347</v>
      </c>
      <c r="E304" s="439"/>
      <c r="F304" s="439" t="s">
        <v>615</v>
      </c>
      <c r="G304" s="439"/>
      <c r="H304" s="439" t="s">
        <v>2137</v>
      </c>
      <c r="I304" s="465">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c r="AE304" s="382"/>
      <c r="AF304" s="382" t="s">
        <v>1207</v>
      </c>
      <c r="AG304" s="382"/>
      <c r="AH304" s="382"/>
      <c r="AI304" s="382" t="s">
        <v>1207</v>
      </c>
      <c r="AJ304" s="382"/>
      <c r="AK304" s="382" t="s">
        <v>1183</v>
      </c>
      <c r="AL304" s="382" t="s">
        <v>1187</v>
      </c>
      <c r="AM304" s="382"/>
      <c r="AN304" s="382"/>
      <c r="AO304" s="382"/>
    </row>
    <row r="305" spans="1:41" ht="27" customHeight="1" x14ac:dyDescent="0.3">
      <c r="A305" s="436">
        <v>300</v>
      </c>
      <c r="B305" s="439"/>
      <c r="C305" s="439"/>
      <c r="D305" s="439" t="s">
        <v>349</v>
      </c>
      <c r="E305" s="439"/>
      <c r="F305" s="439" t="s">
        <v>615</v>
      </c>
      <c r="G305" s="439"/>
      <c r="H305" s="439" t="s">
        <v>2137</v>
      </c>
      <c r="I305" s="465">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c r="AE305" s="382"/>
      <c r="AF305" s="382" t="s">
        <v>1207</v>
      </c>
      <c r="AG305" s="382"/>
      <c r="AH305" s="382"/>
      <c r="AI305" s="382" t="s">
        <v>1207</v>
      </c>
      <c r="AJ305" s="382"/>
      <c r="AK305" s="382" t="s">
        <v>1183</v>
      </c>
      <c r="AL305" s="382"/>
      <c r="AM305" s="382"/>
      <c r="AN305" s="382"/>
      <c r="AO305" s="382"/>
    </row>
    <row r="306" spans="1:41" ht="27" customHeight="1" x14ac:dyDescent="0.3">
      <c r="A306" s="436">
        <v>301</v>
      </c>
      <c r="B306" s="439"/>
      <c r="C306" s="439"/>
      <c r="D306" s="439" t="s">
        <v>351</v>
      </c>
      <c r="E306" s="439"/>
      <c r="F306" s="439" t="s">
        <v>615</v>
      </c>
      <c r="G306" s="439"/>
      <c r="H306" s="439" t="s">
        <v>2137</v>
      </c>
      <c r="I306" s="465">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c r="AE306" s="382"/>
      <c r="AF306" s="382" t="s">
        <v>1207</v>
      </c>
      <c r="AG306" s="382"/>
      <c r="AH306" s="382"/>
      <c r="AI306" s="382" t="s">
        <v>1207</v>
      </c>
      <c r="AJ306" s="382"/>
      <c r="AK306" s="382" t="s">
        <v>1183</v>
      </c>
      <c r="AL306" s="382"/>
      <c r="AM306" s="382"/>
      <c r="AN306" s="382"/>
      <c r="AO306" s="382"/>
    </row>
    <row r="307" spans="1:41" ht="27" customHeight="1" thickBot="1" x14ac:dyDescent="0.35">
      <c r="A307" s="436">
        <v>302</v>
      </c>
      <c r="B307" s="485" t="s">
        <v>1726</v>
      </c>
      <c r="C307" s="486" t="s">
        <v>1647</v>
      </c>
      <c r="D307" s="477" t="s">
        <v>1647</v>
      </c>
      <c r="E307" s="477"/>
      <c r="F307" s="477" t="s">
        <v>1648</v>
      </c>
      <c r="G307" s="477"/>
      <c r="H307" s="477" t="s">
        <v>1649</v>
      </c>
      <c r="I307" s="478">
        <v>0</v>
      </c>
      <c r="J307" s="477" t="s">
        <v>1187</v>
      </c>
      <c r="K307" s="477">
        <v>4</v>
      </c>
      <c r="L307" s="477">
        <v>1</v>
      </c>
      <c r="M307" s="477" t="s">
        <v>1963</v>
      </c>
      <c r="N307" s="477" t="s">
        <v>1650</v>
      </c>
      <c r="O307" s="488"/>
      <c r="P307" s="398"/>
      <c r="Q307" s="398"/>
      <c r="R307" s="399"/>
      <c r="S307" s="399"/>
      <c r="T307" s="400" t="s">
        <v>1184</v>
      </c>
      <c r="U307" s="400" t="s">
        <v>1185</v>
      </c>
      <c r="V307" s="399"/>
      <c r="W307" s="401"/>
      <c r="X307" s="399"/>
      <c r="Y307" s="395" t="s">
        <v>1380</v>
      </c>
      <c r="Z307" s="395" t="s">
        <v>1184</v>
      </c>
      <c r="AA307" s="395" t="s">
        <v>1185</v>
      </c>
      <c r="AB307" s="395" t="s">
        <v>1185</v>
      </c>
      <c r="AC307" s="395" t="s">
        <v>1185</v>
      </c>
      <c r="AD307" s="433"/>
      <c r="AE307" s="433"/>
      <c r="AF307" s="395" t="s">
        <v>1185</v>
      </c>
      <c r="AG307" s="433"/>
      <c r="AH307" s="433"/>
      <c r="AI307" s="395" t="s">
        <v>1185</v>
      </c>
      <c r="AJ307" s="433"/>
    </row>
    <row r="309" spans="1:41" ht="27" customHeight="1" x14ac:dyDescent="0.3">
      <c r="E309" s="390" t="s">
        <v>2023</v>
      </c>
      <c r="F309" s="390" t="s">
        <v>1862</v>
      </c>
      <c r="G309" s="390" t="str">
        <f>_xlfn.CONCAT(I55,I54,I53,I49,I48,I47,I46,I40,I39,I38,I37,I36,I35,I34,I33,I31,I30,I29,I27,I26,I25,I24,I23,I22,I21,I20)</f>
        <v>00000000000000110!OCS_FOUNDRY_PUF_ENABLE &amp; !OCS_IID_PUF_ENABLE00010000000011</v>
      </c>
      <c r="H309" s="390" t="s">
        <v>1869</v>
      </c>
      <c r="I309" s="479" t="s">
        <v>2630</v>
      </c>
    </row>
    <row r="310" spans="1:41" ht="27" customHeight="1" x14ac:dyDescent="0.3">
      <c r="F310" s="390" t="s">
        <v>1864</v>
      </c>
      <c r="G310" s="390" t="str">
        <f>_xlfn.CONCAT(I80,I79,I78,I77,I76,I75,I74,I73,I72,I71,I70,I69,I68,I67,I66,I65,I64,I63,I62,I58,I57,I56)</f>
        <v>11111111001000010000111010000001</v>
      </c>
      <c r="H310" s="480" t="s">
        <v>1871</v>
      </c>
      <c r="I310" s="479" t="s">
        <v>2011</v>
      </c>
    </row>
    <row r="311" spans="1:41" ht="27" customHeight="1" x14ac:dyDescent="0.3">
      <c r="F311" s="390" t="s">
        <v>1867</v>
      </c>
      <c r="G311" s="390" t="str">
        <f>_xlfn.CONCAT(I90,I89,I88,I87,I86,I85,I84,I83,I82,I81)</f>
        <v>00000000000000000(1 &lt;&lt; cse_sram_num_banks) - 1</v>
      </c>
      <c r="I311" s="479" t="s">
        <v>2631</v>
      </c>
    </row>
    <row r="312" spans="1:41" ht="27" customHeight="1" x14ac:dyDescent="0.3">
      <c r="F312" s="390" t="s">
        <v>1868</v>
      </c>
      <c r="G312" s="390" t="str">
        <f>_xlfn.CONCAT(I112,I111,I110,I109,I108,I107,I106,I105,I104,I103,I102,I101,I100,I99,I98,I97,I96,I95,I94,I93,I92,I91)</f>
        <v>00000010TRNG_SEI_EN11000100000000OCS_SELF_TEST_EN_PARAM00new_Elasti00001</v>
      </c>
      <c r="H312" s="390" t="s">
        <v>1877</v>
      </c>
      <c r="I312" s="479" t="s">
        <v>2632</v>
      </c>
    </row>
    <row r="313" spans="1:41" ht="27" customHeight="1" x14ac:dyDescent="0.3">
      <c r="F313" s="390" t="s">
        <v>1999</v>
      </c>
      <c r="G313" s="390" t="str">
        <f>_xlfn.CONCAT(I116,I115,I114,I113)</f>
        <v>00000000000000000000000000000000</v>
      </c>
      <c r="H313" s="390" t="s">
        <v>1879</v>
      </c>
      <c r="I313" s="479" t="s">
        <v>1879</v>
      </c>
    </row>
    <row r="314" spans="1:41" ht="27" customHeight="1" x14ac:dyDescent="0.3">
      <c r="F314" s="390" t="s">
        <v>2000</v>
      </c>
      <c r="G314" s="390" t="s">
        <v>2001</v>
      </c>
      <c r="I314" s="479" t="s">
        <v>2001</v>
      </c>
    </row>
    <row r="315" spans="1:41" ht="27" customHeight="1" x14ac:dyDescent="0.3">
      <c r="F315" s="390" t="s">
        <v>1750</v>
      </c>
      <c r="I315" s="479"/>
      <c r="W315" s="352"/>
    </row>
    <row r="316" spans="1:41" ht="27" customHeight="1" x14ac:dyDescent="0.3">
      <c r="F316" s="390" t="s">
        <v>2002</v>
      </c>
      <c r="G316" s="390" t="str">
        <f>_xlfn.CONCAT(I171,I170,I169,I168,I167,I166,I165,I164,I163,I162,I161,I160,I159,I158,I157,I156,I155,I154,I153,I152,I151,I150,I149,I148,I147,I146,I145,I144,I143,I142,I141)</f>
        <v>01011010101010!OCS_SELF_TEST_EN_PARAMOCS_SELF_TEST_EN_PARAM101000000000010</v>
      </c>
      <c r="I316" s="479" t="s">
        <v>1879</v>
      </c>
      <c r="W316" s="352"/>
    </row>
    <row r="317" spans="1:41" ht="27" customHeight="1" x14ac:dyDescent="0.3">
      <c r="F317" s="390" t="s">
        <v>2003</v>
      </c>
      <c r="G317" s="390" t="str">
        <f>_xlfn.CONCAT(I189,I188,I187,I186,I185,I184,I183,I182,I181,I180,I179,I178,I177,I176,I175,I174,I173,I172)</f>
        <v>0000000011111111011010!(!OCS_FOUNDRY_PUF_ENABLE &amp; !OCS_IID_PUF_ENABLE)!OCS_FOUNDRY_PUF_ENABLE &amp; !OCS_IID_PUF_ENABLE00000010</v>
      </c>
      <c r="I317" s="479" t="s">
        <v>1879</v>
      </c>
      <c r="W317" s="352"/>
    </row>
    <row r="320" spans="1:41" ht="27" customHeight="1" x14ac:dyDescent="0.3">
      <c r="D320" s="490"/>
    </row>
    <row r="321" spans="4:4" ht="27" customHeight="1" x14ac:dyDescent="0.3">
      <c r="D321" s="490"/>
    </row>
    <row r="322" spans="4:4" ht="27" customHeight="1" x14ac:dyDescent="0.3">
      <c r="D322" s="492"/>
    </row>
    <row r="323" spans="4:4" ht="27" customHeight="1" x14ac:dyDescent="0.3">
      <c r="D323" s="492"/>
    </row>
    <row r="324" spans="4:4" ht="27" customHeight="1" x14ac:dyDescent="0.3">
      <c r="D324" s="492"/>
    </row>
    <row r="325" spans="4:4" ht="27" customHeight="1" x14ac:dyDescent="0.3">
      <c r="D325" s="492"/>
    </row>
  </sheetData>
  <phoneticPr fontId="18" type="noConversion"/>
  <conditionalFormatting sqref="L2:L27 L33:L58 L62:L126 L129 L238:L1048576 L208:L234 L29:L31 L132 L137:L204 D322:D325">
    <cfRule type="cellIs" dxfId="2416" priority="2659" operator="equal">
      <formula>1</formula>
    </cfRule>
  </conditionalFormatting>
  <conditionalFormatting sqref="P129:AB129 P213:AE213 AA127:AE131 P198:Z199 P215:AE229 P214:Z214 P231:AE234 P230:Z230 Z235:Z236 P132:AE197 P200:AE204 P238:AE242 P244:AE266 AA243:AE243 P270:AE1048576 AA267:AE269 P1:AE126 AK1:DG236 AK238:DG1048576 Z205:AE212">
    <cfRule type="expression" dxfId="2415" priority="2653">
      <formula>AND(P1=0, P1&lt;&gt;"")</formula>
    </cfRule>
    <cfRule type="expression" dxfId="2414" priority="2654">
      <formula>AND(P1&gt;0, P1&lt;10000000000)</formula>
    </cfRule>
    <cfRule type="cellIs" dxfId="2413" priority="2655" operator="equal">
      <formula>"yes"</formula>
    </cfRule>
    <cfRule type="cellIs" dxfId="2412" priority="2656" operator="equal">
      <formula>"no"</formula>
    </cfRule>
    <cfRule type="cellIs" dxfId="2411" priority="2658" operator="equal">
      <formula>"remove"</formula>
    </cfRule>
  </conditionalFormatting>
  <conditionalFormatting sqref="N5:N27 N33:N58 N62:N128 N130:N132 N29:N31 N137:N207 N209:N1048572">
    <cfRule type="expression" dxfId="2410" priority="2416">
      <formula>COUNTIF($N$5:$N5,$N5)&gt;1</formula>
    </cfRule>
  </conditionalFormatting>
  <conditionalFormatting sqref="M5:M27 M33:M58 M62:M128 M130:M207 M29:M31 M209:M1048572">
    <cfRule type="expression" dxfId="2409" priority="2415">
      <formula>COUNTIF($M$5:$M5,$M5)&gt;1</formula>
    </cfRule>
  </conditionalFormatting>
  <conditionalFormatting sqref="G5:G27 G33:G58 G129 G62:G126 G238:G1048576 G132:G204 G208:G234 G29:G31">
    <cfRule type="containsText" dxfId="2408" priority="2414" operator="containsText" text="deprecated">
      <formula>NOT(ISERROR(SEARCH("deprecated",G5)))</formula>
    </cfRule>
  </conditionalFormatting>
  <conditionalFormatting sqref="A124 D130:F130 D124:E125 G130:G131 A21:G27 H130:O130 H131:M131 A5:AE20 A128:C130 AA130:AE131 A125:C126 I21:AE27 B213:AE213 A37:AE123 B198:Z199 B215:AE229 B214:Z214 B231:AE234 B230:Z230 B132:AE132 A132:A136 A131:F131 A213:A236 A238:AE242 B200:AE204 A138:A207 G124:AE125 D126:AE129 A244:AE266 A243:O243 AA243:AE243 A267:O269 AA267:AE269 B235:O236 Z235:Z236 A208:O211 B205:O207 K212:O212 AA237:AE237 I29:AE36 A29:G36 A28:C28 P28:AE28 B137:AE197 B133:C136 E133:K136 M133:M136 P133:AE136 A316:AE420 A270:AE311 A312:N315 P312:AE315 AK5:DD420 Z205:AE212">
    <cfRule type="expression" dxfId="2407" priority="2670">
      <formula>$J5="SoftStrap"</formula>
    </cfRule>
    <cfRule type="expression" dxfId="2406" priority="2955">
      <formula>$J5="GP2_CATEGORY"</formula>
    </cfRule>
    <cfRule type="expression" dxfId="2405" priority="2956">
      <formula>$J5="GP3_CATEGORY"</formula>
    </cfRule>
    <cfRule type="expression" dxfId="2404" priority="2957">
      <formula>$J5="GP3_IFP_CATEGORY"</formula>
    </cfRule>
    <cfRule type="expression" dxfId="2403" priority="2958">
      <formula>$J5="GP1_CATEGORY"</formula>
    </cfRule>
    <cfRule type="expression" dxfId="2402" priority="2959">
      <formula>$J5="GP1_IFP_CATEGORY"</formula>
    </cfRule>
  </conditionalFormatting>
  <conditionalFormatting sqref="L127 L130">
    <cfRule type="cellIs" dxfId="2401" priority="2391" operator="equal">
      <formula>1</formula>
    </cfRule>
  </conditionalFormatting>
  <conditionalFormatting sqref="K127 K130">
    <cfRule type="colorScale" priority="2392">
      <colorScale>
        <cfvo type="min"/>
        <cfvo type="percentile" val="50"/>
        <cfvo type="max"/>
        <color rgb="FFF8696B"/>
        <color rgb="FFFFEB84"/>
        <color rgb="FF63BE7B"/>
      </colorScale>
    </cfRule>
  </conditionalFormatting>
  <conditionalFormatting sqref="P127:Y127">
    <cfRule type="expression" dxfId="2400" priority="2386">
      <formula>AND(P127=0, P127&lt;&gt;"")</formula>
    </cfRule>
    <cfRule type="expression" dxfId="2399" priority="2387">
      <formula>AND(P127&gt;0, P127&lt;10000000000)</formula>
    </cfRule>
    <cfRule type="cellIs" dxfId="2398" priority="2388" operator="equal">
      <formula>"yes"</formula>
    </cfRule>
    <cfRule type="cellIs" dxfId="2397" priority="2389" operator="equal">
      <formula>"no"</formula>
    </cfRule>
    <cfRule type="cellIs" dxfId="2396" priority="2390" operator="equal">
      <formula>"remove"</formula>
    </cfRule>
  </conditionalFormatting>
  <conditionalFormatting sqref="A127">
    <cfRule type="expression" dxfId="2395" priority="2400">
      <formula>$J127="SoftStrap"</formula>
    </cfRule>
    <cfRule type="expression" dxfId="2394" priority="2401">
      <formula>$J127="GP2_CATEGORY"</formula>
    </cfRule>
    <cfRule type="expression" dxfId="2393" priority="2402">
      <formula>$J127="GP3_CATEGORY"</formula>
    </cfRule>
    <cfRule type="expression" dxfId="2392" priority="2403">
      <formula>$J127="GP3_IFP_CATEGORY"</formula>
    </cfRule>
    <cfRule type="expression" dxfId="2391" priority="2404">
      <formula>$J127="GP1_CATEGORY"</formula>
    </cfRule>
    <cfRule type="expression" dxfId="2390" priority="2405">
      <formula>$J127="GP1_IFP_CATEGORY"</formula>
    </cfRule>
  </conditionalFormatting>
  <conditionalFormatting sqref="L128:L129">
    <cfRule type="cellIs" dxfId="2389" priority="2368" operator="equal">
      <formula>1</formula>
    </cfRule>
  </conditionalFormatting>
  <conditionalFormatting sqref="K128">
    <cfRule type="colorScale" priority="2369">
      <colorScale>
        <cfvo type="min"/>
        <cfvo type="percentile" val="50"/>
        <cfvo type="max"/>
        <color rgb="FFF8696B"/>
        <color rgb="FFFFEB84"/>
        <color rgb="FF63BE7B"/>
      </colorScale>
    </cfRule>
  </conditionalFormatting>
  <conditionalFormatting sqref="P128:Y129">
    <cfRule type="expression" dxfId="2388" priority="2363">
      <formula>AND(P128=0, P128&lt;&gt;"")</formula>
    </cfRule>
    <cfRule type="expression" dxfId="2387" priority="2364">
      <formula>AND(P128&gt;0, P128&lt;10000000000)</formula>
    </cfRule>
    <cfRule type="cellIs" dxfId="2386" priority="2365" operator="equal">
      <formula>"yes"</formula>
    </cfRule>
    <cfRule type="cellIs" dxfId="2385" priority="2366" operator="equal">
      <formula>"no"</formula>
    </cfRule>
    <cfRule type="cellIs" dxfId="2384" priority="2367" operator="equal">
      <formula>"remove"</formula>
    </cfRule>
  </conditionalFormatting>
  <conditionalFormatting sqref="L131">
    <cfRule type="cellIs" dxfId="2383" priority="2345" operator="equal">
      <formula>1</formula>
    </cfRule>
  </conditionalFormatting>
  <conditionalFormatting sqref="K131">
    <cfRule type="colorScale" priority="2346">
      <colorScale>
        <cfvo type="min"/>
        <cfvo type="percentile" val="50"/>
        <cfvo type="max"/>
        <color rgb="FFF8696B"/>
        <color rgb="FFFFEB84"/>
        <color rgb="FF63BE7B"/>
      </colorScale>
    </cfRule>
  </conditionalFormatting>
  <conditionalFormatting sqref="A137">
    <cfRule type="expression" dxfId="2382" priority="2354">
      <formula>$J137="SoftStrap"</formula>
    </cfRule>
    <cfRule type="expression" dxfId="2381" priority="2355">
      <formula>$J137="GP2_CATEGORY"</formula>
    </cfRule>
    <cfRule type="expression" dxfId="2380" priority="2356">
      <formula>$J137="GP3_CATEGORY"</formula>
    </cfRule>
    <cfRule type="expression" dxfId="2379" priority="2357">
      <formula>$J137="GP3_IFP_CATEGORY"</formula>
    </cfRule>
    <cfRule type="expression" dxfId="2378" priority="2358">
      <formula>$J137="GP1_CATEGORY"</formula>
    </cfRule>
    <cfRule type="expression" dxfId="2377" priority="2359">
      <formula>$J137="GP1_IFP_CATEGORY"</formula>
    </cfRule>
  </conditionalFormatting>
  <conditionalFormatting sqref="N131">
    <cfRule type="expression" dxfId="2376" priority="2331">
      <formula>$J131="SoftStrap"</formula>
    </cfRule>
    <cfRule type="expression" dxfId="2375" priority="2332">
      <formula>$J131="GP2_CATEGORY"</formula>
    </cfRule>
    <cfRule type="expression" dxfId="2374" priority="2333">
      <formula>$J131="GP3_CATEGORY"</formula>
    </cfRule>
    <cfRule type="expression" dxfId="2373" priority="2334">
      <formula>$J131="GP3_IFP_CATEGORY"</formula>
    </cfRule>
    <cfRule type="expression" dxfId="2372" priority="2335">
      <formula>$J131="GP1_CATEGORY"</formula>
    </cfRule>
    <cfRule type="expression" dxfId="2371" priority="2336">
      <formula>$J131="GP1_IFP_CATEGORY"</formula>
    </cfRule>
  </conditionalFormatting>
  <conditionalFormatting sqref="O131">
    <cfRule type="expression" dxfId="2370" priority="2324">
      <formula>$J131="SoftStrap"</formula>
    </cfRule>
    <cfRule type="expression" dxfId="2369" priority="2325">
      <formula>$J131="GP2_CATEGORY"</formula>
    </cfRule>
    <cfRule type="expression" dxfId="2368" priority="2326">
      <formula>$J131="GP3_CATEGORY"</formula>
    </cfRule>
    <cfRule type="expression" dxfId="2367" priority="2327">
      <formula>$J131="GP3_IFP_CATEGORY"</formula>
    </cfRule>
    <cfRule type="expression" dxfId="2366" priority="2328">
      <formula>$J131="GP1_CATEGORY"</formula>
    </cfRule>
    <cfRule type="expression" dxfId="2365" priority="2329">
      <formula>$J131="GP1_IFP_CATEGORY"</formula>
    </cfRule>
  </conditionalFormatting>
  <conditionalFormatting sqref="L32">
    <cfRule type="cellIs" dxfId="2364" priority="2309" operator="equal">
      <formula>1</formula>
    </cfRule>
  </conditionalFormatting>
  <conditionalFormatting sqref="K32">
    <cfRule type="colorScale" priority="2310">
      <colorScale>
        <cfvo type="min"/>
        <cfvo type="percentile" val="50"/>
        <cfvo type="max"/>
        <color rgb="FFF8696B"/>
        <color rgb="FFFFEB84"/>
        <color rgb="FF63BE7B"/>
      </colorScale>
    </cfRule>
  </conditionalFormatting>
  <conditionalFormatting sqref="N32">
    <cfRule type="expression" dxfId="2363" priority="2303">
      <formula>COUNTIF($N$5:$N32,$N32)&gt;1</formula>
    </cfRule>
  </conditionalFormatting>
  <conditionalFormatting sqref="M32">
    <cfRule type="expression" dxfId="2362" priority="2302">
      <formula>COUNTIF($M$5:$M32,$M32)&gt;1</formula>
    </cfRule>
  </conditionalFormatting>
  <conditionalFormatting sqref="G32">
    <cfRule type="containsText" dxfId="2361" priority="2301" operator="containsText" text="deprecated">
      <formula>NOT(ISERROR(SEARCH("deprecated",G32)))</formula>
    </cfRule>
  </conditionalFormatting>
  <conditionalFormatting sqref="L59:L61">
    <cfRule type="cellIs" dxfId="2360" priority="2286" operator="equal">
      <formula>1</formula>
    </cfRule>
  </conditionalFormatting>
  <conditionalFormatting sqref="K59:K61">
    <cfRule type="colorScale" priority="2287">
      <colorScale>
        <cfvo type="min"/>
        <cfvo type="percentile" val="50"/>
        <cfvo type="max"/>
        <color rgb="FFF8696B"/>
        <color rgb="FFFFEB84"/>
        <color rgb="FF63BE7B"/>
      </colorScale>
    </cfRule>
  </conditionalFormatting>
  <conditionalFormatting sqref="N59:N61">
    <cfRule type="expression" dxfId="2359" priority="2280">
      <formula>COUNTIF($N$5:$N59,$N59)&gt;1</formula>
    </cfRule>
  </conditionalFormatting>
  <conditionalFormatting sqref="M59:M61">
    <cfRule type="expression" dxfId="2358" priority="2279">
      <formula>COUNTIF($M$5:$M59,$M59)&gt;1</formula>
    </cfRule>
  </conditionalFormatting>
  <conditionalFormatting sqref="G59:G61">
    <cfRule type="containsText" dxfId="2357" priority="2278" operator="containsText" text="deprecated">
      <formula>NOT(ISERROR(SEARCH("deprecated",G59)))</formula>
    </cfRule>
  </conditionalFormatting>
  <conditionalFormatting sqref="G127:G131">
    <cfRule type="containsText" dxfId="2356" priority="2271" operator="containsText" text="deprecated">
      <formula>NOT(ISERROR(SEARCH("deprecated",G127)))</formula>
    </cfRule>
  </conditionalFormatting>
  <conditionalFormatting sqref="Z129">
    <cfRule type="expression" dxfId="2355" priority="2194">
      <formula>AND(Z129=0, Z129&lt;&gt;"")</formula>
    </cfRule>
    <cfRule type="expression" dxfId="2354" priority="2195">
      <formula>AND(Z129&gt;0, Z129&lt;10000000000)</formula>
    </cfRule>
    <cfRule type="cellIs" dxfId="2353" priority="2196" operator="equal">
      <formula>"yes"</formula>
    </cfRule>
    <cfRule type="cellIs" dxfId="2352" priority="2197" operator="equal">
      <formula>"no"</formula>
    </cfRule>
    <cfRule type="cellIs" dxfId="2351" priority="2198" operator="equal">
      <formula>"remove"</formula>
    </cfRule>
  </conditionalFormatting>
  <conditionalFormatting sqref="N129 N208:N209">
    <cfRule type="expression" dxfId="2350" priority="2978">
      <formula>COUNTIF($N$5:$N131,$N129)&gt;1</formula>
    </cfRule>
  </conditionalFormatting>
  <conditionalFormatting sqref="M129 M208:M209">
    <cfRule type="expression" dxfId="2349" priority="2982">
      <formula>COUNTIF($M$5:$M131,$M129)&gt;1</formula>
    </cfRule>
  </conditionalFormatting>
  <conditionalFormatting sqref="C124">
    <cfRule type="expression" dxfId="2348" priority="2166">
      <formula>$J124="SoftStrap"</formula>
    </cfRule>
    <cfRule type="expression" dxfId="2347" priority="2167">
      <formula>$J124="GP2_CATEGORY"</formula>
    </cfRule>
    <cfRule type="expression" dxfId="2346" priority="2168">
      <formula>$J124="GP3_CATEGORY"</formula>
    </cfRule>
    <cfRule type="expression" dxfId="2345" priority="2169">
      <formula>$J124="GP3_IFP_CATEGORY"</formula>
    </cfRule>
    <cfRule type="expression" dxfId="2344" priority="2170">
      <formula>$J124="GP1_CATEGORY"</formula>
    </cfRule>
    <cfRule type="expression" dxfId="2343" priority="2171">
      <formula>$J124="GP1_IFP_CATEGORY"</formula>
    </cfRule>
  </conditionalFormatting>
  <conditionalFormatting sqref="C127">
    <cfRule type="expression" dxfId="2342" priority="2160">
      <formula>$J127="SoftStrap"</formula>
    </cfRule>
    <cfRule type="expression" dxfId="2341" priority="2161">
      <formula>$J127="GP2_CATEGORY"</formula>
    </cfRule>
    <cfRule type="expression" dxfId="2340" priority="2162">
      <formula>$J127="GP3_CATEGORY"</formula>
    </cfRule>
    <cfRule type="expression" dxfId="2339" priority="2163">
      <formula>$J127="GP3_IFP_CATEGORY"</formula>
    </cfRule>
    <cfRule type="expression" dxfId="2338" priority="2164">
      <formula>$J127="GP1_CATEGORY"</formula>
    </cfRule>
    <cfRule type="expression" dxfId="2337" priority="2165">
      <formula>$J127="GP1_IFP_CATEGORY"</formula>
    </cfRule>
  </conditionalFormatting>
  <conditionalFormatting sqref="F125">
    <cfRule type="expression" dxfId="2336" priority="2130">
      <formula>$J125="SoftStrap"</formula>
    </cfRule>
    <cfRule type="expression" dxfId="2335" priority="2131">
      <formula>$J125="GP2_CATEGORY"</formula>
    </cfRule>
    <cfRule type="expression" dxfId="2334" priority="2132">
      <formula>$J125="GP3_CATEGORY"</formula>
    </cfRule>
    <cfRule type="expression" dxfId="2333" priority="2133">
      <formula>$J125="GP3_IFP_CATEGORY"</formula>
    </cfRule>
    <cfRule type="expression" dxfId="2332" priority="2134">
      <formula>$J125="GP1_CATEGORY"</formula>
    </cfRule>
    <cfRule type="expression" dxfId="2331" priority="2135">
      <formula>$J125="GP1_IFP_CATEGORY"</formula>
    </cfRule>
  </conditionalFormatting>
  <conditionalFormatting sqref="F124">
    <cfRule type="expression" dxfId="2330" priority="2124">
      <formula>$J124="SoftStrap"</formula>
    </cfRule>
    <cfRule type="expression" dxfId="2329" priority="2125">
      <formula>$J124="GP2_CATEGORY"</formula>
    </cfRule>
    <cfRule type="expression" dxfId="2328" priority="2126">
      <formula>$J124="GP3_CATEGORY"</formula>
    </cfRule>
    <cfRule type="expression" dxfId="2327" priority="2127">
      <formula>$J124="GP3_IFP_CATEGORY"</formula>
    </cfRule>
    <cfRule type="expression" dxfId="2326" priority="2128">
      <formula>$J124="GP1_CATEGORY"</formula>
    </cfRule>
    <cfRule type="expression" dxfId="2325" priority="2129">
      <formula>$J124="GP1_IFP_CATEGORY"</formula>
    </cfRule>
  </conditionalFormatting>
  <conditionalFormatting sqref="B124">
    <cfRule type="expression" dxfId="2324" priority="2118">
      <formula>$J124="SoftStrap"</formula>
    </cfRule>
    <cfRule type="expression" dxfId="2323" priority="2119">
      <formula>$J124="GP2_CATEGORY"</formula>
    </cfRule>
    <cfRule type="expression" dxfId="2322" priority="2120">
      <formula>$J124="GP3_CATEGORY"</formula>
    </cfRule>
    <cfRule type="expression" dxfId="2321" priority="2121">
      <formula>$J124="GP3_IFP_CATEGORY"</formula>
    </cfRule>
    <cfRule type="expression" dxfId="2320" priority="2122">
      <formula>$J124="GP1_CATEGORY"</formula>
    </cfRule>
    <cfRule type="expression" dxfId="2319" priority="2123">
      <formula>$J124="GP1_IFP_CATEGORY"</formula>
    </cfRule>
  </conditionalFormatting>
  <conditionalFormatting sqref="B127">
    <cfRule type="expression" dxfId="2318" priority="2112">
      <formula>$J127="SoftStrap"</formula>
    </cfRule>
    <cfRule type="expression" dxfId="2317" priority="2113">
      <formula>$J127="GP2_CATEGORY"</formula>
    </cfRule>
    <cfRule type="expression" dxfId="2316" priority="2114">
      <formula>$J127="GP3_CATEGORY"</formula>
    </cfRule>
    <cfRule type="expression" dxfId="2315" priority="2115">
      <formula>$J127="GP3_IFP_CATEGORY"</formula>
    </cfRule>
    <cfRule type="expression" dxfId="2314" priority="2116">
      <formula>$J127="GP1_CATEGORY"</formula>
    </cfRule>
    <cfRule type="expression" dxfId="2313" priority="2117">
      <formula>$J127="GP1_IFP_CATEGORY"</formula>
    </cfRule>
  </conditionalFormatting>
  <conditionalFormatting sqref="G130:G131 G127:G128">
    <cfRule type="containsText" dxfId="2312" priority="2111" operator="containsText" text="deprecated">
      <formula>NOT(ISERROR(SEARCH("deprecated",G127)))</formula>
    </cfRule>
  </conditionalFormatting>
  <conditionalFormatting sqref="H21:H27 H29:H36">
    <cfRule type="expression" dxfId="2311" priority="2106">
      <formula>$J21="GP2_CATEGORY"</formula>
    </cfRule>
    <cfRule type="expression" dxfId="2310" priority="2107">
      <formula>$J21="GP3_CATEGORY"</formula>
    </cfRule>
    <cfRule type="expression" dxfId="2309" priority="2108">
      <formula>$J21="GP3_IFP_CATEGORY"</formula>
    </cfRule>
    <cfRule type="expression" dxfId="2308" priority="2109">
      <formula>$J21="GP1_CATEGORY"</formula>
    </cfRule>
    <cfRule type="expression" dxfId="2307" priority="2110">
      <formula>$J21="GP1_IFP_CATEGORY"</formula>
    </cfRule>
  </conditionalFormatting>
  <conditionalFormatting sqref="H238:H1048576 H1:H27 H208:H234 H29:H204">
    <cfRule type="cellIs" dxfId="2306" priority="1955" operator="equal">
      <formula>"JtagRd, SBRd, R4Err"</formula>
    </cfRule>
    <cfRule type="cellIs" dxfId="2305" priority="1956" operator="equal">
      <formula>"JtagRd, SBRd"</formula>
    </cfRule>
    <cfRule type="cellIs" dxfId="2304" priority="1957" operator="equal">
      <formula>"JtagRd, SBRd, JtagWr, SBWr, R4Err"</formula>
    </cfRule>
    <cfRule type="cellIs" dxfId="2303" priority="1958" operator="equal">
      <formula>"JtagRd, SBRd, R4Err, LockTag"</formula>
    </cfRule>
    <cfRule type="cellIs" dxfId="2302" priority="2094" operator="equal">
      <formula>"JtagRd, SBRd, SEC_CRC-16"</formula>
    </cfRule>
    <cfRule type="cellIs" dxfId="2301" priority="2095" operator="equal">
      <formula>"JtagRd, SBRd, JtagWr, R4Err, CRC-16"</formula>
    </cfRule>
    <cfRule type="cellIs" dxfId="2300" priority="2096" operator="equal">
      <formula>"JtagRd, SBRd, JtagWr, SBWr, R4Err, CRC-16"</formula>
    </cfRule>
    <cfRule type="cellIs" dxfId="2299" priority="2097" operator="equal">
      <formula>"JtagRd, SBRd, CRC-16"</formula>
    </cfRule>
  </conditionalFormatting>
  <conditionalFormatting sqref="H238:H1048576 H5:H27 H208:H234 H29:H204">
    <cfRule type="containsText" dxfId="2298" priority="1959" operator="containsText" text="Zeroizable">
      <formula>NOT(ISERROR(SEARCH("Zeroizable",H5)))</formula>
    </cfRule>
    <cfRule type="containsText" dxfId="2297" priority="1960" operator="containsText" text="BOD">
      <formula>NOT(ISERROR(SEARCH("BOD",H5)))</formula>
    </cfRule>
  </conditionalFormatting>
  <conditionalFormatting sqref="L205:L206">
    <cfRule type="cellIs" dxfId="2296" priority="1894" operator="equal">
      <formula>1</formula>
    </cfRule>
  </conditionalFormatting>
  <conditionalFormatting sqref="G205:G206">
    <cfRule type="containsText" dxfId="2295" priority="1886" operator="containsText" text="deprecated">
      <formula>NOT(ISERROR(SEARCH("deprecated",G205)))</formula>
    </cfRule>
  </conditionalFormatting>
  <conditionalFormatting sqref="K205:K206">
    <cfRule type="colorScale" priority="1901">
      <colorScale>
        <cfvo type="min"/>
        <cfvo type="percentile" val="50"/>
        <cfvo type="max"/>
        <color rgb="FFF8696B"/>
        <color rgb="FFFFEB84"/>
        <color rgb="FF63BE7B"/>
      </colorScale>
    </cfRule>
  </conditionalFormatting>
  <conditionalFormatting sqref="H205:H206">
    <cfRule type="cellIs" dxfId="2294" priority="1876" operator="equal">
      <formula>"JtagRd, SBRd, R4Err"</formula>
    </cfRule>
    <cfRule type="cellIs" dxfId="2293" priority="1877" operator="equal">
      <formula>"JtagRd, SBRd"</formula>
    </cfRule>
    <cfRule type="cellIs" dxfId="2292" priority="1878" operator="equal">
      <formula>"JtagRd, SBRd, JtagWr, SBWr, R4Err"</formula>
    </cfRule>
    <cfRule type="cellIs" dxfId="2291" priority="1879" operator="equal">
      <formula>"JtagRd, SBRd, R4Err, LockTag"</formula>
    </cfRule>
    <cfRule type="cellIs" dxfId="2290" priority="1882" operator="equal">
      <formula>"JtagRd, SBRd, SEC_CRC-16"</formula>
    </cfRule>
    <cfRule type="cellIs" dxfId="2289" priority="1883" operator="equal">
      <formula>"JtagRd, SBRd, JtagWr, R4Err, CRC-16"</formula>
    </cfRule>
    <cfRule type="cellIs" dxfId="2288" priority="1884" operator="equal">
      <formula>"JtagRd, SBRd, JtagWr, SBWr, R4Err, CRC-16"</formula>
    </cfRule>
    <cfRule type="cellIs" dxfId="2287" priority="1885" operator="equal">
      <formula>"JtagRd, SBRd, CRC-16"</formula>
    </cfRule>
  </conditionalFormatting>
  <conditionalFormatting sqref="H205:H206">
    <cfRule type="containsText" dxfId="2286" priority="1880" operator="containsText" text="Zeroizable">
      <formula>NOT(ISERROR(SEARCH("Zeroizable",H205)))</formula>
    </cfRule>
    <cfRule type="containsText" dxfId="2285" priority="1881" operator="containsText" text="BOD">
      <formula>NOT(ISERROR(SEARCH("BOD",H205)))</formula>
    </cfRule>
  </conditionalFormatting>
  <conditionalFormatting sqref="L207:L209">
    <cfRule type="cellIs" dxfId="2284" priority="1868" operator="equal">
      <formula>1</formula>
    </cfRule>
  </conditionalFormatting>
  <conditionalFormatting sqref="G207:G209">
    <cfRule type="containsText" dxfId="2283" priority="1860" operator="containsText" text="deprecated">
      <formula>NOT(ISERROR(SEARCH("deprecated",G207)))</formula>
    </cfRule>
  </conditionalFormatting>
  <conditionalFormatting sqref="H207:H209">
    <cfRule type="cellIs" dxfId="2282" priority="1850" operator="equal">
      <formula>"JtagRd, SBRd, R4Err"</formula>
    </cfRule>
    <cfRule type="cellIs" dxfId="2281" priority="1851" operator="equal">
      <formula>"JtagRd, SBRd"</formula>
    </cfRule>
    <cfRule type="cellIs" dxfId="2280" priority="1852" operator="equal">
      <formula>"JtagRd, SBRd, JtagWr, SBWr, R4Err"</formula>
    </cfRule>
    <cfRule type="cellIs" dxfId="2279" priority="1853" operator="equal">
      <formula>"JtagRd, SBRd, R4Err, LockTag"</formula>
    </cfRule>
    <cfRule type="cellIs" dxfId="2278" priority="1856" operator="equal">
      <formula>"JtagRd, SBRd, SEC_CRC-16"</formula>
    </cfRule>
    <cfRule type="cellIs" dxfId="2277" priority="1857" operator="equal">
      <formula>"JtagRd, SBRd, JtagWr, R4Err, CRC-16"</formula>
    </cfRule>
    <cfRule type="cellIs" dxfId="2276" priority="1858" operator="equal">
      <formula>"JtagRd, SBRd, JtagWr, SBWr, R4Err, CRC-16"</formula>
    </cfRule>
    <cfRule type="cellIs" dxfId="2275" priority="1859" operator="equal">
      <formula>"JtagRd, SBRd, CRC-16"</formula>
    </cfRule>
  </conditionalFormatting>
  <conditionalFormatting sqref="H207:H209">
    <cfRule type="containsText" dxfId="2274" priority="1854" operator="containsText" text="Zeroizable">
      <formula>NOT(ISERROR(SEARCH("Zeroizable",H207)))</formula>
    </cfRule>
    <cfRule type="containsText" dxfId="2273" priority="1855" operator="containsText" text="BOD">
      <formula>NOT(ISERROR(SEARCH("BOD",H207)))</formula>
    </cfRule>
  </conditionalFormatting>
  <conditionalFormatting sqref="L235:L236">
    <cfRule type="cellIs" dxfId="2272" priority="1805" operator="equal">
      <formula>1</formula>
    </cfRule>
  </conditionalFormatting>
  <conditionalFormatting sqref="G235:G236">
    <cfRule type="containsText" dxfId="2271" priority="1797" operator="containsText" text="deprecated">
      <formula>NOT(ISERROR(SEARCH("deprecated",G235)))</formula>
    </cfRule>
  </conditionalFormatting>
  <conditionalFormatting sqref="K235:K236">
    <cfRule type="colorScale" priority="1812">
      <colorScale>
        <cfvo type="min"/>
        <cfvo type="percentile" val="50"/>
        <cfvo type="max"/>
        <color rgb="FFF8696B"/>
        <color rgb="FFFFEB84"/>
        <color rgb="FF63BE7B"/>
      </colorScale>
    </cfRule>
  </conditionalFormatting>
  <conditionalFormatting sqref="H235:H236">
    <cfRule type="cellIs" dxfId="2270" priority="1787" operator="equal">
      <formula>"JtagRd, SBRd, R4Err"</formula>
    </cfRule>
    <cfRule type="cellIs" dxfId="2269" priority="1788" operator="equal">
      <formula>"JtagRd, SBRd"</formula>
    </cfRule>
    <cfRule type="cellIs" dxfId="2268" priority="1789" operator="equal">
      <formula>"JtagRd, SBRd, JtagWr, SBWr, R4Err"</formula>
    </cfRule>
    <cfRule type="cellIs" dxfId="2267" priority="1790" operator="equal">
      <formula>"JtagRd, SBRd, R4Err, LockTag"</formula>
    </cfRule>
    <cfRule type="cellIs" dxfId="2266" priority="1793" operator="equal">
      <formula>"JtagRd, SBRd, SEC_CRC-16"</formula>
    </cfRule>
    <cfRule type="cellIs" dxfId="2265" priority="1794" operator="equal">
      <formula>"JtagRd, SBRd, JtagWr, R4Err, CRC-16"</formula>
    </cfRule>
    <cfRule type="cellIs" dxfId="2264" priority="1795" operator="equal">
      <formula>"JtagRd, SBRd, JtagWr, SBWr, R4Err, CRC-16"</formula>
    </cfRule>
    <cfRule type="cellIs" dxfId="2263" priority="1796" operator="equal">
      <formula>"JtagRd, SBRd, CRC-16"</formula>
    </cfRule>
  </conditionalFormatting>
  <conditionalFormatting sqref="H235:H236">
    <cfRule type="containsText" dxfId="2262" priority="1791" operator="containsText" text="Zeroizable">
      <formula>NOT(ISERROR(SEARCH("Zeroizable",H235)))</formula>
    </cfRule>
    <cfRule type="containsText" dxfId="2261" priority="1792" operator="containsText" text="BOD">
      <formula>NOT(ISERROR(SEARCH("BOD",H235)))</formula>
    </cfRule>
  </conditionalFormatting>
  <conditionalFormatting sqref="AB235:AB236">
    <cfRule type="expression" dxfId="2260" priority="1750">
      <formula>AND(AB235=0, AB235&lt;&gt;"")</formula>
    </cfRule>
    <cfRule type="expression" dxfId="2259" priority="1751">
      <formula>AND(AB235&gt;0, AB235&lt;10000000000)</formula>
    </cfRule>
    <cfRule type="cellIs" dxfId="2258" priority="1752" operator="equal">
      <formula>"yes"</formula>
    </cfRule>
    <cfRule type="cellIs" dxfId="2257" priority="1753" operator="equal">
      <formula>"no"</formula>
    </cfRule>
    <cfRule type="cellIs" dxfId="2256" priority="1754" operator="equal">
      <formula>"remove"</formula>
    </cfRule>
  </conditionalFormatting>
  <conditionalFormatting sqref="AB235:AB236">
    <cfRule type="expression" dxfId="2255" priority="1755">
      <formula>$J235="SoftStrap"</formula>
    </cfRule>
    <cfRule type="expression" dxfId="2254" priority="1756">
      <formula>$J235="GP2_CATEGORY"</formula>
    </cfRule>
    <cfRule type="expression" dxfId="2253" priority="1757">
      <formula>$J235="GP3_CATEGORY"</formula>
    </cfRule>
    <cfRule type="expression" dxfId="2252" priority="1758">
      <formula>$J235="GP3_IFP_CATEGORY"</formula>
    </cfRule>
    <cfRule type="expression" dxfId="2251" priority="1759">
      <formula>$J235="GP1_CATEGORY"</formula>
    </cfRule>
    <cfRule type="expression" dxfId="2250" priority="1760">
      <formula>$J235="GP1_IFP_CATEGORY"</formula>
    </cfRule>
  </conditionalFormatting>
  <conditionalFormatting sqref="AA235:AA236">
    <cfRule type="expression" dxfId="2249" priority="1706">
      <formula>AND(AA235=0, AA235&lt;&gt;"")</formula>
    </cfRule>
    <cfRule type="expression" dxfId="2248" priority="1707">
      <formula>AND(AA235&gt;0, AA235&lt;10000000000)</formula>
    </cfRule>
    <cfRule type="cellIs" dxfId="2247" priority="1708" operator="equal">
      <formula>"yes"</formula>
    </cfRule>
    <cfRule type="cellIs" dxfId="2246" priority="1709" operator="equal">
      <formula>"no"</formula>
    </cfRule>
    <cfRule type="cellIs" dxfId="2245" priority="1710" operator="equal">
      <formula>"remove"</formula>
    </cfRule>
  </conditionalFormatting>
  <conditionalFormatting sqref="AA235:AA236">
    <cfRule type="expression" dxfId="2244" priority="1711">
      <formula>$J235="SoftStrap"</formula>
    </cfRule>
    <cfRule type="expression" dxfId="2243" priority="1712">
      <formula>$J235="GP2_CATEGORY"</formula>
    </cfRule>
    <cfRule type="expression" dxfId="2242" priority="1713">
      <formula>$J235="GP3_CATEGORY"</formula>
    </cfRule>
    <cfRule type="expression" dxfId="2241" priority="1714">
      <formula>$J235="GP3_IFP_CATEGORY"</formula>
    </cfRule>
    <cfRule type="expression" dxfId="2240" priority="1715">
      <formula>$J235="GP1_CATEGORY"</formula>
    </cfRule>
    <cfRule type="expression" dxfId="2239" priority="1716">
      <formula>$J235="GP1_IFP_CATEGORY"</formula>
    </cfRule>
  </conditionalFormatting>
  <conditionalFormatting sqref="Z127:Z128">
    <cfRule type="expression" dxfId="2238" priority="1673">
      <formula>AND(Z127=0, Z127&lt;&gt;"")</formula>
    </cfRule>
    <cfRule type="expression" dxfId="2237" priority="1674">
      <formula>AND(Z127&gt;0, Z127&lt;10000000000)</formula>
    </cfRule>
    <cfRule type="cellIs" dxfId="2236" priority="1675" operator="equal">
      <formula>"yes"</formula>
    </cfRule>
    <cfRule type="cellIs" dxfId="2235" priority="1676" operator="equal">
      <formula>"no"</formula>
    </cfRule>
    <cfRule type="cellIs" dxfId="2234" priority="1677" operator="equal">
      <formula>"remove"</formula>
    </cfRule>
  </conditionalFormatting>
  <conditionalFormatting sqref="AA198:AB199">
    <cfRule type="expression" dxfId="2233" priority="1629">
      <formula>AND(AA198=0, AA198&lt;&gt;"")</formula>
    </cfRule>
    <cfRule type="expression" dxfId="2232" priority="1630">
      <formula>AND(AA198&gt;0, AA198&lt;10000000000)</formula>
    </cfRule>
    <cfRule type="cellIs" dxfId="2231" priority="1631" operator="equal">
      <formula>"yes"</formula>
    </cfRule>
    <cfRule type="cellIs" dxfId="2230" priority="1632" operator="equal">
      <formula>"no"</formula>
    </cfRule>
    <cfRule type="cellIs" dxfId="2229" priority="1633" operator="equal">
      <formula>"remove"</formula>
    </cfRule>
  </conditionalFormatting>
  <conditionalFormatting sqref="AA198:AB199">
    <cfRule type="expression" dxfId="2228" priority="1634">
      <formula>$J198="SoftStrap"</formula>
    </cfRule>
    <cfRule type="expression" dxfId="2227" priority="1635">
      <formula>$J198="GP2_CATEGORY"</formula>
    </cfRule>
    <cfRule type="expression" dxfId="2226" priority="1636">
      <formula>$J198="GP3_CATEGORY"</formula>
    </cfRule>
    <cfRule type="expression" dxfId="2225" priority="1637">
      <formula>$J198="GP3_IFP_CATEGORY"</formula>
    </cfRule>
    <cfRule type="expression" dxfId="2224" priority="1638">
      <formula>$J198="GP1_CATEGORY"</formula>
    </cfRule>
    <cfRule type="expression" dxfId="2223" priority="1639">
      <formula>$J198="GP1_IFP_CATEGORY"</formula>
    </cfRule>
  </conditionalFormatting>
  <conditionalFormatting sqref="AC198:AE199">
    <cfRule type="expression" dxfId="2222" priority="1618">
      <formula>AND(AC198=0, AC198&lt;&gt;"")</formula>
    </cfRule>
    <cfRule type="expression" dxfId="2221" priority="1619">
      <formula>AND(AC198&gt;0, AC198&lt;10000000000)</formula>
    </cfRule>
    <cfRule type="cellIs" dxfId="2220" priority="1620" operator="equal">
      <formula>"yes"</formula>
    </cfRule>
    <cfRule type="cellIs" dxfId="2219" priority="1621" operator="equal">
      <formula>"no"</formula>
    </cfRule>
    <cfRule type="cellIs" dxfId="2218" priority="1622" operator="equal">
      <formula>"remove"</formula>
    </cfRule>
  </conditionalFormatting>
  <conditionalFormatting sqref="AC198:AE199">
    <cfRule type="expression" dxfId="2217" priority="1623">
      <formula>$J198="SoftStrap"</formula>
    </cfRule>
    <cfRule type="expression" dxfId="2216" priority="1624">
      <formula>$J198="GP2_CATEGORY"</formula>
    </cfRule>
    <cfRule type="expression" dxfId="2215" priority="1625">
      <formula>$J198="GP3_CATEGORY"</formula>
    </cfRule>
    <cfRule type="expression" dxfId="2214" priority="1626">
      <formula>$J198="GP3_IFP_CATEGORY"</formula>
    </cfRule>
    <cfRule type="expression" dxfId="2213" priority="1627">
      <formula>$J198="GP1_CATEGORY"</formula>
    </cfRule>
    <cfRule type="expression" dxfId="2212" priority="1628">
      <formula>$J198="GP1_IFP_CATEGORY"</formula>
    </cfRule>
  </conditionalFormatting>
  <conditionalFormatting sqref="AB214">
    <cfRule type="expression" dxfId="2211" priority="1607">
      <formula>AND(AB214=0, AB214&lt;&gt;"")</formula>
    </cfRule>
    <cfRule type="expression" dxfId="2210" priority="1608">
      <formula>AND(AB214&gt;0, AB214&lt;10000000000)</formula>
    </cfRule>
    <cfRule type="cellIs" dxfId="2209" priority="1609" operator="equal">
      <formula>"yes"</formula>
    </cfRule>
    <cfRule type="cellIs" dxfId="2208" priority="1610" operator="equal">
      <formula>"no"</formula>
    </cfRule>
    <cfRule type="cellIs" dxfId="2207" priority="1611" operator="equal">
      <formula>"remove"</formula>
    </cfRule>
  </conditionalFormatting>
  <conditionalFormatting sqref="AB214">
    <cfRule type="expression" dxfId="2206" priority="1612">
      <formula>$J214="SoftStrap"</formula>
    </cfRule>
    <cfRule type="expression" dxfId="2205" priority="1613">
      <formula>$J214="GP2_CATEGORY"</formula>
    </cfRule>
    <cfRule type="expression" dxfId="2204" priority="1614">
      <formula>$J214="GP3_CATEGORY"</formula>
    </cfRule>
    <cfRule type="expression" dxfId="2203" priority="1615">
      <formula>$J214="GP3_IFP_CATEGORY"</formula>
    </cfRule>
    <cfRule type="expression" dxfId="2202" priority="1616">
      <formula>$J214="GP1_CATEGORY"</formula>
    </cfRule>
    <cfRule type="expression" dxfId="2201" priority="1617">
      <formula>$J214="GP1_IFP_CATEGORY"</formula>
    </cfRule>
  </conditionalFormatting>
  <conditionalFormatting sqref="AA214">
    <cfRule type="expression" dxfId="2200" priority="1596">
      <formula>AND(AA214=0, AA214&lt;&gt;"")</formula>
    </cfRule>
    <cfRule type="expression" dxfId="2199" priority="1597">
      <formula>AND(AA214&gt;0, AA214&lt;10000000000)</formula>
    </cfRule>
    <cfRule type="cellIs" dxfId="2198" priority="1598" operator="equal">
      <formula>"yes"</formula>
    </cfRule>
    <cfRule type="cellIs" dxfId="2197" priority="1599" operator="equal">
      <formula>"no"</formula>
    </cfRule>
    <cfRule type="cellIs" dxfId="2196" priority="1600" operator="equal">
      <formula>"remove"</formula>
    </cfRule>
  </conditionalFormatting>
  <conditionalFormatting sqref="AA214">
    <cfRule type="expression" dxfId="2195" priority="1601">
      <formula>$J214="SoftStrap"</formula>
    </cfRule>
    <cfRule type="expression" dxfId="2194" priority="1602">
      <formula>$J214="GP2_CATEGORY"</formula>
    </cfRule>
    <cfRule type="expression" dxfId="2193" priority="1603">
      <formula>$J214="GP3_CATEGORY"</formula>
    </cfRule>
    <cfRule type="expression" dxfId="2192" priority="1604">
      <formula>$J214="GP3_IFP_CATEGORY"</formula>
    </cfRule>
    <cfRule type="expression" dxfId="2191" priority="1605">
      <formula>$J214="GP1_CATEGORY"</formula>
    </cfRule>
    <cfRule type="expression" dxfId="2190" priority="1606">
      <formula>$J214="GP1_IFP_CATEGORY"</formula>
    </cfRule>
  </conditionalFormatting>
  <conditionalFormatting sqref="AC214:AE214">
    <cfRule type="expression" dxfId="2189" priority="1585">
      <formula>AND(AC214=0, AC214&lt;&gt;"")</formula>
    </cfRule>
    <cfRule type="expression" dxfId="2188" priority="1586">
      <formula>AND(AC214&gt;0, AC214&lt;10000000000)</formula>
    </cfRule>
    <cfRule type="cellIs" dxfId="2187" priority="1587" operator="equal">
      <formula>"yes"</formula>
    </cfRule>
    <cfRule type="cellIs" dxfId="2186" priority="1588" operator="equal">
      <formula>"no"</formula>
    </cfRule>
    <cfRule type="cellIs" dxfId="2185" priority="1589" operator="equal">
      <formula>"remove"</formula>
    </cfRule>
  </conditionalFormatting>
  <conditionalFormatting sqref="AC214:AE214">
    <cfRule type="expression" dxfId="2184" priority="1590">
      <formula>$J214="SoftStrap"</formula>
    </cfRule>
    <cfRule type="expression" dxfId="2183" priority="1591">
      <formula>$J214="GP2_CATEGORY"</formula>
    </cfRule>
    <cfRule type="expression" dxfId="2182" priority="1592">
      <formula>$J214="GP3_CATEGORY"</formula>
    </cfRule>
    <cfRule type="expression" dxfId="2181" priority="1593">
      <formula>$J214="GP3_IFP_CATEGORY"</formula>
    </cfRule>
    <cfRule type="expression" dxfId="2180" priority="1594">
      <formula>$J214="GP1_CATEGORY"</formula>
    </cfRule>
    <cfRule type="expression" dxfId="2179" priority="1595">
      <formula>$J214="GP1_IFP_CATEGORY"</formula>
    </cfRule>
  </conditionalFormatting>
  <conditionalFormatting sqref="AB230">
    <cfRule type="expression" dxfId="2178" priority="1574">
      <formula>AND(AB230=0, AB230&lt;&gt;"")</formula>
    </cfRule>
    <cfRule type="expression" dxfId="2177" priority="1575">
      <formula>AND(AB230&gt;0, AB230&lt;10000000000)</formula>
    </cfRule>
    <cfRule type="cellIs" dxfId="2176" priority="1576" operator="equal">
      <formula>"yes"</formula>
    </cfRule>
    <cfRule type="cellIs" dxfId="2175" priority="1577" operator="equal">
      <formula>"no"</formula>
    </cfRule>
    <cfRule type="cellIs" dxfId="2174" priority="1578" operator="equal">
      <formula>"remove"</formula>
    </cfRule>
  </conditionalFormatting>
  <conditionalFormatting sqref="AB230">
    <cfRule type="expression" dxfId="2173" priority="1579">
      <formula>$J230="SoftStrap"</formula>
    </cfRule>
    <cfRule type="expression" dxfId="2172" priority="1580">
      <formula>$J230="GP2_CATEGORY"</formula>
    </cfRule>
    <cfRule type="expression" dxfId="2171" priority="1581">
      <formula>$J230="GP3_CATEGORY"</formula>
    </cfRule>
    <cfRule type="expression" dxfId="2170" priority="1582">
      <formula>$J230="GP3_IFP_CATEGORY"</formula>
    </cfRule>
    <cfRule type="expression" dxfId="2169" priority="1583">
      <formula>$J230="GP1_CATEGORY"</formula>
    </cfRule>
    <cfRule type="expression" dxfId="2168" priority="1584">
      <formula>$J230="GP1_IFP_CATEGORY"</formula>
    </cfRule>
  </conditionalFormatting>
  <conditionalFormatting sqref="AA230">
    <cfRule type="expression" dxfId="2167" priority="1563">
      <formula>AND(AA230=0, AA230&lt;&gt;"")</formula>
    </cfRule>
    <cfRule type="expression" dxfId="2166" priority="1564">
      <formula>AND(AA230&gt;0, AA230&lt;10000000000)</formula>
    </cfRule>
    <cfRule type="cellIs" dxfId="2165" priority="1565" operator="equal">
      <formula>"yes"</formula>
    </cfRule>
    <cfRule type="cellIs" dxfId="2164" priority="1566" operator="equal">
      <formula>"no"</formula>
    </cfRule>
    <cfRule type="cellIs" dxfId="2163" priority="1567" operator="equal">
      <formula>"remove"</formula>
    </cfRule>
  </conditionalFormatting>
  <conditionalFormatting sqref="AA230">
    <cfRule type="expression" dxfId="2162" priority="1568">
      <formula>$J230="SoftStrap"</formula>
    </cfRule>
    <cfRule type="expression" dxfId="2161" priority="1569">
      <formula>$J230="GP2_CATEGORY"</formula>
    </cfRule>
    <cfRule type="expression" dxfId="2160" priority="1570">
      <formula>$J230="GP3_CATEGORY"</formula>
    </cfRule>
    <cfRule type="expression" dxfId="2159" priority="1571">
      <formula>$J230="GP3_IFP_CATEGORY"</formula>
    </cfRule>
    <cfRule type="expression" dxfId="2158" priority="1572">
      <formula>$J230="GP1_CATEGORY"</formula>
    </cfRule>
    <cfRule type="expression" dxfId="2157" priority="1573">
      <formula>$J230="GP1_IFP_CATEGORY"</formula>
    </cfRule>
  </conditionalFormatting>
  <conditionalFormatting sqref="AC230:AE230">
    <cfRule type="expression" dxfId="2156" priority="1552">
      <formula>AND(AC230=0, AC230&lt;&gt;"")</formula>
    </cfRule>
    <cfRule type="expression" dxfId="2155" priority="1553">
      <formula>AND(AC230&gt;0, AC230&lt;10000000000)</formula>
    </cfRule>
    <cfRule type="cellIs" dxfId="2154" priority="1554" operator="equal">
      <formula>"yes"</formula>
    </cfRule>
    <cfRule type="cellIs" dxfId="2153" priority="1555" operator="equal">
      <formula>"no"</formula>
    </cfRule>
    <cfRule type="cellIs" dxfId="2152" priority="1556" operator="equal">
      <formula>"remove"</formula>
    </cfRule>
  </conditionalFormatting>
  <conditionalFormatting sqref="AC230:AE230">
    <cfRule type="expression" dxfId="2151" priority="1557">
      <formula>$J230="SoftStrap"</formula>
    </cfRule>
    <cfRule type="expression" dxfId="2150" priority="1558">
      <formula>$J230="GP2_CATEGORY"</formula>
    </cfRule>
    <cfRule type="expression" dxfId="2149" priority="1559">
      <formula>$J230="GP3_CATEGORY"</formula>
    </cfRule>
    <cfRule type="expression" dxfId="2148" priority="1560">
      <formula>$J230="GP3_IFP_CATEGORY"</formula>
    </cfRule>
    <cfRule type="expression" dxfId="2147" priority="1561">
      <formula>$J230="GP1_CATEGORY"</formula>
    </cfRule>
    <cfRule type="expression" dxfId="2146" priority="1562">
      <formula>$J230="GP1_IFP_CATEGORY"</formula>
    </cfRule>
  </conditionalFormatting>
  <conditionalFormatting sqref="K238:K1048576 K210 K129 K1:K27 K33:K58 K62:K126 K132:K204 K213:K234 K29:K31">
    <cfRule type="colorScale" priority="3032">
      <colorScale>
        <cfvo type="min"/>
        <cfvo type="percentile" val="50"/>
        <cfvo type="max"/>
        <color rgb="FFF8696B"/>
        <color rgb="FFFFEB84"/>
        <color rgb="FF63BE7B"/>
      </colorScale>
    </cfRule>
  </conditionalFormatting>
  <conditionalFormatting sqref="A212:I212">
    <cfRule type="expression" dxfId="2145" priority="1545">
      <formula>$J212="SoftStrap"</formula>
    </cfRule>
    <cfRule type="expression" dxfId="2144" priority="1546">
      <formula>$J212="GP2_CATEGORY"</formula>
    </cfRule>
    <cfRule type="expression" dxfId="2143" priority="1547">
      <formula>$J212="GP3_CATEGORY"</formula>
    </cfRule>
    <cfRule type="expression" dxfId="2142" priority="1548">
      <formula>$J212="GP3_IFP_CATEGORY"</formula>
    </cfRule>
    <cfRule type="expression" dxfId="2141" priority="1549">
      <formula>$J212="GP1_CATEGORY"</formula>
    </cfRule>
    <cfRule type="expression" dxfId="2140" priority="1550">
      <formula>$J212="GP1_IFP_CATEGORY"</formula>
    </cfRule>
  </conditionalFormatting>
  <conditionalFormatting sqref="K211:K212">
    <cfRule type="colorScale" priority="1551">
      <colorScale>
        <cfvo type="min"/>
        <cfvo type="percentile" val="50"/>
        <cfvo type="max"/>
        <color rgb="FFF8696B"/>
        <color rgb="FFFFEB84"/>
        <color rgb="FF63BE7B"/>
      </colorScale>
    </cfRule>
  </conditionalFormatting>
  <conditionalFormatting sqref="J212">
    <cfRule type="expression" dxfId="2139" priority="1484">
      <formula>$J212="SoftStrap"</formula>
    </cfRule>
    <cfRule type="expression" dxfId="2138" priority="1485">
      <formula>$J212="GP2_CATEGORY"</formula>
    </cfRule>
    <cfRule type="expression" dxfId="2137" priority="1486">
      <formula>$J212="GP3_CATEGORY"</formula>
    </cfRule>
    <cfRule type="expression" dxfId="2136" priority="1487">
      <formula>$J212="GP3_IFP_CATEGORY"</formula>
    </cfRule>
    <cfRule type="expression" dxfId="2135" priority="1488">
      <formula>$J212="GP1_CATEGORY"</formula>
    </cfRule>
    <cfRule type="expression" dxfId="2134" priority="1489">
      <formula>$J212="GP1_IFP_CATEGORY"</formula>
    </cfRule>
  </conditionalFormatting>
  <conditionalFormatting sqref="L237">
    <cfRule type="cellIs" dxfId="2133" priority="1470" operator="equal">
      <formula>1</formula>
    </cfRule>
  </conditionalFormatting>
  <conditionalFormatting sqref="AA237:AE237 AK237:DG237">
    <cfRule type="expression" dxfId="2132" priority="1465">
      <formula>AND(AA237=0, AA237&lt;&gt;"")</formula>
    </cfRule>
    <cfRule type="expression" dxfId="2131" priority="1466">
      <formula>AND(AA237&gt;0, AA237&lt;10000000000)</formula>
    </cfRule>
    <cfRule type="cellIs" dxfId="2130" priority="1467" operator="equal">
      <formula>"yes"</formula>
    </cfRule>
    <cfRule type="cellIs" dxfId="2129" priority="1468" operator="equal">
      <formula>"no"</formula>
    </cfRule>
    <cfRule type="cellIs" dxfId="2128" priority="1469" operator="equal">
      <formula>"remove"</formula>
    </cfRule>
  </conditionalFormatting>
  <conditionalFormatting sqref="G237">
    <cfRule type="containsText" dxfId="2127" priority="1462" operator="containsText" text="deprecated">
      <formula>NOT(ISERROR(SEARCH("deprecated",G237)))</formula>
    </cfRule>
  </conditionalFormatting>
  <conditionalFormatting sqref="A237:O237">
    <cfRule type="expression" dxfId="2126" priority="1471">
      <formula>$J237="SoftStrap"</formula>
    </cfRule>
    <cfRule type="expression" dxfId="2125" priority="1472">
      <formula>$J237="GP2_CATEGORY"</formula>
    </cfRule>
    <cfRule type="expression" dxfId="2124" priority="1473">
      <formula>$J237="GP3_CATEGORY"</formula>
    </cfRule>
    <cfRule type="expression" dxfId="2123" priority="1474">
      <formula>$J237="GP3_IFP_CATEGORY"</formula>
    </cfRule>
    <cfRule type="expression" dxfId="2122" priority="1475">
      <formula>$J237="GP1_CATEGORY"</formula>
    </cfRule>
    <cfRule type="expression" dxfId="2121" priority="1476">
      <formula>$J237="GP1_IFP_CATEGORY"</formula>
    </cfRule>
  </conditionalFormatting>
  <conditionalFormatting sqref="H237">
    <cfRule type="cellIs" dxfId="2120" priority="1452" operator="equal">
      <formula>"JtagRd, SBRd, R4Err"</formula>
    </cfRule>
    <cfRule type="cellIs" dxfId="2119" priority="1453" operator="equal">
      <formula>"JtagRd, SBRd"</formula>
    </cfRule>
    <cfRule type="cellIs" dxfId="2118" priority="1454" operator="equal">
      <formula>"JtagRd, SBRd, JtagWr, SBWr, R4Err"</formula>
    </cfRule>
    <cfRule type="cellIs" dxfId="2117" priority="1455" operator="equal">
      <formula>"JtagRd, SBRd, R4Err, LockTag"</formula>
    </cfRule>
    <cfRule type="cellIs" dxfId="2116" priority="1458" operator="equal">
      <formula>"JtagRd, SBRd, SEC_CRC-16"</formula>
    </cfRule>
    <cfRule type="cellIs" dxfId="2115" priority="1459" operator="equal">
      <formula>"JtagRd, SBRd, JtagWr, R4Err, CRC-16"</formula>
    </cfRule>
    <cfRule type="cellIs" dxfId="2114" priority="1460" operator="equal">
      <formula>"JtagRd, SBRd, JtagWr, SBWr, R4Err, CRC-16"</formula>
    </cfRule>
    <cfRule type="cellIs" dxfId="2113" priority="1461" operator="equal">
      <formula>"JtagRd, SBRd, CRC-16"</formula>
    </cfRule>
  </conditionalFormatting>
  <conditionalFormatting sqref="H237">
    <cfRule type="containsText" dxfId="2112" priority="1456" operator="containsText" text="Zeroizable">
      <formula>NOT(ISERROR(SEARCH("Zeroizable",H237)))</formula>
    </cfRule>
    <cfRule type="containsText" dxfId="2111" priority="1457" operator="containsText" text="BOD">
      <formula>NOT(ISERROR(SEARCH("BOD",H237)))</formula>
    </cfRule>
  </conditionalFormatting>
  <conditionalFormatting sqref="K237">
    <cfRule type="colorScale" priority="1477">
      <colorScale>
        <cfvo type="min"/>
        <cfvo type="percentile" val="50"/>
        <cfvo type="max"/>
        <color rgb="FFF8696B"/>
        <color rgb="FFFFEB84"/>
        <color rgb="FF63BE7B"/>
      </colorScale>
    </cfRule>
  </conditionalFormatting>
  <conditionalFormatting sqref="AC235:AE236">
    <cfRule type="expression" dxfId="2110" priority="1441">
      <formula>AND(AC235=0, AC235&lt;&gt;"")</formula>
    </cfRule>
    <cfRule type="expression" dxfId="2109" priority="1442">
      <formula>AND(AC235&gt;0, AC235&lt;10000000000)</formula>
    </cfRule>
    <cfRule type="cellIs" dxfId="2108" priority="1443" operator="equal">
      <formula>"yes"</formula>
    </cfRule>
    <cfRule type="cellIs" dxfId="2107" priority="1444" operator="equal">
      <formula>"no"</formula>
    </cfRule>
    <cfRule type="cellIs" dxfId="2106" priority="1445" operator="equal">
      <formula>"remove"</formula>
    </cfRule>
  </conditionalFormatting>
  <conditionalFormatting sqref="AC235:AE236">
    <cfRule type="expression" dxfId="2105" priority="1446">
      <formula>$J235="SoftStrap"</formula>
    </cfRule>
    <cfRule type="expression" dxfId="2104" priority="1447">
      <formula>$J235="GP2_CATEGORY"</formula>
    </cfRule>
    <cfRule type="expression" dxfId="2103" priority="1448">
      <formula>$J235="GP3_CATEGORY"</formula>
    </cfRule>
    <cfRule type="expression" dxfId="2102" priority="1449">
      <formula>$J235="GP3_IFP_CATEGORY"</formula>
    </cfRule>
    <cfRule type="expression" dxfId="2101" priority="1450">
      <formula>$J235="GP1_CATEGORY"</formula>
    </cfRule>
    <cfRule type="expression" dxfId="2100" priority="1451">
      <formula>$J235="GP1_IFP_CATEGORY"</formula>
    </cfRule>
  </conditionalFormatting>
  <conditionalFormatting sqref="K208:K209">
    <cfRule type="colorScale" priority="3259">
      <colorScale>
        <cfvo type="min"/>
        <cfvo type="percentile" val="50"/>
        <cfvo type="max"/>
        <color rgb="FFF8696B"/>
        <color rgb="FFFFEB84"/>
        <color rgb="FF63BE7B"/>
      </colorScale>
    </cfRule>
  </conditionalFormatting>
  <conditionalFormatting sqref="P127:Z127">
    <cfRule type="expression" dxfId="2099" priority="1436">
      <formula>AND(P127=0, P127&lt;&gt;"")</formula>
    </cfRule>
    <cfRule type="expression" dxfId="2098" priority="1437">
      <formula>AND(P127&gt;0, P127&lt;10000000000)</formula>
    </cfRule>
    <cfRule type="cellIs" dxfId="2097" priority="1438" operator="equal">
      <formula>"yes"</formula>
    </cfRule>
    <cfRule type="cellIs" dxfId="2096" priority="1439" operator="equal">
      <formula>"no"</formula>
    </cfRule>
    <cfRule type="cellIs" dxfId="2095" priority="1440" operator="equal">
      <formula>"remove"</formula>
    </cfRule>
  </conditionalFormatting>
  <conditionalFormatting sqref="P128:Y128">
    <cfRule type="expression" dxfId="2094" priority="1431">
      <formula>AND(P128=0, P128&lt;&gt;"")</formula>
    </cfRule>
    <cfRule type="expression" dxfId="2093" priority="1432">
      <formula>AND(P128&gt;0, P128&lt;10000000000)</formula>
    </cfRule>
    <cfRule type="cellIs" dxfId="2092" priority="1433" operator="equal">
      <formula>"yes"</formula>
    </cfRule>
    <cfRule type="cellIs" dxfId="2091" priority="1434" operator="equal">
      <formula>"no"</formula>
    </cfRule>
    <cfRule type="cellIs" dxfId="2090" priority="1435" operator="equal">
      <formula>"remove"</formula>
    </cfRule>
  </conditionalFormatting>
  <conditionalFormatting sqref="P128:Z128">
    <cfRule type="expression" dxfId="2089" priority="1426">
      <formula>AND(P128=0, P128&lt;&gt;"")</formula>
    </cfRule>
    <cfRule type="expression" dxfId="2088" priority="1427">
      <formula>AND(P128&gt;0, P128&lt;10000000000)</formula>
    </cfRule>
    <cfRule type="cellIs" dxfId="2087" priority="1428" operator="equal">
      <formula>"yes"</formula>
    </cfRule>
    <cfRule type="cellIs" dxfId="2086" priority="1429" operator="equal">
      <formula>"no"</formula>
    </cfRule>
    <cfRule type="cellIs" dxfId="2085" priority="1430" operator="equal">
      <formula>"remove"</formula>
    </cfRule>
  </conditionalFormatting>
  <conditionalFormatting sqref="K207">
    <cfRule type="colorScale" priority="3350">
      <colorScale>
        <cfvo type="min"/>
        <cfvo type="percentile" val="50"/>
        <cfvo type="max"/>
        <color rgb="FFF8696B"/>
        <color rgb="FFFFEB84"/>
        <color rgb="FF63BE7B"/>
      </colorScale>
    </cfRule>
  </conditionalFormatting>
  <conditionalFormatting sqref="P127:Z127">
    <cfRule type="expression" dxfId="2084" priority="1369">
      <formula>AND(P127=0, P127&lt;&gt;"")</formula>
    </cfRule>
    <cfRule type="expression" dxfId="2083" priority="1370">
      <formula>AND(P127&gt;0, P127&lt;10000000000)</formula>
    </cfRule>
    <cfRule type="cellIs" dxfId="2082" priority="1371" operator="equal">
      <formula>"yes"</formula>
    </cfRule>
    <cfRule type="cellIs" dxfId="2081" priority="1372" operator="equal">
      <formula>"no"</formula>
    </cfRule>
    <cfRule type="cellIs" dxfId="2080" priority="1373" operator="equal">
      <formula>"remove"</formula>
    </cfRule>
  </conditionalFormatting>
  <conditionalFormatting sqref="P128:Y128">
    <cfRule type="expression" dxfId="2079" priority="1364">
      <formula>AND(P128=0, P128&lt;&gt;"")</formula>
    </cfRule>
    <cfRule type="expression" dxfId="2078" priority="1365">
      <formula>AND(P128&gt;0, P128&lt;10000000000)</formula>
    </cfRule>
    <cfRule type="cellIs" dxfId="2077" priority="1366" operator="equal">
      <formula>"yes"</formula>
    </cfRule>
    <cfRule type="cellIs" dxfId="2076" priority="1367" operator="equal">
      <formula>"no"</formula>
    </cfRule>
    <cfRule type="cellIs" dxfId="2075" priority="1368" operator="equal">
      <formula>"remove"</formula>
    </cfRule>
  </conditionalFormatting>
  <conditionalFormatting sqref="P128:Z128">
    <cfRule type="expression" dxfId="2074" priority="1359">
      <formula>AND(P128=0, P128&lt;&gt;"")</formula>
    </cfRule>
    <cfRule type="expression" dxfId="2073" priority="1360">
      <formula>AND(P128&gt;0, P128&lt;10000000000)</formula>
    </cfRule>
    <cfRule type="cellIs" dxfId="2072" priority="1361" operator="equal">
      <formula>"yes"</formula>
    </cfRule>
    <cfRule type="cellIs" dxfId="2071" priority="1362" operator="equal">
      <formula>"no"</formula>
    </cfRule>
    <cfRule type="cellIs" dxfId="2070" priority="1363" operator="equal">
      <formula>"remove"</formula>
    </cfRule>
  </conditionalFormatting>
  <conditionalFormatting sqref="P128:Z128">
    <cfRule type="expression" dxfId="2069" priority="1354">
      <formula>AND(P128=0, P128&lt;&gt;"")</formula>
    </cfRule>
    <cfRule type="expression" dxfId="2068" priority="1355">
      <formula>AND(P128&gt;0, P128&lt;10000000000)</formula>
    </cfRule>
    <cfRule type="cellIs" dxfId="2067" priority="1356" operator="equal">
      <formula>"yes"</formula>
    </cfRule>
    <cfRule type="cellIs" dxfId="2066" priority="1357" operator="equal">
      <formula>"no"</formula>
    </cfRule>
    <cfRule type="cellIs" dxfId="2065" priority="1358" operator="equal">
      <formula>"remove"</formula>
    </cfRule>
  </conditionalFormatting>
  <conditionalFormatting sqref="P130:Z130">
    <cfRule type="expression" dxfId="2064" priority="1348">
      <formula>$J130="SoftStrap"</formula>
    </cfRule>
    <cfRule type="expression" dxfId="2063" priority="1349">
      <formula>$J130="GP2_CATEGORY"</formula>
    </cfRule>
    <cfRule type="expression" dxfId="2062" priority="1350">
      <formula>$J130="GP3_CATEGORY"</formula>
    </cfRule>
    <cfRule type="expression" dxfId="2061" priority="1351">
      <formula>$J130="GP3_IFP_CATEGORY"</formula>
    </cfRule>
    <cfRule type="expression" dxfId="2060" priority="1352">
      <formula>$J130="GP1_CATEGORY"</formula>
    </cfRule>
    <cfRule type="expression" dxfId="2059" priority="1353">
      <formula>$J130="GP1_IFP_CATEGORY"</formula>
    </cfRule>
  </conditionalFormatting>
  <conditionalFormatting sqref="P130:Y130">
    <cfRule type="expression" dxfId="2058" priority="1343">
      <formula>AND(P130=0, P130&lt;&gt;"")</formula>
    </cfRule>
    <cfRule type="expression" dxfId="2057" priority="1344">
      <formula>AND(P130&gt;0, P130&lt;10000000000)</formula>
    </cfRule>
    <cfRule type="cellIs" dxfId="2056" priority="1345" operator="equal">
      <formula>"yes"</formula>
    </cfRule>
    <cfRule type="cellIs" dxfId="2055" priority="1346" operator="equal">
      <formula>"no"</formula>
    </cfRule>
    <cfRule type="cellIs" dxfId="2054" priority="1347" operator="equal">
      <formula>"remove"</formula>
    </cfRule>
  </conditionalFormatting>
  <conditionalFormatting sqref="Z130">
    <cfRule type="expression" dxfId="2053" priority="1338">
      <formula>AND(Z130=0, Z130&lt;&gt;"")</formula>
    </cfRule>
    <cfRule type="expression" dxfId="2052" priority="1339">
      <formula>AND(Z130&gt;0, Z130&lt;10000000000)</formula>
    </cfRule>
    <cfRule type="cellIs" dxfId="2051" priority="1340" operator="equal">
      <formula>"yes"</formula>
    </cfRule>
    <cfRule type="cellIs" dxfId="2050" priority="1341" operator="equal">
      <formula>"no"</formula>
    </cfRule>
    <cfRule type="cellIs" dxfId="2049" priority="1342" operator="equal">
      <formula>"remove"</formula>
    </cfRule>
  </conditionalFormatting>
  <conditionalFormatting sqref="P130:Y130">
    <cfRule type="expression" dxfId="2048" priority="1333">
      <formula>AND(P130=0, P130&lt;&gt;"")</formula>
    </cfRule>
    <cfRule type="expression" dxfId="2047" priority="1334">
      <formula>AND(P130&gt;0, P130&lt;10000000000)</formula>
    </cfRule>
    <cfRule type="cellIs" dxfId="2046" priority="1335" operator="equal">
      <formula>"yes"</formula>
    </cfRule>
    <cfRule type="cellIs" dxfId="2045" priority="1336" operator="equal">
      <formula>"no"</formula>
    </cfRule>
    <cfRule type="cellIs" dxfId="2044" priority="1337" operator="equal">
      <formula>"remove"</formula>
    </cfRule>
  </conditionalFormatting>
  <conditionalFormatting sqref="P130:Z130">
    <cfRule type="expression" dxfId="2043" priority="1328">
      <formula>AND(P130=0, P130&lt;&gt;"")</formula>
    </cfRule>
    <cfRule type="expression" dxfId="2042" priority="1329">
      <formula>AND(P130&gt;0, P130&lt;10000000000)</formula>
    </cfRule>
    <cfRule type="cellIs" dxfId="2041" priority="1330" operator="equal">
      <formula>"yes"</formula>
    </cfRule>
    <cfRule type="cellIs" dxfId="2040" priority="1331" operator="equal">
      <formula>"no"</formula>
    </cfRule>
    <cfRule type="cellIs" dxfId="2039" priority="1332" operator="equal">
      <formula>"remove"</formula>
    </cfRule>
  </conditionalFormatting>
  <conditionalFormatting sqref="P130:Y130">
    <cfRule type="expression" dxfId="2038" priority="1323">
      <formula>AND(P130=0, P130&lt;&gt;"")</formula>
    </cfRule>
    <cfRule type="expression" dxfId="2037" priority="1324">
      <formula>AND(P130&gt;0, P130&lt;10000000000)</formula>
    </cfRule>
    <cfRule type="cellIs" dxfId="2036" priority="1325" operator="equal">
      <formula>"yes"</formula>
    </cfRule>
    <cfRule type="cellIs" dxfId="2035" priority="1326" operator="equal">
      <formula>"no"</formula>
    </cfRule>
    <cfRule type="cellIs" dxfId="2034" priority="1327" operator="equal">
      <formula>"remove"</formula>
    </cfRule>
  </conditionalFormatting>
  <conditionalFormatting sqref="P130:Z130">
    <cfRule type="expression" dxfId="2033" priority="1318">
      <formula>AND(P130=0, P130&lt;&gt;"")</formula>
    </cfRule>
    <cfRule type="expression" dxfId="2032" priority="1319">
      <formula>AND(P130&gt;0, P130&lt;10000000000)</formula>
    </cfRule>
    <cfRule type="cellIs" dxfId="2031" priority="1320" operator="equal">
      <formula>"yes"</formula>
    </cfRule>
    <cfRule type="cellIs" dxfId="2030" priority="1321" operator="equal">
      <formula>"no"</formula>
    </cfRule>
    <cfRule type="cellIs" dxfId="2029" priority="1322" operator="equal">
      <formula>"remove"</formula>
    </cfRule>
  </conditionalFormatting>
  <conditionalFormatting sqref="P130:Z130">
    <cfRule type="expression" dxfId="2028" priority="1313">
      <formula>AND(P130=0, P130&lt;&gt;"")</formula>
    </cfRule>
    <cfRule type="expression" dxfId="2027" priority="1314">
      <formula>AND(P130&gt;0, P130&lt;10000000000)</formula>
    </cfRule>
    <cfRule type="cellIs" dxfId="2026" priority="1315" operator="equal">
      <formula>"yes"</formula>
    </cfRule>
    <cfRule type="cellIs" dxfId="2025" priority="1316" operator="equal">
      <formula>"no"</formula>
    </cfRule>
    <cfRule type="cellIs" dxfId="2024" priority="1317" operator="equal">
      <formula>"remove"</formula>
    </cfRule>
  </conditionalFormatting>
  <conditionalFormatting sqref="P131:Z131">
    <cfRule type="expression" dxfId="2023" priority="1307">
      <formula>$J131="SoftStrap"</formula>
    </cfRule>
    <cfRule type="expression" dxfId="2022" priority="1308">
      <formula>$J131="GP2_CATEGORY"</formula>
    </cfRule>
    <cfRule type="expression" dxfId="2021" priority="1309">
      <formula>$J131="GP3_CATEGORY"</formula>
    </cfRule>
    <cfRule type="expression" dxfId="2020" priority="1310">
      <formula>$J131="GP3_IFP_CATEGORY"</formula>
    </cfRule>
    <cfRule type="expression" dxfId="2019" priority="1311">
      <formula>$J131="GP1_CATEGORY"</formula>
    </cfRule>
    <cfRule type="expression" dxfId="2018" priority="1312">
      <formula>$J131="GP1_IFP_CATEGORY"</formula>
    </cfRule>
  </conditionalFormatting>
  <conditionalFormatting sqref="P131:Y131">
    <cfRule type="expression" dxfId="2017" priority="1302">
      <formula>AND(P131=0, P131&lt;&gt;"")</formula>
    </cfRule>
    <cfRule type="expression" dxfId="2016" priority="1303">
      <formula>AND(P131&gt;0, P131&lt;10000000000)</formula>
    </cfRule>
    <cfRule type="cellIs" dxfId="2015" priority="1304" operator="equal">
      <formula>"yes"</formula>
    </cfRule>
    <cfRule type="cellIs" dxfId="2014" priority="1305" operator="equal">
      <formula>"no"</formula>
    </cfRule>
    <cfRule type="cellIs" dxfId="2013" priority="1306" operator="equal">
      <formula>"remove"</formula>
    </cfRule>
  </conditionalFormatting>
  <conditionalFormatting sqref="Z131">
    <cfRule type="expression" dxfId="2012" priority="1297">
      <formula>AND(Z131=0, Z131&lt;&gt;"")</formula>
    </cfRule>
    <cfRule type="expression" dxfId="2011" priority="1298">
      <formula>AND(Z131&gt;0, Z131&lt;10000000000)</formula>
    </cfRule>
    <cfRule type="cellIs" dxfId="2010" priority="1299" operator="equal">
      <formula>"yes"</formula>
    </cfRule>
    <cfRule type="cellIs" dxfId="2009" priority="1300" operator="equal">
      <formula>"no"</formula>
    </cfRule>
    <cfRule type="cellIs" dxfId="2008" priority="1301" operator="equal">
      <formula>"remove"</formula>
    </cfRule>
  </conditionalFormatting>
  <conditionalFormatting sqref="P131:Y131">
    <cfRule type="expression" dxfId="2007" priority="1292">
      <formula>AND(P131=0, P131&lt;&gt;"")</formula>
    </cfRule>
    <cfRule type="expression" dxfId="2006" priority="1293">
      <formula>AND(P131&gt;0, P131&lt;10000000000)</formula>
    </cfRule>
    <cfRule type="cellIs" dxfId="2005" priority="1294" operator="equal">
      <formula>"yes"</formula>
    </cfRule>
    <cfRule type="cellIs" dxfId="2004" priority="1295" operator="equal">
      <formula>"no"</formula>
    </cfRule>
    <cfRule type="cellIs" dxfId="2003" priority="1296" operator="equal">
      <formula>"remove"</formula>
    </cfRule>
  </conditionalFormatting>
  <conditionalFormatting sqref="P131:Z131">
    <cfRule type="expression" dxfId="2002" priority="1287">
      <formula>AND(P131=0, P131&lt;&gt;"")</formula>
    </cfRule>
    <cfRule type="expression" dxfId="2001" priority="1288">
      <formula>AND(P131&gt;0, P131&lt;10000000000)</formula>
    </cfRule>
    <cfRule type="cellIs" dxfId="2000" priority="1289" operator="equal">
      <formula>"yes"</formula>
    </cfRule>
    <cfRule type="cellIs" dxfId="1999" priority="1290" operator="equal">
      <formula>"no"</formula>
    </cfRule>
    <cfRule type="cellIs" dxfId="1998" priority="1291" operator="equal">
      <formula>"remove"</formula>
    </cfRule>
  </conditionalFormatting>
  <conditionalFormatting sqref="P131:Y131">
    <cfRule type="expression" dxfId="1997" priority="1282">
      <formula>AND(P131=0, P131&lt;&gt;"")</formula>
    </cfRule>
    <cfRule type="expression" dxfId="1996" priority="1283">
      <formula>AND(P131&gt;0, P131&lt;10000000000)</formula>
    </cfRule>
    <cfRule type="cellIs" dxfId="1995" priority="1284" operator="equal">
      <formula>"yes"</formula>
    </cfRule>
    <cfRule type="cellIs" dxfId="1994" priority="1285" operator="equal">
      <formula>"no"</formula>
    </cfRule>
    <cfRule type="cellIs" dxfId="1993" priority="1286" operator="equal">
      <formula>"remove"</formula>
    </cfRule>
  </conditionalFormatting>
  <conditionalFormatting sqref="P131:Z131">
    <cfRule type="expression" dxfId="1992" priority="1277">
      <formula>AND(P131=0, P131&lt;&gt;"")</formula>
    </cfRule>
    <cfRule type="expression" dxfId="1991" priority="1278">
      <formula>AND(P131&gt;0, P131&lt;10000000000)</formula>
    </cfRule>
    <cfRule type="cellIs" dxfId="1990" priority="1279" operator="equal">
      <formula>"yes"</formula>
    </cfRule>
    <cfRule type="cellIs" dxfId="1989" priority="1280" operator="equal">
      <formula>"no"</formula>
    </cfRule>
    <cfRule type="cellIs" dxfId="1988" priority="1281" operator="equal">
      <formula>"remove"</formula>
    </cfRule>
  </conditionalFormatting>
  <conditionalFormatting sqref="P131:Z131">
    <cfRule type="expression" dxfId="1987" priority="1272">
      <formula>AND(P131=0, P131&lt;&gt;"")</formula>
    </cfRule>
    <cfRule type="expression" dxfId="1986" priority="1273">
      <formula>AND(P131&gt;0, P131&lt;10000000000)</formula>
    </cfRule>
    <cfRule type="cellIs" dxfId="1985" priority="1274" operator="equal">
      <formula>"yes"</formula>
    </cfRule>
    <cfRule type="cellIs" dxfId="1984" priority="1275" operator="equal">
      <formula>"no"</formula>
    </cfRule>
    <cfRule type="cellIs" dxfId="1983" priority="1276" operator="equal">
      <formula>"remove"</formula>
    </cfRule>
  </conditionalFormatting>
  <conditionalFormatting sqref="P237:Z237">
    <cfRule type="expression" dxfId="1982" priority="1266">
      <formula>$J237="SoftStrap"</formula>
    </cfRule>
    <cfRule type="expression" dxfId="1981" priority="1267">
      <formula>$J237="GP2_CATEGORY"</formula>
    </cfRule>
    <cfRule type="expression" dxfId="1980" priority="1268">
      <formula>$J237="GP3_CATEGORY"</formula>
    </cfRule>
    <cfRule type="expression" dxfId="1979" priority="1269">
      <formula>$J237="GP3_IFP_CATEGORY"</formula>
    </cfRule>
    <cfRule type="expression" dxfId="1978" priority="1270">
      <formula>$J237="GP1_CATEGORY"</formula>
    </cfRule>
    <cfRule type="expression" dxfId="1977" priority="1271">
      <formula>$J237="GP1_IFP_CATEGORY"</formula>
    </cfRule>
  </conditionalFormatting>
  <conditionalFormatting sqref="P237:Y237">
    <cfRule type="expression" dxfId="1976" priority="1261">
      <formula>AND(P237=0, P237&lt;&gt;"")</formula>
    </cfRule>
    <cfRule type="expression" dxfId="1975" priority="1262">
      <formula>AND(P237&gt;0, P237&lt;10000000000)</formula>
    </cfRule>
    <cfRule type="cellIs" dxfId="1974" priority="1263" operator="equal">
      <formula>"yes"</formula>
    </cfRule>
    <cfRule type="cellIs" dxfId="1973" priority="1264" operator="equal">
      <formula>"no"</formula>
    </cfRule>
    <cfRule type="cellIs" dxfId="1972" priority="1265" operator="equal">
      <formula>"remove"</formula>
    </cfRule>
  </conditionalFormatting>
  <conditionalFormatting sqref="Z237">
    <cfRule type="expression" dxfId="1971" priority="1256">
      <formula>AND(Z237=0, Z237&lt;&gt;"")</formula>
    </cfRule>
    <cfRule type="expression" dxfId="1970" priority="1257">
      <formula>AND(Z237&gt;0, Z237&lt;10000000000)</formula>
    </cfRule>
    <cfRule type="cellIs" dxfId="1969" priority="1258" operator="equal">
      <formula>"yes"</formula>
    </cfRule>
    <cfRule type="cellIs" dxfId="1968" priority="1259" operator="equal">
      <formula>"no"</formula>
    </cfRule>
    <cfRule type="cellIs" dxfId="1967" priority="1260" operator="equal">
      <formula>"remove"</formula>
    </cfRule>
  </conditionalFormatting>
  <conditionalFormatting sqref="P237:Y237">
    <cfRule type="expression" dxfId="1966" priority="1251">
      <formula>AND(P237=0, P237&lt;&gt;"")</formula>
    </cfRule>
    <cfRule type="expression" dxfId="1965" priority="1252">
      <formula>AND(P237&gt;0, P237&lt;10000000000)</formula>
    </cfRule>
    <cfRule type="cellIs" dxfId="1964" priority="1253" operator="equal">
      <formula>"yes"</formula>
    </cfRule>
    <cfRule type="cellIs" dxfId="1963" priority="1254" operator="equal">
      <formula>"no"</formula>
    </cfRule>
    <cfRule type="cellIs" dxfId="1962" priority="1255" operator="equal">
      <formula>"remove"</formula>
    </cfRule>
  </conditionalFormatting>
  <conditionalFormatting sqref="P237:Z237">
    <cfRule type="expression" dxfId="1961" priority="1246">
      <formula>AND(P237=0, P237&lt;&gt;"")</formula>
    </cfRule>
    <cfRule type="expression" dxfId="1960" priority="1247">
      <formula>AND(P237&gt;0, P237&lt;10000000000)</formula>
    </cfRule>
    <cfRule type="cellIs" dxfId="1959" priority="1248" operator="equal">
      <formula>"yes"</formula>
    </cfRule>
    <cfRule type="cellIs" dxfId="1958" priority="1249" operator="equal">
      <formula>"no"</formula>
    </cfRule>
    <cfRule type="cellIs" dxfId="1957" priority="1250" operator="equal">
      <formula>"remove"</formula>
    </cfRule>
  </conditionalFormatting>
  <conditionalFormatting sqref="P237:Y237">
    <cfRule type="expression" dxfId="1956" priority="1241">
      <formula>AND(P237=0, P237&lt;&gt;"")</formula>
    </cfRule>
    <cfRule type="expression" dxfId="1955" priority="1242">
      <formula>AND(P237&gt;0, P237&lt;10000000000)</formula>
    </cfRule>
    <cfRule type="cellIs" dxfId="1954" priority="1243" operator="equal">
      <formula>"yes"</formula>
    </cfRule>
    <cfRule type="cellIs" dxfId="1953" priority="1244" operator="equal">
      <formula>"no"</formula>
    </cfRule>
    <cfRule type="cellIs" dxfId="1952" priority="1245" operator="equal">
      <formula>"remove"</formula>
    </cfRule>
  </conditionalFormatting>
  <conditionalFormatting sqref="P237:Z237">
    <cfRule type="expression" dxfId="1951" priority="1236">
      <formula>AND(P237=0, P237&lt;&gt;"")</formula>
    </cfRule>
    <cfRule type="expression" dxfId="1950" priority="1237">
      <formula>AND(P237&gt;0, P237&lt;10000000000)</formula>
    </cfRule>
    <cfRule type="cellIs" dxfId="1949" priority="1238" operator="equal">
      <formula>"yes"</formula>
    </cfRule>
    <cfRule type="cellIs" dxfId="1948" priority="1239" operator="equal">
      <formula>"no"</formula>
    </cfRule>
    <cfRule type="cellIs" dxfId="1947" priority="1240" operator="equal">
      <formula>"remove"</formula>
    </cfRule>
  </conditionalFormatting>
  <conditionalFormatting sqref="P237:Z237">
    <cfRule type="expression" dxfId="1946" priority="1231">
      <formula>AND(P237=0, P237&lt;&gt;"")</formula>
    </cfRule>
    <cfRule type="expression" dxfId="1945" priority="1232">
      <formula>AND(P237&gt;0, P237&lt;10000000000)</formula>
    </cfRule>
    <cfRule type="cellIs" dxfId="1944" priority="1233" operator="equal">
      <formula>"yes"</formula>
    </cfRule>
    <cfRule type="cellIs" dxfId="1943" priority="1234" operator="equal">
      <formula>"no"</formula>
    </cfRule>
    <cfRule type="cellIs" dxfId="1942" priority="1235" operator="equal">
      <formula>"remove"</formula>
    </cfRule>
  </conditionalFormatting>
  <conditionalFormatting sqref="P243:Z243">
    <cfRule type="expression" dxfId="1941" priority="1225">
      <formula>$J243="SoftStrap"</formula>
    </cfRule>
    <cfRule type="expression" dxfId="1940" priority="1226">
      <formula>$J243="GP2_CATEGORY"</formula>
    </cfRule>
    <cfRule type="expression" dxfId="1939" priority="1227">
      <formula>$J243="GP3_CATEGORY"</formula>
    </cfRule>
    <cfRule type="expression" dxfId="1938" priority="1228">
      <formula>$J243="GP3_IFP_CATEGORY"</formula>
    </cfRule>
    <cfRule type="expression" dxfId="1937" priority="1229">
      <formula>$J243="GP1_CATEGORY"</formula>
    </cfRule>
    <cfRule type="expression" dxfId="1936" priority="1230">
      <formula>$J243="GP1_IFP_CATEGORY"</formula>
    </cfRule>
  </conditionalFormatting>
  <conditionalFormatting sqref="P243:Y243">
    <cfRule type="expression" dxfId="1935" priority="1220">
      <formula>AND(P243=0, P243&lt;&gt;"")</formula>
    </cfRule>
    <cfRule type="expression" dxfId="1934" priority="1221">
      <formula>AND(P243&gt;0, P243&lt;10000000000)</formula>
    </cfRule>
    <cfRule type="cellIs" dxfId="1933" priority="1222" operator="equal">
      <formula>"yes"</formula>
    </cfRule>
    <cfRule type="cellIs" dxfId="1932" priority="1223" operator="equal">
      <formula>"no"</formula>
    </cfRule>
    <cfRule type="cellIs" dxfId="1931" priority="1224" operator="equal">
      <formula>"remove"</formula>
    </cfRule>
  </conditionalFormatting>
  <conditionalFormatting sqref="Z243">
    <cfRule type="expression" dxfId="1930" priority="1215">
      <formula>AND(Z243=0, Z243&lt;&gt;"")</formula>
    </cfRule>
    <cfRule type="expression" dxfId="1929" priority="1216">
      <formula>AND(Z243&gt;0, Z243&lt;10000000000)</formula>
    </cfRule>
    <cfRule type="cellIs" dxfId="1928" priority="1217" operator="equal">
      <formula>"yes"</formula>
    </cfRule>
    <cfRule type="cellIs" dxfId="1927" priority="1218" operator="equal">
      <formula>"no"</formula>
    </cfRule>
    <cfRule type="cellIs" dxfId="1926" priority="1219" operator="equal">
      <formula>"remove"</formula>
    </cfRule>
  </conditionalFormatting>
  <conditionalFormatting sqref="P243:Y243">
    <cfRule type="expression" dxfId="1925" priority="1210">
      <formula>AND(P243=0, P243&lt;&gt;"")</formula>
    </cfRule>
    <cfRule type="expression" dxfId="1924" priority="1211">
      <formula>AND(P243&gt;0, P243&lt;10000000000)</formula>
    </cfRule>
    <cfRule type="cellIs" dxfId="1923" priority="1212" operator="equal">
      <formula>"yes"</formula>
    </cfRule>
    <cfRule type="cellIs" dxfId="1922" priority="1213" operator="equal">
      <formula>"no"</formula>
    </cfRule>
    <cfRule type="cellIs" dxfId="1921" priority="1214" operator="equal">
      <formula>"remove"</formula>
    </cfRule>
  </conditionalFormatting>
  <conditionalFormatting sqref="P243:Z243">
    <cfRule type="expression" dxfId="1920" priority="1205">
      <formula>AND(P243=0, P243&lt;&gt;"")</formula>
    </cfRule>
    <cfRule type="expression" dxfId="1919" priority="1206">
      <formula>AND(P243&gt;0, P243&lt;10000000000)</formula>
    </cfRule>
    <cfRule type="cellIs" dxfId="1918" priority="1207" operator="equal">
      <formula>"yes"</formula>
    </cfRule>
    <cfRule type="cellIs" dxfId="1917" priority="1208" operator="equal">
      <formula>"no"</formula>
    </cfRule>
    <cfRule type="cellIs" dxfId="1916" priority="1209" operator="equal">
      <formula>"remove"</formula>
    </cfRule>
  </conditionalFormatting>
  <conditionalFormatting sqref="P243:Y243">
    <cfRule type="expression" dxfId="1915" priority="1200">
      <formula>AND(P243=0, P243&lt;&gt;"")</formula>
    </cfRule>
    <cfRule type="expression" dxfId="1914" priority="1201">
      <formula>AND(P243&gt;0, P243&lt;10000000000)</formula>
    </cfRule>
    <cfRule type="cellIs" dxfId="1913" priority="1202" operator="equal">
      <formula>"yes"</formula>
    </cfRule>
    <cfRule type="cellIs" dxfId="1912" priority="1203" operator="equal">
      <formula>"no"</formula>
    </cfRule>
    <cfRule type="cellIs" dxfId="1911" priority="1204" operator="equal">
      <formula>"remove"</formula>
    </cfRule>
  </conditionalFormatting>
  <conditionalFormatting sqref="P243:Z243">
    <cfRule type="expression" dxfId="1910" priority="1195">
      <formula>AND(P243=0, P243&lt;&gt;"")</formula>
    </cfRule>
    <cfRule type="expression" dxfId="1909" priority="1196">
      <formula>AND(P243&gt;0, P243&lt;10000000000)</formula>
    </cfRule>
    <cfRule type="cellIs" dxfId="1908" priority="1197" operator="equal">
      <formula>"yes"</formula>
    </cfRule>
    <cfRule type="cellIs" dxfId="1907" priority="1198" operator="equal">
      <formula>"no"</formula>
    </cfRule>
    <cfRule type="cellIs" dxfId="1906" priority="1199" operator="equal">
      <formula>"remove"</formula>
    </cfRule>
  </conditionalFormatting>
  <conditionalFormatting sqref="P243:Z243">
    <cfRule type="expression" dxfId="1905" priority="1190">
      <formula>AND(P243=0, P243&lt;&gt;"")</formula>
    </cfRule>
    <cfRule type="expression" dxfId="1904" priority="1191">
      <formula>AND(P243&gt;0, P243&lt;10000000000)</formula>
    </cfRule>
    <cfRule type="cellIs" dxfId="1903" priority="1192" operator="equal">
      <formula>"yes"</formula>
    </cfRule>
    <cfRule type="cellIs" dxfId="1902" priority="1193" operator="equal">
      <formula>"no"</formula>
    </cfRule>
    <cfRule type="cellIs" dxfId="1901" priority="1194" operator="equal">
      <formula>"remove"</formula>
    </cfRule>
  </conditionalFormatting>
  <conditionalFormatting sqref="P267:Z267">
    <cfRule type="expression" dxfId="1900" priority="1184">
      <formula>$J267="SoftStrap"</formula>
    </cfRule>
    <cfRule type="expression" dxfId="1899" priority="1185">
      <formula>$J267="GP2_CATEGORY"</formula>
    </cfRule>
    <cfRule type="expression" dxfId="1898" priority="1186">
      <formula>$J267="GP3_CATEGORY"</formula>
    </cfRule>
    <cfRule type="expression" dxfId="1897" priority="1187">
      <formula>$J267="GP3_IFP_CATEGORY"</formula>
    </cfRule>
    <cfRule type="expression" dxfId="1896" priority="1188">
      <formula>$J267="GP1_CATEGORY"</formula>
    </cfRule>
    <cfRule type="expression" dxfId="1895" priority="1189">
      <formula>$J267="GP1_IFP_CATEGORY"</formula>
    </cfRule>
  </conditionalFormatting>
  <conditionalFormatting sqref="P267:Y267">
    <cfRule type="expression" dxfId="1894" priority="1179">
      <formula>AND(P267=0, P267&lt;&gt;"")</formula>
    </cfRule>
    <cfRule type="expression" dxfId="1893" priority="1180">
      <formula>AND(P267&gt;0, P267&lt;10000000000)</formula>
    </cfRule>
    <cfRule type="cellIs" dxfId="1892" priority="1181" operator="equal">
      <formula>"yes"</formula>
    </cfRule>
    <cfRule type="cellIs" dxfId="1891" priority="1182" operator="equal">
      <formula>"no"</formula>
    </cfRule>
    <cfRule type="cellIs" dxfId="1890" priority="1183" operator="equal">
      <formula>"remove"</formula>
    </cfRule>
  </conditionalFormatting>
  <conditionalFormatting sqref="Z267">
    <cfRule type="expression" dxfId="1889" priority="1174">
      <formula>AND(Z267=0, Z267&lt;&gt;"")</formula>
    </cfRule>
    <cfRule type="expression" dxfId="1888" priority="1175">
      <formula>AND(Z267&gt;0, Z267&lt;10000000000)</formula>
    </cfRule>
    <cfRule type="cellIs" dxfId="1887" priority="1176" operator="equal">
      <formula>"yes"</formula>
    </cfRule>
    <cfRule type="cellIs" dxfId="1886" priority="1177" operator="equal">
      <formula>"no"</formula>
    </cfRule>
    <cfRule type="cellIs" dxfId="1885" priority="1178" operator="equal">
      <formula>"remove"</formula>
    </cfRule>
  </conditionalFormatting>
  <conditionalFormatting sqref="P267:Y267">
    <cfRule type="expression" dxfId="1884" priority="1169">
      <formula>AND(P267=0, P267&lt;&gt;"")</formula>
    </cfRule>
    <cfRule type="expression" dxfId="1883" priority="1170">
      <formula>AND(P267&gt;0, P267&lt;10000000000)</formula>
    </cfRule>
    <cfRule type="cellIs" dxfId="1882" priority="1171" operator="equal">
      <formula>"yes"</formula>
    </cfRule>
    <cfRule type="cellIs" dxfId="1881" priority="1172" operator="equal">
      <formula>"no"</formula>
    </cfRule>
    <cfRule type="cellIs" dxfId="1880" priority="1173" operator="equal">
      <formula>"remove"</formula>
    </cfRule>
  </conditionalFormatting>
  <conditionalFormatting sqref="P267:Z267">
    <cfRule type="expression" dxfId="1879" priority="1164">
      <formula>AND(P267=0, P267&lt;&gt;"")</formula>
    </cfRule>
    <cfRule type="expression" dxfId="1878" priority="1165">
      <formula>AND(P267&gt;0, P267&lt;10000000000)</formula>
    </cfRule>
    <cfRule type="cellIs" dxfId="1877" priority="1166" operator="equal">
      <formula>"yes"</formula>
    </cfRule>
    <cfRule type="cellIs" dxfId="1876" priority="1167" operator="equal">
      <formula>"no"</formula>
    </cfRule>
    <cfRule type="cellIs" dxfId="1875" priority="1168" operator="equal">
      <formula>"remove"</formula>
    </cfRule>
  </conditionalFormatting>
  <conditionalFormatting sqref="P267:Y267">
    <cfRule type="expression" dxfId="1874" priority="1159">
      <formula>AND(P267=0, P267&lt;&gt;"")</formula>
    </cfRule>
    <cfRule type="expression" dxfId="1873" priority="1160">
      <formula>AND(P267&gt;0, P267&lt;10000000000)</formula>
    </cfRule>
    <cfRule type="cellIs" dxfId="1872" priority="1161" operator="equal">
      <formula>"yes"</formula>
    </cfRule>
    <cfRule type="cellIs" dxfId="1871" priority="1162" operator="equal">
      <formula>"no"</formula>
    </cfRule>
    <cfRule type="cellIs" dxfId="1870" priority="1163" operator="equal">
      <formula>"remove"</formula>
    </cfRule>
  </conditionalFormatting>
  <conditionalFormatting sqref="P267:Z267">
    <cfRule type="expression" dxfId="1869" priority="1154">
      <formula>AND(P267=0, P267&lt;&gt;"")</formula>
    </cfRule>
    <cfRule type="expression" dxfId="1868" priority="1155">
      <formula>AND(P267&gt;0, P267&lt;10000000000)</formula>
    </cfRule>
    <cfRule type="cellIs" dxfId="1867" priority="1156" operator="equal">
      <formula>"yes"</formula>
    </cfRule>
    <cfRule type="cellIs" dxfId="1866" priority="1157" operator="equal">
      <formula>"no"</formula>
    </cfRule>
    <cfRule type="cellIs" dxfId="1865" priority="1158" operator="equal">
      <formula>"remove"</formula>
    </cfRule>
  </conditionalFormatting>
  <conditionalFormatting sqref="P267:Z267">
    <cfRule type="expression" dxfId="1864" priority="1149">
      <formula>AND(P267=0, P267&lt;&gt;"")</formula>
    </cfRule>
    <cfRule type="expression" dxfId="1863" priority="1150">
      <formula>AND(P267&gt;0, P267&lt;10000000000)</formula>
    </cfRule>
    <cfRule type="cellIs" dxfId="1862" priority="1151" operator="equal">
      <formula>"yes"</formula>
    </cfRule>
    <cfRule type="cellIs" dxfId="1861" priority="1152" operator="equal">
      <formula>"no"</formula>
    </cfRule>
    <cfRule type="cellIs" dxfId="1860" priority="1153" operator="equal">
      <formula>"remove"</formula>
    </cfRule>
  </conditionalFormatting>
  <conditionalFormatting sqref="P268:Z268">
    <cfRule type="expression" dxfId="1859" priority="1143">
      <formula>$J268="SoftStrap"</formula>
    </cfRule>
    <cfRule type="expression" dxfId="1858" priority="1144">
      <formula>$J268="GP2_CATEGORY"</formula>
    </cfRule>
    <cfRule type="expression" dxfId="1857" priority="1145">
      <formula>$J268="GP3_CATEGORY"</formula>
    </cfRule>
    <cfRule type="expression" dxfId="1856" priority="1146">
      <formula>$J268="GP3_IFP_CATEGORY"</formula>
    </cfRule>
    <cfRule type="expression" dxfId="1855" priority="1147">
      <formula>$J268="GP1_CATEGORY"</formula>
    </cfRule>
    <cfRule type="expression" dxfId="1854" priority="1148">
      <formula>$J268="GP1_IFP_CATEGORY"</formula>
    </cfRule>
  </conditionalFormatting>
  <conditionalFormatting sqref="P268:Y268">
    <cfRule type="expression" dxfId="1853" priority="1138">
      <formula>AND(P268=0, P268&lt;&gt;"")</formula>
    </cfRule>
    <cfRule type="expression" dxfId="1852" priority="1139">
      <formula>AND(P268&gt;0, P268&lt;10000000000)</formula>
    </cfRule>
    <cfRule type="cellIs" dxfId="1851" priority="1140" operator="equal">
      <formula>"yes"</formula>
    </cfRule>
    <cfRule type="cellIs" dxfId="1850" priority="1141" operator="equal">
      <formula>"no"</formula>
    </cfRule>
    <cfRule type="cellIs" dxfId="1849" priority="1142" operator="equal">
      <formula>"remove"</formula>
    </cfRule>
  </conditionalFormatting>
  <conditionalFormatting sqref="Z268">
    <cfRule type="expression" dxfId="1848" priority="1133">
      <formula>AND(Z268=0, Z268&lt;&gt;"")</formula>
    </cfRule>
    <cfRule type="expression" dxfId="1847" priority="1134">
      <formula>AND(Z268&gt;0, Z268&lt;10000000000)</formula>
    </cfRule>
    <cfRule type="cellIs" dxfId="1846" priority="1135" operator="equal">
      <formula>"yes"</formula>
    </cfRule>
    <cfRule type="cellIs" dxfId="1845" priority="1136" operator="equal">
      <formula>"no"</formula>
    </cfRule>
    <cfRule type="cellIs" dxfId="1844" priority="1137" operator="equal">
      <formula>"remove"</formula>
    </cfRule>
  </conditionalFormatting>
  <conditionalFormatting sqref="P268:Y268">
    <cfRule type="expression" dxfId="1843" priority="1128">
      <formula>AND(P268=0, P268&lt;&gt;"")</formula>
    </cfRule>
    <cfRule type="expression" dxfId="1842" priority="1129">
      <formula>AND(P268&gt;0, P268&lt;10000000000)</formula>
    </cfRule>
    <cfRule type="cellIs" dxfId="1841" priority="1130" operator="equal">
      <formula>"yes"</formula>
    </cfRule>
    <cfRule type="cellIs" dxfId="1840" priority="1131" operator="equal">
      <formula>"no"</formula>
    </cfRule>
    <cfRule type="cellIs" dxfId="1839" priority="1132" operator="equal">
      <formula>"remove"</formula>
    </cfRule>
  </conditionalFormatting>
  <conditionalFormatting sqref="P268:Z268">
    <cfRule type="expression" dxfId="1838" priority="1123">
      <formula>AND(P268=0, P268&lt;&gt;"")</formula>
    </cfRule>
    <cfRule type="expression" dxfId="1837" priority="1124">
      <formula>AND(P268&gt;0, P268&lt;10000000000)</formula>
    </cfRule>
    <cfRule type="cellIs" dxfId="1836" priority="1125" operator="equal">
      <formula>"yes"</formula>
    </cfRule>
    <cfRule type="cellIs" dxfId="1835" priority="1126" operator="equal">
      <formula>"no"</formula>
    </cfRule>
    <cfRule type="cellIs" dxfId="1834" priority="1127" operator="equal">
      <formula>"remove"</formula>
    </cfRule>
  </conditionalFormatting>
  <conditionalFormatting sqref="P268:Y268">
    <cfRule type="expression" dxfId="1833" priority="1118">
      <formula>AND(P268=0, P268&lt;&gt;"")</formula>
    </cfRule>
    <cfRule type="expression" dxfId="1832" priority="1119">
      <formula>AND(P268&gt;0, P268&lt;10000000000)</formula>
    </cfRule>
    <cfRule type="cellIs" dxfId="1831" priority="1120" operator="equal">
      <formula>"yes"</formula>
    </cfRule>
    <cfRule type="cellIs" dxfId="1830" priority="1121" operator="equal">
      <formula>"no"</formula>
    </cfRule>
    <cfRule type="cellIs" dxfId="1829" priority="1122" operator="equal">
      <formula>"remove"</formula>
    </cfRule>
  </conditionalFormatting>
  <conditionalFormatting sqref="P268:Z268">
    <cfRule type="expression" dxfId="1828" priority="1113">
      <formula>AND(P268=0, P268&lt;&gt;"")</formula>
    </cfRule>
    <cfRule type="expression" dxfId="1827" priority="1114">
      <formula>AND(P268&gt;0, P268&lt;10000000000)</formula>
    </cfRule>
    <cfRule type="cellIs" dxfId="1826" priority="1115" operator="equal">
      <formula>"yes"</formula>
    </cfRule>
    <cfRule type="cellIs" dxfId="1825" priority="1116" operator="equal">
      <formula>"no"</formula>
    </cfRule>
    <cfRule type="cellIs" dxfId="1824" priority="1117" operator="equal">
      <formula>"remove"</formula>
    </cfRule>
  </conditionalFormatting>
  <conditionalFormatting sqref="P268:Z268">
    <cfRule type="expression" dxfId="1823" priority="1108">
      <formula>AND(P268=0, P268&lt;&gt;"")</formula>
    </cfRule>
    <cfRule type="expression" dxfId="1822" priority="1109">
      <formula>AND(P268&gt;0, P268&lt;10000000000)</formula>
    </cfRule>
    <cfRule type="cellIs" dxfId="1821" priority="1110" operator="equal">
      <formula>"yes"</formula>
    </cfRule>
    <cfRule type="cellIs" dxfId="1820" priority="1111" operator="equal">
      <formula>"no"</formula>
    </cfRule>
    <cfRule type="cellIs" dxfId="1819" priority="1112" operator="equal">
      <formula>"remove"</formula>
    </cfRule>
  </conditionalFormatting>
  <conditionalFormatting sqref="P269:Z269">
    <cfRule type="expression" dxfId="1818" priority="1102">
      <formula>$J269="SoftStrap"</formula>
    </cfRule>
    <cfRule type="expression" dxfId="1817" priority="1103">
      <formula>$J269="GP2_CATEGORY"</formula>
    </cfRule>
    <cfRule type="expression" dxfId="1816" priority="1104">
      <formula>$J269="GP3_CATEGORY"</formula>
    </cfRule>
    <cfRule type="expression" dxfId="1815" priority="1105">
      <formula>$J269="GP3_IFP_CATEGORY"</formula>
    </cfRule>
    <cfRule type="expression" dxfId="1814" priority="1106">
      <formula>$J269="GP1_CATEGORY"</formula>
    </cfRule>
    <cfRule type="expression" dxfId="1813" priority="1107">
      <formula>$J269="GP1_IFP_CATEGORY"</formula>
    </cfRule>
  </conditionalFormatting>
  <conditionalFormatting sqref="P269:Y269">
    <cfRule type="expression" dxfId="1812" priority="1097">
      <formula>AND(P269=0, P269&lt;&gt;"")</formula>
    </cfRule>
    <cfRule type="expression" dxfId="1811" priority="1098">
      <formula>AND(P269&gt;0, P269&lt;10000000000)</formula>
    </cfRule>
    <cfRule type="cellIs" dxfId="1810" priority="1099" operator="equal">
      <formula>"yes"</formula>
    </cfRule>
    <cfRule type="cellIs" dxfId="1809" priority="1100" operator="equal">
      <formula>"no"</formula>
    </cfRule>
    <cfRule type="cellIs" dxfId="1808" priority="1101" operator="equal">
      <formula>"remove"</formula>
    </cfRule>
  </conditionalFormatting>
  <conditionalFormatting sqref="Z269">
    <cfRule type="expression" dxfId="1807" priority="1092">
      <formula>AND(Z269=0, Z269&lt;&gt;"")</formula>
    </cfRule>
    <cfRule type="expression" dxfId="1806" priority="1093">
      <formula>AND(Z269&gt;0, Z269&lt;10000000000)</formula>
    </cfRule>
    <cfRule type="cellIs" dxfId="1805" priority="1094" operator="equal">
      <formula>"yes"</formula>
    </cfRule>
    <cfRule type="cellIs" dxfId="1804" priority="1095" operator="equal">
      <formula>"no"</formula>
    </cfRule>
    <cfRule type="cellIs" dxfId="1803" priority="1096" operator="equal">
      <formula>"remove"</formula>
    </cfRule>
  </conditionalFormatting>
  <conditionalFormatting sqref="P269:Y269">
    <cfRule type="expression" dxfId="1802" priority="1087">
      <formula>AND(P269=0, P269&lt;&gt;"")</formula>
    </cfRule>
    <cfRule type="expression" dxfId="1801" priority="1088">
      <formula>AND(P269&gt;0, P269&lt;10000000000)</formula>
    </cfRule>
    <cfRule type="cellIs" dxfId="1800" priority="1089" operator="equal">
      <formula>"yes"</formula>
    </cfRule>
    <cfRule type="cellIs" dxfId="1799" priority="1090" operator="equal">
      <formula>"no"</formula>
    </cfRule>
    <cfRule type="cellIs" dxfId="1798" priority="1091" operator="equal">
      <formula>"remove"</formula>
    </cfRule>
  </conditionalFormatting>
  <conditionalFormatting sqref="P269:Z269">
    <cfRule type="expression" dxfId="1797" priority="1082">
      <formula>AND(P269=0, P269&lt;&gt;"")</formula>
    </cfRule>
    <cfRule type="expression" dxfId="1796" priority="1083">
      <formula>AND(P269&gt;0, P269&lt;10000000000)</formula>
    </cfRule>
    <cfRule type="cellIs" dxfId="1795" priority="1084" operator="equal">
      <formula>"yes"</formula>
    </cfRule>
    <cfRule type="cellIs" dxfId="1794" priority="1085" operator="equal">
      <formula>"no"</formula>
    </cfRule>
    <cfRule type="cellIs" dxfId="1793" priority="1086" operator="equal">
      <formula>"remove"</formula>
    </cfRule>
  </conditionalFormatting>
  <conditionalFormatting sqref="P269:Y269">
    <cfRule type="expression" dxfId="1792" priority="1077">
      <formula>AND(P269=0, P269&lt;&gt;"")</formula>
    </cfRule>
    <cfRule type="expression" dxfId="1791" priority="1078">
      <formula>AND(P269&gt;0, P269&lt;10000000000)</formula>
    </cfRule>
    <cfRule type="cellIs" dxfId="1790" priority="1079" operator="equal">
      <formula>"yes"</formula>
    </cfRule>
    <cfRule type="cellIs" dxfId="1789" priority="1080" operator="equal">
      <formula>"no"</formula>
    </cfRule>
    <cfRule type="cellIs" dxfId="1788" priority="1081" operator="equal">
      <formula>"remove"</formula>
    </cfRule>
  </conditionalFormatting>
  <conditionalFormatting sqref="P269:Z269">
    <cfRule type="expression" dxfId="1787" priority="1072">
      <formula>AND(P269=0, P269&lt;&gt;"")</formula>
    </cfRule>
    <cfRule type="expression" dxfId="1786" priority="1073">
      <formula>AND(P269&gt;0, P269&lt;10000000000)</formula>
    </cfRule>
    <cfRule type="cellIs" dxfId="1785" priority="1074" operator="equal">
      <formula>"yes"</formula>
    </cfRule>
    <cfRule type="cellIs" dxfId="1784" priority="1075" operator="equal">
      <formula>"no"</formula>
    </cfRule>
    <cfRule type="cellIs" dxfId="1783" priority="1076" operator="equal">
      <formula>"remove"</formula>
    </cfRule>
  </conditionalFormatting>
  <conditionalFormatting sqref="P269:Z269">
    <cfRule type="expression" dxfId="1782" priority="1067">
      <formula>AND(P269=0, P269&lt;&gt;"")</formula>
    </cfRule>
    <cfRule type="expression" dxfId="1781" priority="1068">
      <formula>AND(P269&gt;0, P269&lt;10000000000)</formula>
    </cfRule>
    <cfRule type="cellIs" dxfId="1780" priority="1069" operator="equal">
      <formula>"yes"</formula>
    </cfRule>
    <cfRule type="cellIs" dxfId="1779" priority="1070" operator="equal">
      <formula>"no"</formula>
    </cfRule>
    <cfRule type="cellIs" dxfId="1778" priority="1071" operator="equal">
      <formula>"remove"</formula>
    </cfRule>
  </conditionalFormatting>
  <conditionalFormatting sqref="P236:Y236">
    <cfRule type="expression" dxfId="1777" priority="1061">
      <formula>$J236="SoftStrap"</formula>
    </cfRule>
    <cfRule type="expression" dxfId="1776" priority="1062">
      <formula>$J236="GP2_CATEGORY"</formula>
    </cfRule>
    <cfRule type="expression" dxfId="1775" priority="1063">
      <formula>$J236="GP3_CATEGORY"</formula>
    </cfRule>
    <cfRule type="expression" dxfId="1774" priority="1064">
      <formula>$J236="GP3_IFP_CATEGORY"</formula>
    </cfRule>
    <cfRule type="expression" dxfId="1773" priority="1065">
      <formula>$J236="GP1_CATEGORY"</formula>
    </cfRule>
    <cfRule type="expression" dxfId="1772" priority="1066">
      <formula>$J236="GP1_IFP_CATEGORY"</formula>
    </cfRule>
  </conditionalFormatting>
  <conditionalFormatting sqref="P236:Y236">
    <cfRule type="expression" dxfId="1771" priority="1056">
      <formula>AND(P236=0, P236&lt;&gt;"")</formula>
    </cfRule>
    <cfRule type="expression" dxfId="1770" priority="1057">
      <formula>AND(P236&gt;0, P236&lt;10000000000)</formula>
    </cfRule>
    <cfRule type="cellIs" dxfId="1769" priority="1058" operator="equal">
      <formula>"yes"</formula>
    </cfRule>
    <cfRule type="cellIs" dxfId="1768" priority="1059" operator="equal">
      <formula>"no"</formula>
    </cfRule>
    <cfRule type="cellIs" dxfId="1767" priority="1060" operator="equal">
      <formula>"remove"</formula>
    </cfRule>
  </conditionalFormatting>
  <conditionalFormatting sqref="P236:Y236">
    <cfRule type="expression" dxfId="1766" priority="1051">
      <formula>AND(P236=0, P236&lt;&gt;"")</formula>
    </cfRule>
    <cfRule type="expression" dxfId="1765" priority="1052">
      <formula>AND(P236&gt;0, P236&lt;10000000000)</formula>
    </cfRule>
    <cfRule type="cellIs" dxfId="1764" priority="1053" operator="equal">
      <formula>"yes"</formula>
    </cfRule>
    <cfRule type="cellIs" dxfId="1763" priority="1054" operator="equal">
      <formula>"no"</formula>
    </cfRule>
    <cfRule type="cellIs" dxfId="1762" priority="1055" operator="equal">
      <formula>"remove"</formula>
    </cfRule>
  </conditionalFormatting>
  <conditionalFormatting sqref="P236:Y236">
    <cfRule type="expression" dxfId="1761" priority="1046">
      <formula>AND(P236=0, P236&lt;&gt;"")</formula>
    </cfRule>
    <cfRule type="expression" dxfId="1760" priority="1047">
      <formula>AND(P236&gt;0, P236&lt;10000000000)</formula>
    </cfRule>
    <cfRule type="cellIs" dxfId="1759" priority="1048" operator="equal">
      <formula>"yes"</formula>
    </cfRule>
    <cfRule type="cellIs" dxfId="1758" priority="1049" operator="equal">
      <formula>"no"</formula>
    </cfRule>
    <cfRule type="cellIs" dxfId="1757" priority="1050" operator="equal">
      <formula>"remove"</formula>
    </cfRule>
  </conditionalFormatting>
  <conditionalFormatting sqref="P236:Y236">
    <cfRule type="expression" dxfId="1756" priority="1041">
      <formula>AND(P236=0, P236&lt;&gt;"")</formula>
    </cfRule>
    <cfRule type="expression" dxfId="1755" priority="1042">
      <formula>AND(P236&gt;0, P236&lt;10000000000)</formula>
    </cfRule>
    <cfRule type="cellIs" dxfId="1754" priority="1043" operator="equal">
      <formula>"yes"</formula>
    </cfRule>
    <cfRule type="cellIs" dxfId="1753" priority="1044" operator="equal">
      <formula>"no"</formula>
    </cfRule>
    <cfRule type="cellIs" dxfId="1752" priority="1045" operator="equal">
      <formula>"remove"</formula>
    </cfRule>
  </conditionalFormatting>
  <conditionalFormatting sqref="P236:Y236">
    <cfRule type="expression" dxfId="1751" priority="1036">
      <formula>AND(P236=0, P236&lt;&gt;"")</formula>
    </cfRule>
    <cfRule type="expression" dxfId="1750" priority="1037">
      <formula>AND(P236&gt;0, P236&lt;10000000000)</formula>
    </cfRule>
    <cfRule type="cellIs" dxfId="1749" priority="1038" operator="equal">
      <formula>"yes"</formula>
    </cfRule>
    <cfRule type="cellIs" dxfId="1748" priority="1039" operator="equal">
      <formula>"no"</formula>
    </cfRule>
    <cfRule type="cellIs" dxfId="1747" priority="1040" operator="equal">
      <formula>"remove"</formula>
    </cfRule>
  </conditionalFormatting>
  <conditionalFormatting sqref="P236:Y236">
    <cfRule type="expression" dxfId="1746" priority="1031">
      <formula>AND(P236=0, P236&lt;&gt;"")</formula>
    </cfRule>
    <cfRule type="expression" dxfId="1745" priority="1032">
      <formula>AND(P236&gt;0, P236&lt;10000000000)</formula>
    </cfRule>
    <cfRule type="cellIs" dxfId="1744" priority="1033" operator="equal">
      <formula>"yes"</formula>
    </cfRule>
    <cfRule type="cellIs" dxfId="1743" priority="1034" operator="equal">
      <formula>"no"</formula>
    </cfRule>
    <cfRule type="cellIs" dxfId="1742" priority="1035" operator="equal">
      <formula>"remove"</formula>
    </cfRule>
  </conditionalFormatting>
  <conditionalFormatting sqref="P235:Y235">
    <cfRule type="expression" dxfId="1741" priority="1025">
      <formula>$J235="SoftStrap"</formula>
    </cfRule>
    <cfRule type="expression" dxfId="1740" priority="1026">
      <formula>$J235="GP2_CATEGORY"</formula>
    </cfRule>
    <cfRule type="expression" dxfId="1739" priority="1027">
      <formula>$J235="GP3_CATEGORY"</formula>
    </cfRule>
    <cfRule type="expression" dxfId="1738" priority="1028">
      <formula>$J235="GP3_IFP_CATEGORY"</formula>
    </cfRule>
    <cfRule type="expression" dxfId="1737" priority="1029">
      <formula>$J235="GP1_CATEGORY"</formula>
    </cfRule>
    <cfRule type="expression" dxfId="1736" priority="1030">
      <formula>$J235="GP1_IFP_CATEGORY"</formula>
    </cfRule>
  </conditionalFormatting>
  <conditionalFormatting sqref="P235:Y235">
    <cfRule type="expression" dxfId="1735" priority="1020">
      <formula>AND(P235=0, P235&lt;&gt;"")</formula>
    </cfRule>
    <cfRule type="expression" dxfId="1734" priority="1021">
      <formula>AND(P235&gt;0, P235&lt;10000000000)</formula>
    </cfRule>
    <cfRule type="cellIs" dxfId="1733" priority="1022" operator="equal">
      <formula>"yes"</formula>
    </cfRule>
    <cfRule type="cellIs" dxfId="1732" priority="1023" operator="equal">
      <formula>"no"</formula>
    </cfRule>
    <cfRule type="cellIs" dxfId="1731" priority="1024" operator="equal">
      <formula>"remove"</formula>
    </cfRule>
  </conditionalFormatting>
  <conditionalFormatting sqref="P235:Y235">
    <cfRule type="expression" dxfId="1730" priority="1015">
      <formula>AND(P235=0, P235&lt;&gt;"")</formula>
    </cfRule>
    <cfRule type="expression" dxfId="1729" priority="1016">
      <formula>AND(P235&gt;0, P235&lt;10000000000)</formula>
    </cfRule>
    <cfRule type="cellIs" dxfId="1728" priority="1017" operator="equal">
      <formula>"yes"</formula>
    </cfRule>
    <cfRule type="cellIs" dxfId="1727" priority="1018" operator="equal">
      <formula>"no"</formula>
    </cfRule>
    <cfRule type="cellIs" dxfId="1726" priority="1019" operator="equal">
      <formula>"remove"</formula>
    </cfRule>
  </conditionalFormatting>
  <conditionalFormatting sqref="P235:Y235">
    <cfRule type="expression" dxfId="1725" priority="1010">
      <formula>AND(P235=0, P235&lt;&gt;"")</formula>
    </cfRule>
    <cfRule type="expression" dxfId="1724" priority="1011">
      <formula>AND(P235&gt;0, P235&lt;10000000000)</formula>
    </cfRule>
    <cfRule type="cellIs" dxfId="1723" priority="1012" operator="equal">
      <formula>"yes"</formula>
    </cfRule>
    <cfRule type="cellIs" dxfId="1722" priority="1013" operator="equal">
      <formula>"no"</formula>
    </cfRule>
    <cfRule type="cellIs" dxfId="1721" priority="1014" operator="equal">
      <formula>"remove"</formula>
    </cfRule>
  </conditionalFormatting>
  <conditionalFormatting sqref="P235:Y235">
    <cfRule type="expression" dxfId="1720" priority="1005">
      <formula>AND(P235=0, P235&lt;&gt;"")</formula>
    </cfRule>
    <cfRule type="expression" dxfId="1719" priority="1006">
      <formula>AND(P235&gt;0, P235&lt;10000000000)</formula>
    </cfRule>
    <cfRule type="cellIs" dxfId="1718" priority="1007" operator="equal">
      <formula>"yes"</formula>
    </cfRule>
    <cfRule type="cellIs" dxfId="1717" priority="1008" operator="equal">
      <formula>"no"</formula>
    </cfRule>
    <cfRule type="cellIs" dxfId="1716" priority="1009" operator="equal">
      <formula>"remove"</formula>
    </cfRule>
  </conditionalFormatting>
  <conditionalFormatting sqref="P235:Y235">
    <cfRule type="expression" dxfId="1715" priority="1000">
      <formula>AND(P235=0, P235&lt;&gt;"")</formula>
    </cfRule>
    <cfRule type="expression" dxfId="1714" priority="1001">
      <formula>AND(P235&gt;0, P235&lt;10000000000)</formula>
    </cfRule>
    <cfRule type="cellIs" dxfId="1713" priority="1002" operator="equal">
      <formula>"yes"</formula>
    </cfRule>
    <cfRule type="cellIs" dxfId="1712" priority="1003" operator="equal">
      <formula>"no"</formula>
    </cfRule>
    <cfRule type="cellIs" dxfId="1711" priority="1004" operator="equal">
      <formula>"remove"</formula>
    </cfRule>
  </conditionalFormatting>
  <conditionalFormatting sqref="P235:Y235">
    <cfRule type="expression" dxfId="1710" priority="995">
      <formula>AND(P235=0, P235&lt;&gt;"")</formula>
    </cfRule>
    <cfRule type="expression" dxfId="1709" priority="996">
      <formula>AND(P235&gt;0, P235&lt;10000000000)</formula>
    </cfRule>
    <cfRule type="cellIs" dxfId="1708" priority="997" operator="equal">
      <formula>"yes"</formula>
    </cfRule>
    <cfRule type="cellIs" dxfId="1707" priority="998" operator="equal">
      <formula>"no"</formula>
    </cfRule>
    <cfRule type="cellIs" dxfId="1706" priority="999" operator="equal">
      <formula>"remove"</formula>
    </cfRule>
  </conditionalFormatting>
  <conditionalFormatting sqref="P212:Y212">
    <cfRule type="expression" dxfId="1705" priority="989">
      <formula>$J212="SoftStrap"</formula>
    </cfRule>
    <cfRule type="expression" dxfId="1704" priority="990">
      <formula>$J212="GP2_CATEGORY"</formula>
    </cfRule>
    <cfRule type="expression" dxfId="1703" priority="991">
      <formula>$J212="GP3_CATEGORY"</formula>
    </cfRule>
    <cfRule type="expression" dxfId="1702" priority="992">
      <formula>$J212="GP3_IFP_CATEGORY"</formula>
    </cfRule>
    <cfRule type="expression" dxfId="1701" priority="993">
      <formula>$J212="GP1_CATEGORY"</formula>
    </cfRule>
    <cfRule type="expression" dxfId="1700" priority="994">
      <formula>$J212="GP1_IFP_CATEGORY"</formula>
    </cfRule>
  </conditionalFormatting>
  <conditionalFormatting sqref="P212:Y212">
    <cfRule type="expression" dxfId="1699" priority="984">
      <formula>AND(P212=0, P212&lt;&gt;"")</formula>
    </cfRule>
    <cfRule type="expression" dxfId="1698" priority="985">
      <formula>AND(P212&gt;0, P212&lt;10000000000)</formula>
    </cfRule>
    <cfRule type="cellIs" dxfId="1697" priority="986" operator="equal">
      <formula>"yes"</formula>
    </cfRule>
    <cfRule type="cellIs" dxfId="1696" priority="987" operator="equal">
      <formula>"no"</formula>
    </cfRule>
    <cfRule type="cellIs" dxfId="1695" priority="988" operator="equal">
      <formula>"remove"</formula>
    </cfRule>
  </conditionalFormatting>
  <conditionalFormatting sqref="P212:Y212">
    <cfRule type="expression" dxfId="1694" priority="979">
      <formula>AND(P212=0, P212&lt;&gt;"")</formula>
    </cfRule>
    <cfRule type="expression" dxfId="1693" priority="980">
      <formula>AND(P212&gt;0, P212&lt;10000000000)</formula>
    </cfRule>
    <cfRule type="cellIs" dxfId="1692" priority="981" operator="equal">
      <formula>"yes"</formula>
    </cfRule>
    <cfRule type="cellIs" dxfId="1691" priority="982" operator="equal">
      <formula>"no"</formula>
    </cfRule>
    <cfRule type="cellIs" dxfId="1690" priority="983" operator="equal">
      <formula>"remove"</formula>
    </cfRule>
  </conditionalFormatting>
  <conditionalFormatting sqref="P212:Y212">
    <cfRule type="expression" dxfId="1689" priority="974">
      <formula>AND(P212=0, P212&lt;&gt;"")</formula>
    </cfRule>
    <cfRule type="expression" dxfId="1688" priority="975">
      <formula>AND(P212&gt;0, P212&lt;10000000000)</formula>
    </cfRule>
    <cfRule type="cellIs" dxfId="1687" priority="976" operator="equal">
      <formula>"yes"</formula>
    </cfRule>
    <cfRule type="cellIs" dxfId="1686" priority="977" operator="equal">
      <formula>"no"</formula>
    </cfRule>
    <cfRule type="cellIs" dxfId="1685" priority="978" operator="equal">
      <formula>"remove"</formula>
    </cfRule>
  </conditionalFormatting>
  <conditionalFormatting sqref="P212:Y212">
    <cfRule type="expression" dxfId="1684" priority="969">
      <formula>AND(P212=0, P212&lt;&gt;"")</formula>
    </cfRule>
    <cfRule type="expression" dxfId="1683" priority="970">
      <formula>AND(P212&gt;0, P212&lt;10000000000)</formula>
    </cfRule>
    <cfRule type="cellIs" dxfId="1682" priority="971" operator="equal">
      <formula>"yes"</formula>
    </cfRule>
    <cfRule type="cellIs" dxfId="1681" priority="972" operator="equal">
      <formula>"no"</formula>
    </cfRule>
    <cfRule type="cellIs" dxfId="1680" priority="973" operator="equal">
      <formula>"remove"</formula>
    </cfRule>
  </conditionalFormatting>
  <conditionalFormatting sqref="P212:Y212">
    <cfRule type="expression" dxfId="1679" priority="964">
      <formula>AND(P212=0, P212&lt;&gt;"")</formula>
    </cfRule>
    <cfRule type="expression" dxfId="1678" priority="965">
      <formula>AND(P212&gt;0, P212&lt;10000000000)</formula>
    </cfRule>
    <cfRule type="cellIs" dxfId="1677" priority="966" operator="equal">
      <formula>"yes"</formula>
    </cfRule>
    <cfRule type="cellIs" dxfId="1676" priority="967" operator="equal">
      <formula>"no"</formula>
    </cfRule>
    <cfRule type="cellIs" dxfId="1675" priority="968" operator="equal">
      <formula>"remove"</formula>
    </cfRule>
  </conditionalFormatting>
  <conditionalFormatting sqref="P212:Y212">
    <cfRule type="expression" dxfId="1674" priority="959">
      <formula>AND(P212=0, P212&lt;&gt;"")</formula>
    </cfRule>
    <cfRule type="expression" dxfId="1673" priority="960">
      <formula>AND(P212&gt;0, P212&lt;10000000000)</formula>
    </cfRule>
    <cfRule type="cellIs" dxfId="1672" priority="961" operator="equal">
      <formula>"yes"</formula>
    </cfRule>
    <cfRule type="cellIs" dxfId="1671" priority="962" operator="equal">
      <formula>"no"</formula>
    </cfRule>
    <cfRule type="cellIs" dxfId="1670" priority="963" operator="equal">
      <formula>"remove"</formula>
    </cfRule>
  </conditionalFormatting>
  <conditionalFormatting sqref="P211:Y211">
    <cfRule type="expression" dxfId="1669" priority="953">
      <formula>$J211="SoftStrap"</formula>
    </cfRule>
    <cfRule type="expression" dxfId="1668" priority="954">
      <formula>$J211="GP2_CATEGORY"</formula>
    </cfRule>
    <cfRule type="expression" dxfId="1667" priority="955">
      <formula>$J211="GP3_CATEGORY"</formula>
    </cfRule>
    <cfRule type="expression" dxfId="1666" priority="956">
      <formula>$J211="GP3_IFP_CATEGORY"</formula>
    </cfRule>
    <cfRule type="expression" dxfId="1665" priority="957">
      <formula>$J211="GP1_CATEGORY"</formula>
    </cfRule>
    <cfRule type="expression" dxfId="1664" priority="958">
      <formula>$J211="GP1_IFP_CATEGORY"</formula>
    </cfRule>
  </conditionalFormatting>
  <conditionalFormatting sqref="P211:Y211">
    <cfRule type="expression" dxfId="1663" priority="948">
      <formula>AND(P211=0, P211&lt;&gt;"")</formula>
    </cfRule>
    <cfRule type="expression" dxfId="1662" priority="949">
      <formula>AND(P211&gt;0, P211&lt;10000000000)</formula>
    </cfRule>
    <cfRule type="cellIs" dxfId="1661" priority="950" operator="equal">
      <formula>"yes"</formula>
    </cfRule>
    <cfRule type="cellIs" dxfId="1660" priority="951" operator="equal">
      <formula>"no"</formula>
    </cfRule>
    <cfRule type="cellIs" dxfId="1659" priority="952" operator="equal">
      <formula>"remove"</formula>
    </cfRule>
  </conditionalFormatting>
  <conditionalFormatting sqref="P211:Y211">
    <cfRule type="expression" dxfId="1658" priority="943">
      <formula>AND(P211=0, P211&lt;&gt;"")</formula>
    </cfRule>
    <cfRule type="expression" dxfId="1657" priority="944">
      <formula>AND(P211&gt;0, P211&lt;10000000000)</formula>
    </cfRule>
    <cfRule type="cellIs" dxfId="1656" priority="945" operator="equal">
      <formula>"yes"</formula>
    </cfRule>
    <cfRule type="cellIs" dxfId="1655" priority="946" operator="equal">
      <formula>"no"</formula>
    </cfRule>
    <cfRule type="cellIs" dxfId="1654" priority="947" operator="equal">
      <formula>"remove"</formula>
    </cfRule>
  </conditionalFormatting>
  <conditionalFormatting sqref="P211:Y211">
    <cfRule type="expression" dxfId="1653" priority="938">
      <formula>AND(P211=0, P211&lt;&gt;"")</formula>
    </cfRule>
    <cfRule type="expression" dxfId="1652" priority="939">
      <formula>AND(P211&gt;0, P211&lt;10000000000)</formula>
    </cfRule>
    <cfRule type="cellIs" dxfId="1651" priority="940" operator="equal">
      <formula>"yes"</formula>
    </cfRule>
    <cfRule type="cellIs" dxfId="1650" priority="941" operator="equal">
      <formula>"no"</formula>
    </cfRule>
    <cfRule type="cellIs" dxfId="1649" priority="942" operator="equal">
      <formula>"remove"</formula>
    </cfRule>
  </conditionalFormatting>
  <conditionalFormatting sqref="P211:Y211">
    <cfRule type="expression" dxfId="1648" priority="933">
      <formula>AND(P211=0, P211&lt;&gt;"")</formula>
    </cfRule>
    <cfRule type="expression" dxfId="1647" priority="934">
      <formula>AND(P211&gt;0, P211&lt;10000000000)</formula>
    </cfRule>
    <cfRule type="cellIs" dxfId="1646" priority="935" operator="equal">
      <formula>"yes"</formula>
    </cfRule>
    <cfRule type="cellIs" dxfId="1645" priority="936" operator="equal">
      <formula>"no"</formula>
    </cfRule>
    <cfRule type="cellIs" dxfId="1644" priority="937" operator="equal">
      <formula>"remove"</formula>
    </cfRule>
  </conditionalFormatting>
  <conditionalFormatting sqref="P211:Y211">
    <cfRule type="expression" dxfId="1643" priority="928">
      <formula>AND(P211=0, P211&lt;&gt;"")</formula>
    </cfRule>
    <cfRule type="expression" dxfId="1642" priority="929">
      <formula>AND(P211&gt;0, P211&lt;10000000000)</formula>
    </cfRule>
    <cfRule type="cellIs" dxfId="1641" priority="930" operator="equal">
      <formula>"yes"</formula>
    </cfRule>
    <cfRule type="cellIs" dxfId="1640" priority="931" operator="equal">
      <formula>"no"</formula>
    </cfRule>
    <cfRule type="cellIs" dxfId="1639" priority="932" operator="equal">
      <formula>"remove"</formula>
    </cfRule>
  </conditionalFormatting>
  <conditionalFormatting sqref="P211:Y211">
    <cfRule type="expression" dxfId="1638" priority="923">
      <formula>AND(P211=0, P211&lt;&gt;"")</formula>
    </cfRule>
    <cfRule type="expression" dxfId="1637" priority="924">
      <formula>AND(P211&gt;0, P211&lt;10000000000)</formula>
    </cfRule>
    <cfRule type="cellIs" dxfId="1636" priority="925" operator="equal">
      <formula>"yes"</formula>
    </cfRule>
    <cfRule type="cellIs" dxfId="1635" priority="926" operator="equal">
      <formula>"no"</formula>
    </cfRule>
    <cfRule type="cellIs" dxfId="1634" priority="927" operator="equal">
      <formula>"remove"</formula>
    </cfRule>
  </conditionalFormatting>
  <conditionalFormatting sqref="P210:Y210">
    <cfRule type="expression" dxfId="1633" priority="917">
      <formula>$J210="SoftStrap"</formula>
    </cfRule>
    <cfRule type="expression" dxfId="1632" priority="918">
      <formula>$J210="GP2_CATEGORY"</formula>
    </cfRule>
    <cfRule type="expression" dxfId="1631" priority="919">
      <formula>$J210="GP3_CATEGORY"</formula>
    </cfRule>
    <cfRule type="expression" dxfId="1630" priority="920">
      <formula>$J210="GP3_IFP_CATEGORY"</formula>
    </cfRule>
    <cfRule type="expression" dxfId="1629" priority="921">
      <formula>$J210="GP1_CATEGORY"</formula>
    </cfRule>
    <cfRule type="expression" dxfId="1628" priority="922">
      <formula>$J210="GP1_IFP_CATEGORY"</formula>
    </cfRule>
  </conditionalFormatting>
  <conditionalFormatting sqref="P210:Y210">
    <cfRule type="expression" dxfId="1627" priority="912">
      <formula>AND(P210=0, P210&lt;&gt;"")</formula>
    </cfRule>
    <cfRule type="expression" dxfId="1626" priority="913">
      <formula>AND(P210&gt;0, P210&lt;10000000000)</formula>
    </cfRule>
    <cfRule type="cellIs" dxfId="1625" priority="914" operator="equal">
      <formula>"yes"</formula>
    </cfRule>
    <cfRule type="cellIs" dxfId="1624" priority="915" operator="equal">
      <formula>"no"</formula>
    </cfRule>
    <cfRule type="cellIs" dxfId="1623" priority="916" operator="equal">
      <formula>"remove"</formula>
    </cfRule>
  </conditionalFormatting>
  <conditionalFormatting sqref="P210:Y210">
    <cfRule type="expression" dxfId="1622" priority="907">
      <formula>AND(P210=0, P210&lt;&gt;"")</formula>
    </cfRule>
    <cfRule type="expression" dxfId="1621" priority="908">
      <formula>AND(P210&gt;0, P210&lt;10000000000)</formula>
    </cfRule>
    <cfRule type="cellIs" dxfId="1620" priority="909" operator="equal">
      <formula>"yes"</formula>
    </cfRule>
    <cfRule type="cellIs" dxfId="1619" priority="910" operator="equal">
      <formula>"no"</formula>
    </cfRule>
    <cfRule type="cellIs" dxfId="1618" priority="911" operator="equal">
      <formula>"remove"</formula>
    </cfRule>
  </conditionalFormatting>
  <conditionalFormatting sqref="P210:Y210">
    <cfRule type="expression" dxfId="1617" priority="902">
      <formula>AND(P210=0, P210&lt;&gt;"")</formula>
    </cfRule>
    <cfRule type="expression" dxfId="1616" priority="903">
      <formula>AND(P210&gt;0, P210&lt;10000000000)</formula>
    </cfRule>
    <cfRule type="cellIs" dxfId="1615" priority="904" operator="equal">
      <formula>"yes"</formula>
    </cfRule>
    <cfRule type="cellIs" dxfId="1614" priority="905" operator="equal">
      <formula>"no"</formula>
    </cfRule>
    <cfRule type="cellIs" dxfId="1613" priority="906" operator="equal">
      <formula>"remove"</formula>
    </cfRule>
  </conditionalFormatting>
  <conditionalFormatting sqref="P210:Y210">
    <cfRule type="expression" dxfId="1612" priority="897">
      <formula>AND(P210=0, P210&lt;&gt;"")</formula>
    </cfRule>
    <cfRule type="expression" dxfId="1611" priority="898">
      <formula>AND(P210&gt;0, P210&lt;10000000000)</formula>
    </cfRule>
    <cfRule type="cellIs" dxfId="1610" priority="899" operator="equal">
      <formula>"yes"</formula>
    </cfRule>
    <cfRule type="cellIs" dxfId="1609" priority="900" operator="equal">
      <formula>"no"</formula>
    </cfRule>
    <cfRule type="cellIs" dxfId="1608" priority="901" operator="equal">
      <formula>"remove"</formula>
    </cfRule>
  </conditionalFormatting>
  <conditionalFormatting sqref="P210:Y210">
    <cfRule type="expression" dxfId="1607" priority="892">
      <formula>AND(P210=0, P210&lt;&gt;"")</formula>
    </cfRule>
    <cfRule type="expression" dxfId="1606" priority="893">
      <formula>AND(P210&gt;0, P210&lt;10000000000)</formula>
    </cfRule>
    <cfRule type="cellIs" dxfId="1605" priority="894" operator="equal">
      <formula>"yes"</formula>
    </cfRule>
    <cfRule type="cellIs" dxfId="1604" priority="895" operator="equal">
      <formula>"no"</formula>
    </cfRule>
    <cfRule type="cellIs" dxfId="1603" priority="896" operator="equal">
      <formula>"remove"</formula>
    </cfRule>
  </conditionalFormatting>
  <conditionalFormatting sqref="P210:Y210">
    <cfRule type="expression" dxfId="1602" priority="887">
      <formula>AND(P210=0, P210&lt;&gt;"")</formula>
    </cfRule>
    <cfRule type="expression" dxfId="1601" priority="888">
      <formula>AND(P210&gt;0, P210&lt;10000000000)</formula>
    </cfRule>
    <cfRule type="cellIs" dxfId="1600" priority="889" operator="equal">
      <formula>"yes"</formula>
    </cfRule>
    <cfRule type="cellIs" dxfId="1599" priority="890" operator="equal">
      <formula>"no"</formula>
    </cfRule>
    <cfRule type="cellIs" dxfId="1598" priority="891" operator="equal">
      <formula>"remove"</formula>
    </cfRule>
  </conditionalFormatting>
  <conditionalFormatting sqref="P209:Y209">
    <cfRule type="expression" dxfId="1597" priority="881">
      <formula>$J209="SoftStrap"</formula>
    </cfRule>
    <cfRule type="expression" dxfId="1596" priority="882">
      <formula>$J209="GP2_CATEGORY"</formula>
    </cfRule>
    <cfRule type="expression" dxfId="1595" priority="883">
      <formula>$J209="GP3_CATEGORY"</formula>
    </cfRule>
    <cfRule type="expression" dxfId="1594" priority="884">
      <formula>$J209="GP3_IFP_CATEGORY"</formula>
    </cfRule>
    <cfRule type="expression" dxfId="1593" priority="885">
      <formula>$J209="GP1_CATEGORY"</formula>
    </cfRule>
    <cfRule type="expression" dxfId="1592" priority="886">
      <formula>$J209="GP1_IFP_CATEGORY"</formula>
    </cfRule>
  </conditionalFormatting>
  <conditionalFormatting sqref="P209:Y209">
    <cfRule type="expression" dxfId="1591" priority="876">
      <formula>AND(P209=0, P209&lt;&gt;"")</formula>
    </cfRule>
    <cfRule type="expression" dxfId="1590" priority="877">
      <formula>AND(P209&gt;0, P209&lt;10000000000)</formula>
    </cfRule>
    <cfRule type="cellIs" dxfId="1589" priority="878" operator="equal">
      <formula>"yes"</formula>
    </cfRule>
    <cfRule type="cellIs" dxfId="1588" priority="879" operator="equal">
      <formula>"no"</formula>
    </cfRule>
    <cfRule type="cellIs" dxfId="1587" priority="880" operator="equal">
      <formula>"remove"</formula>
    </cfRule>
  </conditionalFormatting>
  <conditionalFormatting sqref="P209:Y209">
    <cfRule type="expression" dxfId="1586" priority="871">
      <formula>AND(P209=0, P209&lt;&gt;"")</formula>
    </cfRule>
    <cfRule type="expression" dxfId="1585" priority="872">
      <formula>AND(P209&gt;0, P209&lt;10000000000)</formula>
    </cfRule>
    <cfRule type="cellIs" dxfId="1584" priority="873" operator="equal">
      <formula>"yes"</formula>
    </cfRule>
    <cfRule type="cellIs" dxfId="1583" priority="874" operator="equal">
      <formula>"no"</formula>
    </cfRule>
    <cfRule type="cellIs" dxfId="1582" priority="875" operator="equal">
      <formula>"remove"</formula>
    </cfRule>
  </conditionalFormatting>
  <conditionalFormatting sqref="P209:Y209">
    <cfRule type="expression" dxfId="1581" priority="866">
      <formula>AND(P209=0, P209&lt;&gt;"")</formula>
    </cfRule>
    <cfRule type="expression" dxfId="1580" priority="867">
      <formula>AND(P209&gt;0, P209&lt;10000000000)</formula>
    </cfRule>
    <cfRule type="cellIs" dxfId="1579" priority="868" operator="equal">
      <formula>"yes"</formula>
    </cfRule>
    <cfRule type="cellIs" dxfId="1578" priority="869" operator="equal">
      <formula>"no"</formula>
    </cfRule>
    <cfRule type="cellIs" dxfId="1577" priority="870" operator="equal">
      <formula>"remove"</formula>
    </cfRule>
  </conditionalFormatting>
  <conditionalFormatting sqref="P209:Y209">
    <cfRule type="expression" dxfId="1576" priority="861">
      <formula>AND(P209=0, P209&lt;&gt;"")</formula>
    </cfRule>
    <cfRule type="expression" dxfId="1575" priority="862">
      <formula>AND(P209&gt;0, P209&lt;10000000000)</formula>
    </cfRule>
    <cfRule type="cellIs" dxfId="1574" priority="863" operator="equal">
      <formula>"yes"</formula>
    </cfRule>
    <cfRule type="cellIs" dxfId="1573" priority="864" operator="equal">
      <formula>"no"</formula>
    </cfRule>
    <cfRule type="cellIs" dxfId="1572" priority="865" operator="equal">
      <formula>"remove"</formula>
    </cfRule>
  </conditionalFormatting>
  <conditionalFormatting sqref="P209:Y209">
    <cfRule type="expression" dxfId="1571" priority="856">
      <formula>AND(P209=0, P209&lt;&gt;"")</formula>
    </cfRule>
    <cfRule type="expression" dxfId="1570" priority="857">
      <formula>AND(P209&gt;0, P209&lt;10000000000)</formula>
    </cfRule>
    <cfRule type="cellIs" dxfId="1569" priority="858" operator="equal">
      <formula>"yes"</formula>
    </cfRule>
    <cfRule type="cellIs" dxfId="1568" priority="859" operator="equal">
      <formula>"no"</formula>
    </cfRule>
    <cfRule type="cellIs" dxfId="1567" priority="860" operator="equal">
      <formula>"remove"</formula>
    </cfRule>
  </conditionalFormatting>
  <conditionalFormatting sqref="P209:Y209">
    <cfRule type="expression" dxfId="1566" priority="851">
      <formula>AND(P209=0, P209&lt;&gt;"")</formula>
    </cfRule>
    <cfRule type="expression" dxfId="1565" priority="852">
      <formula>AND(P209&gt;0, P209&lt;10000000000)</formula>
    </cfRule>
    <cfRule type="cellIs" dxfId="1564" priority="853" operator="equal">
      <formula>"yes"</formula>
    </cfRule>
    <cfRule type="cellIs" dxfId="1563" priority="854" operator="equal">
      <formula>"no"</formula>
    </cfRule>
    <cfRule type="cellIs" dxfId="1562" priority="855" operator="equal">
      <formula>"remove"</formula>
    </cfRule>
  </conditionalFormatting>
  <conditionalFormatting sqref="P208:Y208">
    <cfRule type="expression" dxfId="1561" priority="845">
      <formula>$J208="SoftStrap"</formula>
    </cfRule>
    <cfRule type="expression" dxfId="1560" priority="846">
      <formula>$J208="GP2_CATEGORY"</formula>
    </cfRule>
    <cfRule type="expression" dxfId="1559" priority="847">
      <formula>$J208="GP3_CATEGORY"</formula>
    </cfRule>
    <cfRule type="expression" dxfId="1558" priority="848">
      <formula>$J208="GP3_IFP_CATEGORY"</formula>
    </cfRule>
    <cfRule type="expression" dxfId="1557" priority="849">
      <formula>$J208="GP1_CATEGORY"</formula>
    </cfRule>
    <cfRule type="expression" dxfId="1556" priority="850">
      <formula>$J208="GP1_IFP_CATEGORY"</formula>
    </cfRule>
  </conditionalFormatting>
  <conditionalFormatting sqref="P208:Y208">
    <cfRule type="expression" dxfId="1555" priority="840">
      <formula>AND(P208=0, P208&lt;&gt;"")</formula>
    </cfRule>
    <cfRule type="expression" dxfId="1554" priority="841">
      <formula>AND(P208&gt;0, P208&lt;10000000000)</formula>
    </cfRule>
    <cfRule type="cellIs" dxfId="1553" priority="842" operator="equal">
      <formula>"yes"</formula>
    </cfRule>
    <cfRule type="cellIs" dxfId="1552" priority="843" operator="equal">
      <formula>"no"</formula>
    </cfRule>
    <cfRule type="cellIs" dxfId="1551" priority="844" operator="equal">
      <formula>"remove"</formula>
    </cfRule>
  </conditionalFormatting>
  <conditionalFormatting sqref="P208:Y208">
    <cfRule type="expression" dxfId="1550" priority="835">
      <formula>AND(P208=0, P208&lt;&gt;"")</formula>
    </cfRule>
    <cfRule type="expression" dxfId="1549" priority="836">
      <formula>AND(P208&gt;0, P208&lt;10000000000)</formula>
    </cfRule>
    <cfRule type="cellIs" dxfId="1548" priority="837" operator="equal">
      <formula>"yes"</formula>
    </cfRule>
    <cfRule type="cellIs" dxfId="1547" priority="838" operator="equal">
      <formula>"no"</formula>
    </cfRule>
    <cfRule type="cellIs" dxfId="1546" priority="839" operator="equal">
      <formula>"remove"</formula>
    </cfRule>
  </conditionalFormatting>
  <conditionalFormatting sqref="P208:Y208">
    <cfRule type="expression" dxfId="1545" priority="830">
      <formula>AND(P208=0, P208&lt;&gt;"")</formula>
    </cfRule>
    <cfRule type="expression" dxfId="1544" priority="831">
      <formula>AND(P208&gt;0, P208&lt;10000000000)</formula>
    </cfRule>
    <cfRule type="cellIs" dxfId="1543" priority="832" operator="equal">
      <formula>"yes"</formula>
    </cfRule>
    <cfRule type="cellIs" dxfId="1542" priority="833" operator="equal">
      <formula>"no"</formula>
    </cfRule>
    <cfRule type="cellIs" dxfId="1541" priority="834" operator="equal">
      <formula>"remove"</formula>
    </cfRule>
  </conditionalFormatting>
  <conditionalFormatting sqref="P208:Y208">
    <cfRule type="expression" dxfId="1540" priority="825">
      <formula>AND(P208=0, P208&lt;&gt;"")</formula>
    </cfRule>
    <cfRule type="expression" dxfId="1539" priority="826">
      <formula>AND(P208&gt;0, P208&lt;10000000000)</formula>
    </cfRule>
    <cfRule type="cellIs" dxfId="1538" priority="827" operator="equal">
      <formula>"yes"</formula>
    </cfRule>
    <cfRule type="cellIs" dxfId="1537" priority="828" operator="equal">
      <formula>"no"</formula>
    </cfRule>
    <cfRule type="cellIs" dxfId="1536" priority="829" operator="equal">
      <formula>"remove"</formula>
    </cfRule>
  </conditionalFormatting>
  <conditionalFormatting sqref="P208:Y208">
    <cfRule type="expression" dxfId="1535" priority="820">
      <formula>AND(P208=0, P208&lt;&gt;"")</formula>
    </cfRule>
    <cfRule type="expression" dxfId="1534" priority="821">
      <formula>AND(P208&gt;0, P208&lt;10000000000)</formula>
    </cfRule>
    <cfRule type="cellIs" dxfId="1533" priority="822" operator="equal">
      <formula>"yes"</formula>
    </cfRule>
    <cfRule type="cellIs" dxfId="1532" priority="823" operator="equal">
      <formula>"no"</formula>
    </cfRule>
    <cfRule type="cellIs" dxfId="1531" priority="824" operator="equal">
      <formula>"remove"</formula>
    </cfRule>
  </conditionalFormatting>
  <conditionalFormatting sqref="P208:Y208">
    <cfRule type="expression" dxfId="1530" priority="815">
      <formula>AND(P208=0, P208&lt;&gt;"")</formula>
    </cfRule>
    <cfRule type="expression" dxfId="1529" priority="816">
      <formula>AND(P208&gt;0, P208&lt;10000000000)</formula>
    </cfRule>
    <cfRule type="cellIs" dxfId="1528" priority="817" operator="equal">
      <formula>"yes"</formula>
    </cfRule>
    <cfRule type="cellIs" dxfId="1527" priority="818" operator="equal">
      <formula>"no"</formula>
    </cfRule>
    <cfRule type="cellIs" dxfId="1526" priority="819" operator="equal">
      <formula>"remove"</formula>
    </cfRule>
  </conditionalFormatting>
  <conditionalFormatting sqref="P207:Y207">
    <cfRule type="expression" dxfId="1525" priority="809">
      <formula>$J207="SoftStrap"</formula>
    </cfRule>
    <cfRule type="expression" dxfId="1524" priority="810">
      <formula>$J207="GP2_CATEGORY"</formula>
    </cfRule>
    <cfRule type="expression" dxfId="1523" priority="811">
      <formula>$J207="GP3_CATEGORY"</formula>
    </cfRule>
    <cfRule type="expression" dxfId="1522" priority="812">
      <formula>$J207="GP3_IFP_CATEGORY"</formula>
    </cfRule>
    <cfRule type="expression" dxfId="1521" priority="813">
      <formula>$J207="GP1_CATEGORY"</formula>
    </cfRule>
    <cfRule type="expression" dxfId="1520" priority="814">
      <formula>$J207="GP1_IFP_CATEGORY"</formula>
    </cfRule>
  </conditionalFormatting>
  <conditionalFormatting sqref="P207:Y207">
    <cfRule type="expression" dxfId="1519" priority="804">
      <formula>AND(P207=0, P207&lt;&gt;"")</formula>
    </cfRule>
    <cfRule type="expression" dxfId="1518" priority="805">
      <formula>AND(P207&gt;0, P207&lt;10000000000)</formula>
    </cfRule>
    <cfRule type="cellIs" dxfId="1517" priority="806" operator="equal">
      <formula>"yes"</formula>
    </cfRule>
    <cfRule type="cellIs" dxfId="1516" priority="807" operator="equal">
      <formula>"no"</formula>
    </cfRule>
    <cfRule type="cellIs" dxfId="1515" priority="808" operator="equal">
      <formula>"remove"</formula>
    </cfRule>
  </conditionalFormatting>
  <conditionalFormatting sqref="P207:Y207">
    <cfRule type="expression" dxfId="1514" priority="799">
      <formula>AND(P207=0, P207&lt;&gt;"")</formula>
    </cfRule>
    <cfRule type="expression" dxfId="1513" priority="800">
      <formula>AND(P207&gt;0, P207&lt;10000000000)</formula>
    </cfRule>
    <cfRule type="cellIs" dxfId="1512" priority="801" operator="equal">
      <formula>"yes"</formula>
    </cfRule>
    <cfRule type="cellIs" dxfId="1511" priority="802" operator="equal">
      <formula>"no"</formula>
    </cfRule>
    <cfRule type="cellIs" dxfId="1510" priority="803" operator="equal">
      <formula>"remove"</formula>
    </cfRule>
  </conditionalFormatting>
  <conditionalFormatting sqref="P207:Y207">
    <cfRule type="expression" dxfId="1509" priority="794">
      <formula>AND(P207=0, P207&lt;&gt;"")</formula>
    </cfRule>
    <cfRule type="expression" dxfId="1508" priority="795">
      <formula>AND(P207&gt;0, P207&lt;10000000000)</formula>
    </cfRule>
    <cfRule type="cellIs" dxfId="1507" priority="796" operator="equal">
      <formula>"yes"</formula>
    </cfRule>
    <cfRule type="cellIs" dxfId="1506" priority="797" operator="equal">
      <formula>"no"</formula>
    </cfRule>
    <cfRule type="cellIs" dxfId="1505" priority="798" operator="equal">
      <formula>"remove"</formula>
    </cfRule>
  </conditionalFormatting>
  <conditionalFormatting sqref="P207:Y207">
    <cfRule type="expression" dxfId="1504" priority="789">
      <formula>AND(P207=0, P207&lt;&gt;"")</formula>
    </cfRule>
    <cfRule type="expression" dxfId="1503" priority="790">
      <formula>AND(P207&gt;0, P207&lt;10000000000)</formula>
    </cfRule>
    <cfRule type="cellIs" dxfId="1502" priority="791" operator="equal">
      <formula>"yes"</formula>
    </cfRule>
    <cfRule type="cellIs" dxfId="1501" priority="792" operator="equal">
      <formula>"no"</formula>
    </cfRule>
    <cfRule type="cellIs" dxfId="1500" priority="793" operator="equal">
      <formula>"remove"</formula>
    </cfRule>
  </conditionalFormatting>
  <conditionalFormatting sqref="P207:Y207">
    <cfRule type="expression" dxfId="1499" priority="784">
      <formula>AND(P207=0, P207&lt;&gt;"")</formula>
    </cfRule>
    <cfRule type="expression" dxfId="1498" priority="785">
      <formula>AND(P207&gt;0, P207&lt;10000000000)</formula>
    </cfRule>
    <cfRule type="cellIs" dxfId="1497" priority="786" operator="equal">
      <formula>"yes"</formula>
    </cfRule>
    <cfRule type="cellIs" dxfId="1496" priority="787" operator="equal">
      <formula>"no"</formula>
    </cfRule>
    <cfRule type="cellIs" dxfId="1495" priority="788" operator="equal">
      <formula>"remove"</formula>
    </cfRule>
  </conditionalFormatting>
  <conditionalFormatting sqref="P207:Y207">
    <cfRule type="expression" dxfId="1494" priority="779">
      <formula>AND(P207=0, P207&lt;&gt;"")</formula>
    </cfRule>
    <cfRule type="expression" dxfId="1493" priority="780">
      <formula>AND(P207&gt;0, P207&lt;10000000000)</formula>
    </cfRule>
    <cfRule type="cellIs" dxfId="1492" priority="781" operator="equal">
      <formula>"yes"</formula>
    </cfRule>
    <cfRule type="cellIs" dxfId="1491" priority="782" operator="equal">
      <formula>"no"</formula>
    </cfRule>
    <cfRule type="cellIs" dxfId="1490" priority="783" operator="equal">
      <formula>"remove"</formula>
    </cfRule>
  </conditionalFormatting>
  <conditionalFormatting sqref="P206:Y206">
    <cfRule type="expression" dxfId="1489" priority="773">
      <formula>$J206="SoftStrap"</formula>
    </cfRule>
    <cfRule type="expression" dxfId="1488" priority="774">
      <formula>$J206="GP2_CATEGORY"</formula>
    </cfRule>
    <cfRule type="expression" dxfId="1487" priority="775">
      <formula>$J206="GP3_CATEGORY"</formula>
    </cfRule>
    <cfRule type="expression" dxfId="1486" priority="776">
      <formula>$J206="GP3_IFP_CATEGORY"</formula>
    </cfRule>
    <cfRule type="expression" dxfId="1485" priority="777">
      <formula>$J206="GP1_CATEGORY"</formula>
    </cfRule>
    <cfRule type="expression" dxfId="1484" priority="778">
      <formula>$J206="GP1_IFP_CATEGORY"</formula>
    </cfRule>
  </conditionalFormatting>
  <conditionalFormatting sqref="P206:Y206">
    <cfRule type="expression" dxfId="1483" priority="768">
      <formula>AND(P206=0, P206&lt;&gt;"")</formula>
    </cfRule>
    <cfRule type="expression" dxfId="1482" priority="769">
      <formula>AND(P206&gt;0, P206&lt;10000000000)</formula>
    </cfRule>
    <cfRule type="cellIs" dxfId="1481" priority="770" operator="equal">
      <formula>"yes"</formula>
    </cfRule>
    <cfRule type="cellIs" dxfId="1480" priority="771" operator="equal">
      <formula>"no"</formula>
    </cfRule>
    <cfRule type="cellIs" dxfId="1479" priority="772" operator="equal">
      <formula>"remove"</formula>
    </cfRule>
  </conditionalFormatting>
  <conditionalFormatting sqref="P206:Y206">
    <cfRule type="expression" dxfId="1478" priority="763">
      <formula>AND(P206=0, P206&lt;&gt;"")</formula>
    </cfRule>
    <cfRule type="expression" dxfId="1477" priority="764">
      <formula>AND(P206&gt;0, P206&lt;10000000000)</formula>
    </cfRule>
    <cfRule type="cellIs" dxfId="1476" priority="765" operator="equal">
      <formula>"yes"</formula>
    </cfRule>
    <cfRule type="cellIs" dxfId="1475" priority="766" operator="equal">
      <formula>"no"</formula>
    </cfRule>
    <cfRule type="cellIs" dxfId="1474" priority="767" operator="equal">
      <formula>"remove"</formula>
    </cfRule>
  </conditionalFormatting>
  <conditionalFormatting sqref="P206:Y206">
    <cfRule type="expression" dxfId="1473" priority="758">
      <formula>AND(P206=0, P206&lt;&gt;"")</formula>
    </cfRule>
    <cfRule type="expression" dxfId="1472" priority="759">
      <formula>AND(P206&gt;0, P206&lt;10000000000)</formula>
    </cfRule>
    <cfRule type="cellIs" dxfId="1471" priority="760" operator="equal">
      <formula>"yes"</formula>
    </cfRule>
    <cfRule type="cellIs" dxfId="1470" priority="761" operator="equal">
      <formula>"no"</formula>
    </cfRule>
    <cfRule type="cellIs" dxfId="1469" priority="762" operator="equal">
      <formula>"remove"</formula>
    </cfRule>
  </conditionalFormatting>
  <conditionalFormatting sqref="P206:Y206">
    <cfRule type="expression" dxfId="1468" priority="753">
      <formula>AND(P206=0, P206&lt;&gt;"")</formula>
    </cfRule>
    <cfRule type="expression" dxfId="1467" priority="754">
      <formula>AND(P206&gt;0, P206&lt;10000000000)</formula>
    </cfRule>
    <cfRule type="cellIs" dxfId="1466" priority="755" operator="equal">
      <formula>"yes"</formula>
    </cfRule>
    <cfRule type="cellIs" dxfId="1465" priority="756" operator="equal">
      <formula>"no"</formula>
    </cfRule>
    <cfRule type="cellIs" dxfId="1464" priority="757" operator="equal">
      <formula>"remove"</formula>
    </cfRule>
  </conditionalFormatting>
  <conditionalFormatting sqref="P206:Y206">
    <cfRule type="expression" dxfId="1463" priority="748">
      <formula>AND(P206=0, P206&lt;&gt;"")</formula>
    </cfRule>
    <cfRule type="expression" dxfId="1462" priority="749">
      <formula>AND(P206&gt;0, P206&lt;10000000000)</formula>
    </cfRule>
    <cfRule type="cellIs" dxfId="1461" priority="750" operator="equal">
      <formula>"yes"</formula>
    </cfRule>
    <cfRule type="cellIs" dxfId="1460" priority="751" operator="equal">
      <formula>"no"</formula>
    </cfRule>
    <cfRule type="cellIs" dxfId="1459" priority="752" operator="equal">
      <formula>"remove"</formula>
    </cfRule>
  </conditionalFormatting>
  <conditionalFormatting sqref="P206:Y206">
    <cfRule type="expression" dxfId="1458" priority="743">
      <formula>AND(P206=0, P206&lt;&gt;"")</formula>
    </cfRule>
    <cfRule type="expression" dxfId="1457" priority="744">
      <formula>AND(P206&gt;0, P206&lt;10000000000)</formula>
    </cfRule>
    <cfRule type="cellIs" dxfId="1456" priority="745" operator="equal">
      <formula>"yes"</formula>
    </cfRule>
    <cfRule type="cellIs" dxfId="1455" priority="746" operator="equal">
      <formula>"no"</formula>
    </cfRule>
    <cfRule type="cellIs" dxfId="1454" priority="747" operator="equal">
      <formula>"remove"</formula>
    </cfRule>
  </conditionalFormatting>
  <conditionalFormatting sqref="P205:Y205">
    <cfRule type="expression" dxfId="1453" priority="737">
      <formula>$J205="SoftStrap"</formula>
    </cfRule>
    <cfRule type="expression" dxfId="1452" priority="738">
      <formula>$J205="GP2_CATEGORY"</formula>
    </cfRule>
    <cfRule type="expression" dxfId="1451" priority="739">
      <formula>$J205="GP3_CATEGORY"</formula>
    </cfRule>
    <cfRule type="expression" dxfId="1450" priority="740">
      <formula>$J205="GP3_IFP_CATEGORY"</formula>
    </cfRule>
    <cfRule type="expression" dxfId="1449" priority="741">
      <formula>$J205="GP1_CATEGORY"</formula>
    </cfRule>
    <cfRule type="expression" dxfId="1448" priority="742">
      <formula>$J205="GP1_IFP_CATEGORY"</formula>
    </cfRule>
  </conditionalFormatting>
  <conditionalFormatting sqref="P205:Y205">
    <cfRule type="expression" dxfId="1447" priority="732">
      <formula>AND(P205=0, P205&lt;&gt;"")</formula>
    </cfRule>
    <cfRule type="expression" dxfId="1446" priority="733">
      <formula>AND(P205&gt;0, P205&lt;10000000000)</formula>
    </cfRule>
    <cfRule type="cellIs" dxfId="1445" priority="734" operator="equal">
      <formula>"yes"</formula>
    </cfRule>
    <cfRule type="cellIs" dxfId="1444" priority="735" operator="equal">
      <formula>"no"</formula>
    </cfRule>
    <cfRule type="cellIs" dxfId="1443" priority="736" operator="equal">
      <formula>"remove"</formula>
    </cfRule>
  </conditionalFormatting>
  <conditionalFormatting sqref="P205:Y205">
    <cfRule type="expression" dxfId="1442" priority="727">
      <formula>AND(P205=0, P205&lt;&gt;"")</formula>
    </cfRule>
    <cfRule type="expression" dxfId="1441" priority="728">
      <formula>AND(P205&gt;0, P205&lt;10000000000)</formula>
    </cfRule>
    <cfRule type="cellIs" dxfId="1440" priority="729" operator="equal">
      <formula>"yes"</formula>
    </cfRule>
    <cfRule type="cellIs" dxfId="1439" priority="730" operator="equal">
      <formula>"no"</formula>
    </cfRule>
    <cfRule type="cellIs" dxfId="1438" priority="731" operator="equal">
      <formula>"remove"</formula>
    </cfRule>
  </conditionalFormatting>
  <conditionalFormatting sqref="P205:Y205">
    <cfRule type="expression" dxfId="1437" priority="722">
      <formula>AND(P205=0, P205&lt;&gt;"")</formula>
    </cfRule>
    <cfRule type="expression" dxfId="1436" priority="723">
      <formula>AND(P205&gt;0, P205&lt;10000000000)</formula>
    </cfRule>
    <cfRule type="cellIs" dxfId="1435" priority="724" operator="equal">
      <formula>"yes"</formula>
    </cfRule>
    <cfRule type="cellIs" dxfId="1434" priority="725" operator="equal">
      <formula>"no"</formula>
    </cfRule>
    <cfRule type="cellIs" dxfId="1433" priority="726" operator="equal">
      <formula>"remove"</formula>
    </cfRule>
  </conditionalFormatting>
  <conditionalFormatting sqref="P205:Y205">
    <cfRule type="expression" dxfId="1432" priority="717">
      <formula>AND(P205=0, P205&lt;&gt;"")</formula>
    </cfRule>
    <cfRule type="expression" dxfId="1431" priority="718">
      <formula>AND(P205&gt;0, P205&lt;10000000000)</formula>
    </cfRule>
    <cfRule type="cellIs" dxfId="1430" priority="719" operator="equal">
      <formula>"yes"</formula>
    </cfRule>
    <cfRule type="cellIs" dxfId="1429" priority="720" operator="equal">
      <formula>"no"</formula>
    </cfRule>
    <cfRule type="cellIs" dxfId="1428" priority="721" operator="equal">
      <formula>"remove"</formula>
    </cfRule>
  </conditionalFormatting>
  <conditionalFormatting sqref="P205:Y205">
    <cfRule type="expression" dxfId="1427" priority="712">
      <formula>AND(P205=0, P205&lt;&gt;"")</formula>
    </cfRule>
    <cfRule type="expression" dxfId="1426" priority="713">
      <formula>AND(P205&gt;0, P205&lt;10000000000)</formula>
    </cfRule>
    <cfRule type="cellIs" dxfId="1425" priority="714" operator="equal">
      <formula>"yes"</formula>
    </cfRule>
    <cfRule type="cellIs" dxfId="1424" priority="715" operator="equal">
      <formula>"no"</formula>
    </cfRule>
    <cfRule type="cellIs" dxfId="1423" priority="716" operator="equal">
      <formula>"remove"</formula>
    </cfRule>
  </conditionalFormatting>
  <conditionalFormatting sqref="P205:Y205">
    <cfRule type="expression" dxfId="1422" priority="707">
      <formula>AND(P205=0, P205&lt;&gt;"")</formula>
    </cfRule>
    <cfRule type="expression" dxfId="1421" priority="708">
      <formula>AND(P205&gt;0, P205&lt;10000000000)</formula>
    </cfRule>
    <cfRule type="cellIs" dxfId="1420" priority="709" operator="equal">
      <formula>"yes"</formula>
    </cfRule>
    <cfRule type="cellIs" dxfId="1419" priority="710" operator="equal">
      <formula>"no"</formula>
    </cfRule>
    <cfRule type="cellIs" dxfId="1418" priority="711" operator="equal">
      <formula>"remove"</formula>
    </cfRule>
  </conditionalFormatting>
  <conditionalFormatting sqref="N1048573:N1048576">
    <cfRule type="expression" dxfId="1417" priority="3376">
      <formula>COUNTIF($N$5:$N1048576,$N1048573)&gt;1</formula>
    </cfRule>
  </conditionalFormatting>
  <conditionalFormatting sqref="M1048573:M1048576">
    <cfRule type="expression" dxfId="1416" priority="3378">
      <formula>COUNTIF($M$5:$M1048576,$M1048573)&gt;1</formula>
    </cfRule>
  </conditionalFormatting>
  <conditionalFormatting sqref="D133">
    <cfRule type="expression" dxfId="1415" priority="281">
      <formula>$J133="SoftStrap"</formula>
    </cfRule>
    <cfRule type="expression" dxfId="1414" priority="282">
      <formula>$J133="GP2_CATEGORY"</formula>
    </cfRule>
    <cfRule type="expression" dxfId="1413" priority="283">
      <formula>$J133="GP3_CATEGORY"</formula>
    </cfRule>
    <cfRule type="expression" dxfId="1412" priority="284">
      <formula>$J133="GP3_IFP_CATEGORY"</formula>
    </cfRule>
    <cfRule type="expression" dxfId="1411" priority="285">
      <formula>$J133="GP1_CATEGORY"</formula>
    </cfRule>
    <cfRule type="expression" dxfId="1410" priority="286">
      <formula>$J133="GP1_IFP_CATEGORY"</formula>
    </cfRule>
  </conditionalFormatting>
  <conditionalFormatting sqref="D134">
    <cfRule type="expression" dxfId="1409" priority="287">
      <formula>$J132="SoftStrap"</formula>
    </cfRule>
    <cfRule type="expression" dxfId="1408" priority="288">
      <formula>$J132="GP2_CATEGORY"</formula>
    </cfRule>
    <cfRule type="expression" dxfId="1407" priority="289">
      <formula>$J132="GP3_CATEGORY"</formula>
    </cfRule>
    <cfRule type="expression" dxfId="1406" priority="290">
      <formula>$J132="GP3_IFP_CATEGORY"</formula>
    </cfRule>
    <cfRule type="expression" dxfId="1405" priority="291">
      <formula>$J132="GP1_CATEGORY"</formula>
    </cfRule>
    <cfRule type="expression" dxfId="1404" priority="292">
      <formula>$J132="GP1_IFP_CATEGORY"</formula>
    </cfRule>
  </conditionalFormatting>
  <conditionalFormatting sqref="D135">
    <cfRule type="expression" dxfId="1403" priority="293">
      <formula>$J131="SoftStrap"</formula>
    </cfRule>
    <cfRule type="expression" dxfId="1402" priority="294">
      <formula>$J131="GP2_CATEGORY"</formula>
    </cfRule>
    <cfRule type="expression" dxfId="1401" priority="295">
      <formula>$J131="GP3_CATEGORY"</formula>
    </cfRule>
    <cfRule type="expression" dxfId="1400" priority="296">
      <formula>$J131="GP3_IFP_CATEGORY"</formula>
    </cfRule>
    <cfRule type="expression" dxfId="1399" priority="297">
      <formula>$J131="GP1_CATEGORY"</formula>
    </cfRule>
    <cfRule type="expression" dxfId="1398" priority="298">
      <formula>$J131="GP1_IFP_CATEGORY"</formula>
    </cfRule>
  </conditionalFormatting>
  <conditionalFormatting sqref="D136">
    <cfRule type="expression" dxfId="1397" priority="299">
      <formula>$J130="SoftStrap"</formula>
    </cfRule>
    <cfRule type="expression" dxfId="1396" priority="300">
      <formula>$J130="GP2_CATEGORY"</formula>
    </cfRule>
    <cfRule type="expression" dxfId="1395" priority="301">
      <formula>$J130="GP3_CATEGORY"</formula>
    </cfRule>
    <cfRule type="expression" dxfId="1394" priority="302">
      <formula>$J130="GP3_IFP_CATEGORY"</formula>
    </cfRule>
    <cfRule type="expression" dxfId="1393" priority="303">
      <formula>$J130="GP1_CATEGORY"</formula>
    </cfRule>
    <cfRule type="expression" dxfId="1392" priority="304">
      <formula>$J130="GP1_IFP_CATEGORY"</formula>
    </cfRule>
  </conditionalFormatting>
  <conditionalFormatting sqref="N133">
    <cfRule type="expression" dxfId="1391" priority="254">
      <formula>$J133="SoftStrap"</formula>
    </cfRule>
    <cfRule type="expression" dxfId="1390" priority="255">
      <formula>$J133="GP2_CATEGORY"</formula>
    </cfRule>
    <cfRule type="expression" dxfId="1389" priority="256">
      <formula>$J133="GP3_CATEGORY"</formula>
    </cfRule>
    <cfRule type="expression" dxfId="1388" priority="257">
      <formula>$J133="GP3_IFP_CATEGORY"</formula>
    </cfRule>
    <cfRule type="expression" dxfId="1387" priority="258">
      <formula>$J133="GP1_CATEGORY"</formula>
    </cfRule>
    <cfRule type="expression" dxfId="1386" priority="259">
      <formula>$J133="GP1_IFP_CATEGORY"</formula>
    </cfRule>
  </conditionalFormatting>
  <conditionalFormatting sqref="N133">
    <cfRule type="expression" dxfId="1385" priority="253">
      <formula>COUNTIF($N$5:$N133,$N133)&gt;1</formula>
    </cfRule>
  </conditionalFormatting>
  <conditionalFormatting sqref="N134">
    <cfRule type="expression" dxfId="1384" priority="260">
      <formula>$J132="SoftStrap"</formula>
    </cfRule>
    <cfRule type="expression" dxfId="1383" priority="261">
      <formula>$J132="GP2_CATEGORY"</formula>
    </cfRule>
    <cfRule type="expression" dxfId="1382" priority="262">
      <formula>$J132="GP3_CATEGORY"</formula>
    </cfRule>
    <cfRule type="expression" dxfId="1381" priority="263">
      <formula>$J132="GP3_IFP_CATEGORY"</formula>
    </cfRule>
    <cfRule type="expression" dxfId="1380" priority="264">
      <formula>$J132="GP1_CATEGORY"</formula>
    </cfRule>
    <cfRule type="expression" dxfId="1379" priority="265">
      <formula>$J132="GP1_IFP_CATEGORY"</formula>
    </cfRule>
  </conditionalFormatting>
  <conditionalFormatting sqref="N134">
    <cfRule type="expression" dxfId="1378" priority="266">
      <formula>COUNTIF($N$5:$N132,$N132)&gt;1</formula>
    </cfRule>
  </conditionalFormatting>
  <conditionalFormatting sqref="N135">
    <cfRule type="expression" dxfId="1377" priority="267">
      <formula>$J131="SoftStrap"</formula>
    </cfRule>
    <cfRule type="expression" dxfId="1376" priority="268">
      <formula>$J131="GP2_CATEGORY"</formula>
    </cfRule>
    <cfRule type="expression" dxfId="1375" priority="269">
      <formula>$J131="GP3_CATEGORY"</formula>
    </cfRule>
    <cfRule type="expression" dxfId="1374" priority="270">
      <formula>$J131="GP3_IFP_CATEGORY"</formula>
    </cfRule>
    <cfRule type="expression" dxfId="1373" priority="271">
      <formula>$J131="GP1_CATEGORY"</formula>
    </cfRule>
    <cfRule type="expression" dxfId="1372" priority="272">
      <formula>$J131="GP1_IFP_CATEGORY"</formula>
    </cfRule>
  </conditionalFormatting>
  <conditionalFormatting sqref="N135">
    <cfRule type="expression" dxfId="1371" priority="273">
      <formula>COUNTIF($N$5:$N131,$N131)&gt;1</formula>
    </cfRule>
  </conditionalFormatting>
  <conditionalFormatting sqref="N136">
    <cfRule type="expression" dxfId="1370" priority="274">
      <formula>$J130="SoftStrap"</formula>
    </cfRule>
    <cfRule type="expression" dxfId="1369" priority="275">
      <formula>$J130="GP2_CATEGORY"</formula>
    </cfRule>
    <cfRule type="expression" dxfId="1368" priority="276">
      <formula>$J130="GP3_CATEGORY"</formula>
    </cfRule>
    <cfRule type="expression" dxfId="1367" priority="277">
      <formula>$J130="GP3_IFP_CATEGORY"</formula>
    </cfRule>
    <cfRule type="expression" dxfId="1366" priority="278">
      <formula>$J130="GP1_CATEGORY"</formula>
    </cfRule>
    <cfRule type="expression" dxfId="1365" priority="279">
      <formula>$J130="GP1_IFP_CATEGORY"</formula>
    </cfRule>
  </conditionalFormatting>
  <conditionalFormatting sqref="N136">
    <cfRule type="expression" dxfId="1364" priority="280">
      <formula>COUNTIF($N$5:$N130,$N130)&gt;1</formula>
    </cfRule>
  </conditionalFormatting>
  <conditionalFormatting sqref="D322:D325">
    <cfRule type="expression" dxfId="1363" priority="3389">
      <formula>$J133="SoftStrap"</formula>
    </cfRule>
    <cfRule type="expression" dxfId="1362" priority="3390">
      <formula>$J133="GP2_CATEGORY"</formula>
    </cfRule>
    <cfRule type="expression" dxfId="1361" priority="3391">
      <formula>$J133="GP3_CATEGORY"</formula>
    </cfRule>
    <cfRule type="expression" dxfId="1360" priority="3392">
      <formula>$J133="GP3_IFP_CATEGORY"</formula>
    </cfRule>
    <cfRule type="expression" dxfId="1359" priority="3393">
      <formula>$J133="GP1_CATEGORY"</formula>
    </cfRule>
    <cfRule type="expression" dxfId="1358" priority="3394">
      <formula>$J133="GP1_IFP_CATEGORY"</formula>
    </cfRule>
  </conditionalFormatting>
  <conditionalFormatting sqref="O134">
    <cfRule type="expression" dxfId="1357" priority="3403">
      <formula>$J135="SoftStrap"</formula>
    </cfRule>
    <cfRule type="expression" dxfId="1356" priority="3404">
      <formula>$J135="GP2_CATEGORY"</formula>
    </cfRule>
    <cfRule type="expression" dxfId="1355" priority="3405">
      <formula>$J135="GP3_CATEGORY"</formula>
    </cfRule>
    <cfRule type="expression" dxfId="1354" priority="3406">
      <formula>$J135="GP3_IFP_CATEGORY"</formula>
    </cfRule>
    <cfRule type="expression" dxfId="1353" priority="3407">
      <formula>$J135="GP1_CATEGORY"</formula>
    </cfRule>
    <cfRule type="expression" dxfId="1352" priority="3408">
      <formula>$J135="GP1_IFP_CATEGORY"</formula>
    </cfRule>
  </conditionalFormatting>
  <conditionalFormatting sqref="O133">
    <cfRule type="expression" dxfId="1351" priority="3415">
      <formula>$J315="SoftStrap"</formula>
    </cfRule>
    <cfRule type="expression" dxfId="1350" priority="3416">
      <formula>$J315="GP2_CATEGORY"</formula>
    </cfRule>
    <cfRule type="expression" dxfId="1349" priority="3417">
      <formula>$J315="GP3_CATEGORY"</formula>
    </cfRule>
    <cfRule type="expression" dxfId="1348" priority="3418">
      <formula>$J315="GP3_IFP_CATEGORY"</formula>
    </cfRule>
    <cfRule type="expression" dxfId="1347" priority="3419">
      <formula>$J315="GP1_CATEGORY"</formula>
    </cfRule>
    <cfRule type="expression" dxfId="1346" priority="3420">
      <formula>$J315="GP1_IFP_CATEGORY"</formula>
    </cfRule>
  </conditionalFormatting>
  <conditionalFormatting sqref="O133">
    <cfRule type="expression" dxfId="1345" priority="3438">
      <formula>$J136="SoftStrap"</formula>
    </cfRule>
    <cfRule type="expression" dxfId="1344" priority="3439">
      <formula>$J136="GP2_CATEGORY"</formula>
    </cfRule>
    <cfRule type="expression" dxfId="1343" priority="3440">
      <formula>$J136="GP3_CATEGORY"</formula>
    </cfRule>
    <cfRule type="expression" dxfId="1342" priority="3441">
      <formula>$J136="GP3_IFP_CATEGORY"</formula>
    </cfRule>
    <cfRule type="expression" dxfId="1341" priority="3442">
      <formula>$J136="GP1_CATEGORY"</formula>
    </cfRule>
    <cfRule type="expression" dxfId="1340" priority="3443">
      <formula>$J136="GP1_IFP_CATEGORY"</formula>
    </cfRule>
  </conditionalFormatting>
  <conditionalFormatting sqref="O135">
    <cfRule type="expression" dxfId="1339" priority="3450">
      <formula>$J313="SoftStrap"</formula>
    </cfRule>
    <cfRule type="expression" dxfId="1338" priority="3451">
      <formula>$J313="GP2_CATEGORY"</formula>
    </cfRule>
    <cfRule type="expression" dxfId="1337" priority="3452">
      <formula>$J313="GP3_CATEGORY"</formula>
    </cfRule>
    <cfRule type="expression" dxfId="1336" priority="3453">
      <formula>$J313="GP3_IFP_CATEGORY"</formula>
    </cfRule>
    <cfRule type="expression" dxfId="1335" priority="3454">
      <formula>$J313="GP1_CATEGORY"</formula>
    </cfRule>
    <cfRule type="expression" dxfId="1334" priority="3455">
      <formula>$J313="GP1_IFP_CATEGORY"</formula>
    </cfRule>
  </conditionalFormatting>
  <conditionalFormatting sqref="O135">
    <cfRule type="expression" dxfId="1333" priority="3473">
      <formula>$J134="SoftStrap"</formula>
    </cfRule>
    <cfRule type="expression" dxfId="1332" priority="3474">
      <formula>$J134="GP2_CATEGORY"</formula>
    </cfRule>
    <cfRule type="expression" dxfId="1331" priority="3475">
      <formula>$J134="GP3_CATEGORY"</formula>
    </cfRule>
    <cfRule type="expression" dxfId="1330" priority="3476">
      <formula>$J134="GP3_IFP_CATEGORY"</formula>
    </cfRule>
    <cfRule type="expression" dxfId="1329" priority="3477">
      <formula>$J134="GP1_CATEGORY"</formula>
    </cfRule>
    <cfRule type="expression" dxfId="1328" priority="3478">
      <formula>$J134="GP1_IFP_CATEGORY"</formula>
    </cfRule>
  </conditionalFormatting>
  <conditionalFormatting sqref="O136">
    <cfRule type="expression" dxfId="1327" priority="3485">
      <formula>$J312="SoftStrap"</formula>
    </cfRule>
    <cfRule type="expression" dxfId="1326" priority="3486">
      <formula>$J312="GP2_CATEGORY"</formula>
    </cfRule>
    <cfRule type="expression" dxfId="1325" priority="3487">
      <formula>$J312="GP3_CATEGORY"</formula>
    </cfRule>
    <cfRule type="expression" dxfId="1324" priority="3488">
      <formula>$J312="GP3_IFP_CATEGORY"</formula>
    </cfRule>
    <cfRule type="expression" dxfId="1323" priority="3489">
      <formula>$J312="GP1_CATEGORY"</formula>
    </cfRule>
    <cfRule type="expression" dxfId="1322" priority="3490">
      <formula>$J312="GP1_IFP_CATEGORY"</formula>
    </cfRule>
  </conditionalFormatting>
  <conditionalFormatting sqref="O136">
    <cfRule type="expression" dxfId="1321" priority="3502">
      <formula>$J133="SoftStrap"</formula>
    </cfRule>
    <cfRule type="expression" dxfId="1320" priority="3503">
      <formula>$J133="GP2_CATEGORY"</formula>
    </cfRule>
    <cfRule type="expression" dxfId="1319" priority="3504">
      <formula>$J133="GP3_CATEGORY"</formula>
    </cfRule>
    <cfRule type="expression" dxfId="1318" priority="3505">
      <formula>$J133="GP3_IFP_CATEGORY"</formula>
    </cfRule>
    <cfRule type="expression" dxfId="1317" priority="3506">
      <formula>$J133="GP1_CATEGORY"</formula>
    </cfRule>
    <cfRule type="expression" dxfId="1316" priority="3507">
      <formula>$J133="GP1_IFP_CATEGORY"</formula>
    </cfRule>
  </conditionalFormatting>
  <conditionalFormatting sqref="O134">
    <cfRule type="expression" dxfId="1315" priority="3514">
      <formula>$J314="SoftStrap"</formula>
    </cfRule>
    <cfRule type="expression" dxfId="1314" priority="3515">
      <formula>$J314="GP2_CATEGORY"</formula>
    </cfRule>
    <cfRule type="expression" dxfId="1313" priority="3516">
      <formula>$J314="GP3_CATEGORY"</formula>
    </cfRule>
    <cfRule type="expression" dxfId="1312" priority="3517">
      <formula>$J314="GP3_IFP_CATEGORY"</formula>
    </cfRule>
    <cfRule type="expression" dxfId="1311" priority="3518">
      <formula>$J314="GP1_CATEGORY"</formula>
    </cfRule>
    <cfRule type="expression" dxfId="1310" priority="3519">
      <formula>$J314="GP1_IFP_CATEGORY"</formula>
    </cfRule>
  </conditionalFormatting>
  <conditionalFormatting sqref="AF215:AF229 AF231:AF234 AF238:AF1048576 AF1:AF197 AF200:AF213 AJ200:AJ213 AJ1:AJ197 AJ238:AJ1048576 AJ231:AJ234 AJ215:AJ229">
    <cfRule type="expression" dxfId="1309" priority="230">
      <formula>AND(AF1=0, AF1&lt;&gt;"")</formula>
    </cfRule>
    <cfRule type="expression" dxfId="1308" priority="231">
      <formula>AND(AF1&gt;0, AF1&lt;10000000000)</formula>
    </cfRule>
    <cfRule type="cellIs" dxfId="1307" priority="232" operator="equal">
      <formula>"yes"</formula>
    </cfRule>
    <cfRule type="cellIs" dxfId="1306" priority="233" operator="equal">
      <formula>"no"</formula>
    </cfRule>
    <cfRule type="cellIs" dxfId="1305" priority="234" operator="equal">
      <formula>"remove"</formula>
    </cfRule>
  </conditionalFormatting>
  <conditionalFormatting sqref="AF215:AF229 AF231:AF234 AF5:AF197 AF237:AF420 AF200:AF213 AJ200:AJ213 AJ237:AJ420 AJ5:AJ197 AJ231:AJ234 AJ215:AJ229">
    <cfRule type="expression" dxfId="1304" priority="235">
      <formula>$J5="SoftStrap"</formula>
    </cfRule>
    <cfRule type="expression" dxfId="1303" priority="236">
      <formula>$J5="GP2_CATEGORY"</formula>
    </cfRule>
    <cfRule type="expression" dxfId="1302" priority="237">
      <formula>$J5="GP3_CATEGORY"</formula>
    </cfRule>
    <cfRule type="expression" dxfId="1301" priority="238">
      <formula>$J5="GP3_IFP_CATEGORY"</formula>
    </cfRule>
    <cfRule type="expression" dxfId="1300" priority="239">
      <formula>$J5="GP1_CATEGORY"</formula>
    </cfRule>
    <cfRule type="expression" dxfId="1299" priority="240">
      <formula>$J5="GP1_IFP_CATEGORY"</formula>
    </cfRule>
  </conditionalFormatting>
  <conditionalFormatting sqref="AF198:AF199 AJ198:AJ199">
    <cfRule type="expression" dxfId="1298" priority="219">
      <formula>AND(AF198=0, AF198&lt;&gt;"")</formula>
    </cfRule>
    <cfRule type="expression" dxfId="1297" priority="220">
      <formula>AND(AF198&gt;0, AF198&lt;10000000000)</formula>
    </cfRule>
    <cfRule type="cellIs" dxfId="1296" priority="221" operator="equal">
      <formula>"yes"</formula>
    </cfRule>
    <cfRule type="cellIs" dxfId="1295" priority="222" operator="equal">
      <formula>"no"</formula>
    </cfRule>
    <cfRule type="cellIs" dxfId="1294" priority="223" operator="equal">
      <formula>"remove"</formula>
    </cfRule>
  </conditionalFormatting>
  <conditionalFormatting sqref="AF198:AF199 AJ198:AJ199">
    <cfRule type="expression" dxfId="1293" priority="224">
      <formula>$J198="SoftStrap"</formula>
    </cfRule>
    <cfRule type="expression" dxfId="1292" priority="225">
      <formula>$J198="GP2_CATEGORY"</formula>
    </cfRule>
    <cfRule type="expression" dxfId="1291" priority="226">
      <formula>$J198="GP3_CATEGORY"</formula>
    </cfRule>
    <cfRule type="expression" dxfId="1290" priority="227">
      <formula>$J198="GP3_IFP_CATEGORY"</formula>
    </cfRule>
    <cfRule type="expression" dxfId="1289" priority="228">
      <formula>$J198="GP1_CATEGORY"</formula>
    </cfRule>
    <cfRule type="expression" dxfId="1288" priority="229">
      <formula>$J198="GP1_IFP_CATEGORY"</formula>
    </cfRule>
  </conditionalFormatting>
  <conditionalFormatting sqref="AF214 AJ214">
    <cfRule type="expression" dxfId="1287" priority="208">
      <formula>AND(AF214=0, AF214&lt;&gt;"")</formula>
    </cfRule>
    <cfRule type="expression" dxfId="1286" priority="209">
      <formula>AND(AF214&gt;0, AF214&lt;10000000000)</formula>
    </cfRule>
    <cfRule type="cellIs" dxfId="1285" priority="210" operator="equal">
      <formula>"yes"</formula>
    </cfRule>
    <cfRule type="cellIs" dxfId="1284" priority="211" operator="equal">
      <formula>"no"</formula>
    </cfRule>
    <cfRule type="cellIs" dxfId="1283" priority="212" operator="equal">
      <formula>"remove"</formula>
    </cfRule>
  </conditionalFormatting>
  <conditionalFormatting sqref="AF214 AJ214">
    <cfRule type="expression" dxfId="1282" priority="213">
      <formula>$J214="SoftStrap"</formula>
    </cfRule>
    <cfRule type="expression" dxfId="1281" priority="214">
      <formula>$J214="GP2_CATEGORY"</formula>
    </cfRule>
    <cfRule type="expression" dxfId="1280" priority="215">
      <formula>$J214="GP3_CATEGORY"</formula>
    </cfRule>
    <cfRule type="expression" dxfId="1279" priority="216">
      <formula>$J214="GP3_IFP_CATEGORY"</formula>
    </cfRule>
    <cfRule type="expression" dxfId="1278" priority="217">
      <formula>$J214="GP1_CATEGORY"</formula>
    </cfRule>
    <cfRule type="expression" dxfId="1277" priority="218">
      <formula>$J214="GP1_IFP_CATEGORY"</formula>
    </cfRule>
  </conditionalFormatting>
  <conditionalFormatting sqref="AF230 AJ230">
    <cfRule type="expression" dxfId="1276" priority="197">
      <formula>AND(AF230=0, AF230&lt;&gt;"")</formula>
    </cfRule>
    <cfRule type="expression" dxfId="1275" priority="198">
      <formula>AND(AF230&gt;0, AF230&lt;10000000000)</formula>
    </cfRule>
    <cfRule type="cellIs" dxfId="1274" priority="199" operator="equal">
      <formula>"yes"</formula>
    </cfRule>
    <cfRule type="cellIs" dxfId="1273" priority="200" operator="equal">
      <formula>"no"</formula>
    </cfRule>
    <cfRule type="cellIs" dxfId="1272" priority="201" operator="equal">
      <formula>"remove"</formula>
    </cfRule>
  </conditionalFormatting>
  <conditionalFormatting sqref="AF230 AJ230">
    <cfRule type="expression" dxfId="1271" priority="202">
      <formula>$J230="SoftStrap"</formula>
    </cfRule>
    <cfRule type="expression" dxfId="1270" priority="203">
      <formula>$J230="GP2_CATEGORY"</formula>
    </cfRule>
    <cfRule type="expression" dxfId="1269" priority="204">
      <formula>$J230="GP3_CATEGORY"</formula>
    </cfRule>
    <cfRule type="expression" dxfId="1268" priority="205">
      <formula>$J230="GP3_IFP_CATEGORY"</formula>
    </cfRule>
    <cfRule type="expression" dxfId="1267" priority="206">
      <formula>$J230="GP1_CATEGORY"</formula>
    </cfRule>
    <cfRule type="expression" dxfId="1266" priority="207">
      <formula>$J230="GP1_IFP_CATEGORY"</formula>
    </cfRule>
  </conditionalFormatting>
  <conditionalFormatting sqref="AF237 AJ237">
    <cfRule type="expression" dxfId="1265" priority="192">
      <formula>AND(AF237=0, AF237&lt;&gt;"")</formula>
    </cfRule>
    <cfRule type="expression" dxfId="1264" priority="193">
      <formula>AND(AF237&gt;0, AF237&lt;10000000000)</formula>
    </cfRule>
    <cfRule type="cellIs" dxfId="1263" priority="194" operator="equal">
      <formula>"yes"</formula>
    </cfRule>
    <cfRule type="cellIs" dxfId="1262" priority="195" operator="equal">
      <formula>"no"</formula>
    </cfRule>
    <cfRule type="cellIs" dxfId="1261" priority="196" operator="equal">
      <formula>"remove"</formula>
    </cfRule>
  </conditionalFormatting>
  <conditionalFormatting sqref="AF235:AF236 AJ235:AJ236">
    <cfRule type="expression" dxfId="1260" priority="181">
      <formula>AND(AF235=0, AF235&lt;&gt;"")</formula>
    </cfRule>
    <cfRule type="expression" dxfId="1259" priority="182">
      <formula>AND(AF235&gt;0, AF235&lt;10000000000)</formula>
    </cfRule>
    <cfRule type="cellIs" dxfId="1258" priority="183" operator="equal">
      <formula>"yes"</formula>
    </cfRule>
    <cfRule type="cellIs" dxfId="1257" priority="184" operator="equal">
      <formula>"no"</formula>
    </cfRule>
    <cfRule type="cellIs" dxfId="1256" priority="185" operator="equal">
      <formula>"remove"</formula>
    </cfRule>
  </conditionalFormatting>
  <conditionalFormatting sqref="AF235:AF236 AJ235:AJ236">
    <cfRule type="expression" dxfId="1255" priority="186">
      <formula>$J235="SoftStrap"</formula>
    </cfRule>
    <cfRule type="expression" dxfId="1254" priority="187">
      <formula>$J235="GP2_CATEGORY"</formula>
    </cfRule>
    <cfRule type="expression" dxfId="1253" priority="188">
      <formula>$J235="GP3_CATEGORY"</formula>
    </cfRule>
    <cfRule type="expression" dxfId="1252" priority="189">
      <formula>$J235="GP3_IFP_CATEGORY"</formula>
    </cfRule>
    <cfRule type="expression" dxfId="1251" priority="190">
      <formula>$J235="GP1_CATEGORY"</formula>
    </cfRule>
    <cfRule type="expression" dxfId="1250" priority="191">
      <formula>$J235="GP1_IFP_CATEGORY"</formula>
    </cfRule>
  </conditionalFormatting>
  <conditionalFormatting sqref="AG215:AG229 AG231:AG234 AG238:AG1048576 AG1:AG197 AG200:AG213">
    <cfRule type="expression" dxfId="1249" priority="170">
      <formula>AND(AG1=0, AG1&lt;&gt;"")</formula>
    </cfRule>
    <cfRule type="expression" dxfId="1248" priority="171">
      <formula>AND(AG1&gt;0, AG1&lt;10000000000)</formula>
    </cfRule>
    <cfRule type="cellIs" dxfId="1247" priority="172" operator="equal">
      <formula>"yes"</formula>
    </cfRule>
    <cfRule type="cellIs" dxfId="1246" priority="173" operator="equal">
      <formula>"no"</formula>
    </cfRule>
    <cfRule type="cellIs" dxfId="1245" priority="174" operator="equal">
      <formula>"remove"</formula>
    </cfRule>
  </conditionalFormatting>
  <conditionalFormatting sqref="AG215:AG229 AG231:AG234 AG5:AG197 AG237:AG420 AG200:AG213">
    <cfRule type="expression" dxfId="1244" priority="175">
      <formula>$J5="SoftStrap"</formula>
    </cfRule>
    <cfRule type="expression" dxfId="1243" priority="176">
      <formula>$J5="GP2_CATEGORY"</formula>
    </cfRule>
    <cfRule type="expression" dxfId="1242" priority="177">
      <formula>$J5="GP3_CATEGORY"</formula>
    </cfRule>
    <cfRule type="expression" dxfId="1241" priority="178">
      <formula>$J5="GP3_IFP_CATEGORY"</formula>
    </cfRule>
    <cfRule type="expression" dxfId="1240" priority="179">
      <formula>$J5="GP1_CATEGORY"</formula>
    </cfRule>
    <cfRule type="expression" dxfId="1239" priority="180">
      <formula>$J5="GP1_IFP_CATEGORY"</formula>
    </cfRule>
  </conditionalFormatting>
  <conditionalFormatting sqref="AG198:AG199">
    <cfRule type="expression" dxfId="1238" priority="159">
      <formula>AND(AG198=0, AG198&lt;&gt;"")</formula>
    </cfRule>
    <cfRule type="expression" dxfId="1237" priority="160">
      <formula>AND(AG198&gt;0, AG198&lt;10000000000)</formula>
    </cfRule>
    <cfRule type="cellIs" dxfId="1236" priority="161" operator="equal">
      <formula>"yes"</formula>
    </cfRule>
    <cfRule type="cellIs" dxfId="1235" priority="162" operator="equal">
      <formula>"no"</formula>
    </cfRule>
    <cfRule type="cellIs" dxfId="1234" priority="163" operator="equal">
      <formula>"remove"</formula>
    </cfRule>
  </conditionalFormatting>
  <conditionalFormatting sqref="AG198:AG199">
    <cfRule type="expression" dxfId="1233" priority="164">
      <formula>$J198="SoftStrap"</formula>
    </cfRule>
    <cfRule type="expression" dxfId="1232" priority="165">
      <formula>$J198="GP2_CATEGORY"</formula>
    </cfRule>
    <cfRule type="expression" dxfId="1231" priority="166">
      <formula>$J198="GP3_CATEGORY"</formula>
    </cfRule>
    <cfRule type="expression" dxfId="1230" priority="167">
      <formula>$J198="GP3_IFP_CATEGORY"</formula>
    </cfRule>
    <cfRule type="expression" dxfId="1229" priority="168">
      <formula>$J198="GP1_CATEGORY"</formula>
    </cfRule>
    <cfRule type="expression" dxfId="1228" priority="169">
      <formula>$J198="GP1_IFP_CATEGORY"</formula>
    </cfRule>
  </conditionalFormatting>
  <conditionalFormatting sqref="AG214">
    <cfRule type="expression" dxfId="1227" priority="148">
      <formula>AND(AG214=0, AG214&lt;&gt;"")</formula>
    </cfRule>
    <cfRule type="expression" dxfId="1226" priority="149">
      <formula>AND(AG214&gt;0, AG214&lt;10000000000)</formula>
    </cfRule>
    <cfRule type="cellIs" dxfId="1225" priority="150" operator="equal">
      <formula>"yes"</formula>
    </cfRule>
    <cfRule type="cellIs" dxfId="1224" priority="151" operator="equal">
      <formula>"no"</formula>
    </cfRule>
    <cfRule type="cellIs" dxfId="1223" priority="152" operator="equal">
      <formula>"remove"</formula>
    </cfRule>
  </conditionalFormatting>
  <conditionalFormatting sqref="AG214">
    <cfRule type="expression" dxfId="1222" priority="153">
      <formula>$J214="SoftStrap"</formula>
    </cfRule>
    <cfRule type="expression" dxfId="1221" priority="154">
      <formula>$J214="GP2_CATEGORY"</formula>
    </cfRule>
    <cfRule type="expression" dxfId="1220" priority="155">
      <formula>$J214="GP3_CATEGORY"</formula>
    </cfRule>
    <cfRule type="expression" dxfId="1219" priority="156">
      <formula>$J214="GP3_IFP_CATEGORY"</formula>
    </cfRule>
    <cfRule type="expression" dxfId="1218" priority="157">
      <formula>$J214="GP1_CATEGORY"</formula>
    </cfRule>
    <cfRule type="expression" dxfId="1217" priority="158">
      <formula>$J214="GP1_IFP_CATEGORY"</formula>
    </cfRule>
  </conditionalFormatting>
  <conditionalFormatting sqref="AG230">
    <cfRule type="expression" dxfId="1216" priority="137">
      <formula>AND(AG230=0, AG230&lt;&gt;"")</formula>
    </cfRule>
    <cfRule type="expression" dxfId="1215" priority="138">
      <formula>AND(AG230&gt;0, AG230&lt;10000000000)</formula>
    </cfRule>
    <cfRule type="cellIs" dxfId="1214" priority="139" operator="equal">
      <formula>"yes"</formula>
    </cfRule>
    <cfRule type="cellIs" dxfId="1213" priority="140" operator="equal">
      <formula>"no"</formula>
    </cfRule>
    <cfRule type="cellIs" dxfId="1212" priority="141" operator="equal">
      <formula>"remove"</formula>
    </cfRule>
  </conditionalFormatting>
  <conditionalFormatting sqref="AG230">
    <cfRule type="expression" dxfId="1211" priority="142">
      <formula>$J230="SoftStrap"</formula>
    </cfRule>
    <cfRule type="expression" dxfId="1210" priority="143">
      <formula>$J230="GP2_CATEGORY"</formula>
    </cfRule>
    <cfRule type="expression" dxfId="1209" priority="144">
      <formula>$J230="GP3_CATEGORY"</formula>
    </cfRule>
    <cfRule type="expression" dxfId="1208" priority="145">
      <formula>$J230="GP3_IFP_CATEGORY"</formula>
    </cfRule>
    <cfRule type="expression" dxfId="1207" priority="146">
      <formula>$J230="GP1_CATEGORY"</formula>
    </cfRule>
    <cfRule type="expression" dxfId="1206" priority="147">
      <formula>$J230="GP1_IFP_CATEGORY"</formula>
    </cfRule>
  </conditionalFormatting>
  <conditionalFormatting sqref="AG237">
    <cfRule type="expression" dxfId="1205" priority="132">
      <formula>AND(AG237=0, AG237&lt;&gt;"")</formula>
    </cfRule>
    <cfRule type="expression" dxfId="1204" priority="133">
      <formula>AND(AG237&gt;0, AG237&lt;10000000000)</formula>
    </cfRule>
    <cfRule type="cellIs" dxfId="1203" priority="134" operator="equal">
      <formula>"yes"</formula>
    </cfRule>
    <cfRule type="cellIs" dxfId="1202" priority="135" operator="equal">
      <formula>"no"</formula>
    </cfRule>
    <cfRule type="cellIs" dxfId="1201" priority="136" operator="equal">
      <formula>"remove"</formula>
    </cfRule>
  </conditionalFormatting>
  <conditionalFormatting sqref="AG235:AG236">
    <cfRule type="expression" dxfId="1200" priority="121">
      <formula>AND(AG235=0, AG235&lt;&gt;"")</formula>
    </cfRule>
    <cfRule type="expression" dxfId="1199" priority="122">
      <formula>AND(AG235&gt;0, AG235&lt;10000000000)</formula>
    </cfRule>
    <cfRule type="cellIs" dxfId="1198" priority="123" operator="equal">
      <formula>"yes"</formula>
    </cfRule>
    <cfRule type="cellIs" dxfId="1197" priority="124" operator="equal">
      <formula>"no"</formula>
    </cfRule>
    <cfRule type="cellIs" dxfId="1196" priority="125" operator="equal">
      <formula>"remove"</formula>
    </cfRule>
  </conditionalFormatting>
  <conditionalFormatting sqref="AG235:AG236">
    <cfRule type="expression" dxfId="1195" priority="126">
      <formula>$J235="SoftStrap"</formula>
    </cfRule>
    <cfRule type="expression" dxfId="1194" priority="127">
      <formula>$J235="GP2_CATEGORY"</formula>
    </cfRule>
    <cfRule type="expression" dxfId="1193" priority="128">
      <formula>$J235="GP3_CATEGORY"</formula>
    </cfRule>
    <cfRule type="expression" dxfId="1192" priority="129">
      <formula>$J235="GP3_IFP_CATEGORY"</formula>
    </cfRule>
    <cfRule type="expression" dxfId="1191" priority="130">
      <formula>$J235="GP1_CATEGORY"</formula>
    </cfRule>
    <cfRule type="expression" dxfId="1190" priority="131">
      <formula>$J235="GP1_IFP_CATEGORY"</formula>
    </cfRule>
  </conditionalFormatting>
  <conditionalFormatting sqref="AH215:AH229 AH231:AH234 AH238:AH1048576 AH1:AH197 AH200:AH213">
    <cfRule type="expression" dxfId="1189" priority="110">
      <formula>AND(AH1=0, AH1&lt;&gt;"")</formula>
    </cfRule>
    <cfRule type="expression" dxfId="1188" priority="111">
      <formula>AND(AH1&gt;0, AH1&lt;10000000000)</formula>
    </cfRule>
    <cfRule type="cellIs" dxfId="1187" priority="112" operator="equal">
      <formula>"yes"</formula>
    </cfRule>
    <cfRule type="cellIs" dxfId="1186" priority="113" operator="equal">
      <formula>"no"</formula>
    </cfRule>
    <cfRule type="cellIs" dxfId="1185" priority="114" operator="equal">
      <formula>"remove"</formula>
    </cfRule>
  </conditionalFormatting>
  <conditionalFormatting sqref="AH215:AH229 AH231:AH234 AH5:AH197 AH237:AH420 AH200:AH213">
    <cfRule type="expression" dxfId="1184" priority="115">
      <formula>$J5="SoftStrap"</formula>
    </cfRule>
    <cfRule type="expression" dxfId="1183" priority="116">
      <formula>$J5="GP2_CATEGORY"</formula>
    </cfRule>
    <cfRule type="expression" dxfId="1182" priority="117">
      <formula>$J5="GP3_CATEGORY"</formula>
    </cfRule>
    <cfRule type="expression" dxfId="1181" priority="118">
      <formula>$J5="GP3_IFP_CATEGORY"</formula>
    </cfRule>
    <cfRule type="expression" dxfId="1180" priority="119">
      <formula>$J5="GP1_CATEGORY"</formula>
    </cfRule>
    <cfRule type="expression" dxfId="1179" priority="120">
      <formula>$J5="GP1_IFP_CATEGORY"</formula>
    </cfRule>
  </conditionalFormatting>
  <conditionalFormatting sqref="AH198:AH199">
    <cfRule type="expression" dxfId="1178" priority="99">
      <formula>AND(AH198=0, AH198&lt;&gt;"")</formula>
    </cfRule>
    <cfRule type="expression" dxfId="1177" priority="100">
      <formula>AND(AH198&gt;0, AH198&lt;10000000000)</formula>
    </cfRule>
    <cfRule type="cellIs" dxfId="1176" priority="101" operator="equal">
      <formula>"yes"</formula>
    </cfRule>
    <cfRule type="cellIs" dxfId="1175" priority="102" operator="equal">
      <formula>"no"</formula>
    </cfRule>
    <cfRule type="cellIs" dxfId="1174" priority="103" operator="equal">
      <formula>"remove"</formula>
    </cfRule>
  </conditionalFormatting>
  <conditionalFormatting sqref="AH198:AH199">
    <cfRule type="expression" dxfId="1173" priority="104">
      <formula>$J198="SoftStrap"</formula>
    </cfRule>
    <cfRule type="expression" dxfId="1172" priority="105">
      <formula>$J198="GP2_CATEGORY"</formula>
    </cfRule>
    <cfRule type="expression" dxfId="1171" priority="106">
      <formula>$J198="GP3_CATEGORY"</formula>
    </cfRule>
    <cfRule type="expression" dxfId="1170" priority="107">
      <formula>$J198="GP3_IFP_CATEGORY"</formula>
    </cfRule>
    <cfRule type="expression" dxfId="1169" priority="108">
      <formula>$J198="GP1_CATEGORY"</formula>
    </cfRule>
    <cfRule type="expression" dxfId="1168" priority="109">
      <formula>$J198="GP1_IFP_CATEGORY"</formula>
    </cfRule>
  </conditionalFormatting>
  <conditionalFormatting sqref="AH214">
    <cfRule type="expression" dxfId="1167" priority="88">
      <formula>AND(AH214=0, AH214&lt;&gt;"")</formula>
    </cfRule>
    <cfRule type="expression" dxfId="1166" priority="89">
      <formula>AND(AH214&gt;0, AH214&lt;10000000000)</formula>
    </cfRule>
    <cfRule type="cellIs" dxfId="1165" priority="90" operator="equal">
      <formula>"yes"</formula>
    </cfRule>
    <cfRule type="cellIs" dxfId="1164" priority="91" operator="equal">
      <formula>"no"</formula>
    </cfRule>
    <cfRule type="cellIs" dxfId="1163" priority="92" operator="equal">
      <formula>"remove"</formula>
    </cfRule>
  </conditionalFormatting>
  <conditionalFormatting sqref="AH214">
    <cfRule type="expression" dxfId="1162" priority="93">
      <formula>$J214="SoftStrap"</formula>
    </cfRule>
    <cfRule type="expression" dxfId="1161" priority="94">
      <formula>$J214="GP2_CATEGORY"</formula>
    </cfRule>
    <cfRule type="expression" dxfId="1160" priority="95">
      <formula>$J214="GP3_CATEGORY"</formula>
    </cfRule>
    <cfRule type="expression" dxfId="1159" priority="96">
      <formula>$J214="GP3_IFP_CATEGORY"</formula>
    </cfRule>
    <cfRule type="expression" dxfId="1158" priority="97">
      <formula>$J214="GP1_CATEGORY"</formula>
    </cfRule>
    <cfRule type="expression" dxfId="1157" priority="98">
      <formula>$J214="GP1_IFP_CATEGORY"</formula>
    </cfRule>
  </conditionalFormatting>
  <conditionalFormatting sqref="AH230">
    <cfRule type="expression" dxfId="1156" priority="77">
      <formula>AND(AH230=0, AH230&lt;&gt;"")</formula>
    </cfRule>
    <cfRule type="expression" dxfId="1155" priority="78">
      <formula>AND(AH230&gt;0, AH230&lt;10000000000)</formula>
    </cfRule>
    <cfRule type="cellIs" dxfId="1154" priority="79" operator="equal">
      <formula>"yes"</formula>
    </cfRule>
    <cfRule type="cellIs" dxfId="1153" priority="80" operator="equal">
      <formula>"no"</formula>
    </cfRule>
    <cfRule type="cellIs" dxfId="1152" priority="81" operator="equal">
      <formula>"remove"</formula>
    </cfRule>
  </conditionalFormatting>
  <conditionalFormatting sqref="AH230">
    <cfRule type="expression" dxfId="1151" priority="82">
      <formula>$J230="SoftStrap"</formula>
    </cfRule>
    <cfRule type="expression" dxfId="1150" priority="83">
      <formula>$J230="GP2_CATEGORY"</formula>
    </cfRule>
    <cfRule type="expression" dxfId="1149" priority="84">
      <formula>$J230="GP3_CATEGORY"</formula>
    </cfRule>
    <cfRule type="expression" dxfId="1148" priority="85">
      <formula>$J230="GP3_IFP_CATEGORY"</formula>
    </cfRule>
    <cfRule type="expression" dxfId="1147" priority="86">
      <formula>$J230="GP1_CATEGORY"</formula>
    </cfRule>
    <cfRule type="expression" dxfId="1146" priority="87">
      <formula>$J230="GP1_IFP_CATEGORY"</formula>
    </cfRule>
  </conditionalFormatting>
  <conditionalFormatting sqref="AH237">
    <cfRule type="expression" dxfId="1145" priority="72">
      <formula>AND(AH237=0, AH237&lt;&gt;"")</formula>
    </cfRule>
    <cfRule type="expression" dxfId="1144" priority="73">
      <formula>AND(AH237&gt;0, AH237&lt;10000000000)</formula>
    </cfRule>
    <cfRule type="cellIs" dxfId="1143" priority="74" operator="equal">
      <formula>"yes"</formula>
    </cfRule>
    <cfRule type="cellIs" dxfId="1142" priority="75" operator="equal">
      <formula>"no"</formula>
    </cfRule>
    <cfRule type="cellIs" dxfId="1141" priority="76" operator="equal">
      <formula>"remove"</formula>
    </cfRule>
  </conditionalFormatting>
  <conditionalFormatting sqref="AH235:AH236">
    <cfRule type="expression" dxfId="1140" priority="61">
      <formula>AND(AH235=0, AH235&lt;&gt;"")</formula>
    </cfRule>
    <cfRule type="expression" dxfId="1139" priority="62">
      <formula>AND(AH235&gt;0, AH235&lt;10000000000)</formula>
    </cfRule>
    <cfRule type="cellIs" dxfId="1138" priority="63" operator="equal">
      <formula>"yes"</formula>
    </cfRule>
    <cfRule type="cellIs" dxfId="1137" priority="64" operator="equal">
      <formula>"no"</formula>
    </cfRule>
    <cfRule type="cellIs" dxfId="1136" priority="65" operator="equal">
      <formula>"remove"</formula>
    </cfRule>
  </conditionalFormatting>
  <conditionalFormatting sqref="AH235:AH236">
    <cfRule type="expression" dxfId="1135" priority="66">
      <formula>$J235="SoftStrap"</formula>
    </cfRule>
    <cfRule type="expression" dxfId="1134" priority="67">
      <formula>$J235="GP2_CATEGORY"</formula>
    </cfRule>
    <cfRule type="expression" dxfId="1133" priority="68">
      <formula>$J235="GP3_CATEGORY"</formula>
    </cfRule>
    <cfRule type="expression" dxfId="1132" priority="69">
      <formula>$J235="GP3_IFP_CATEGORY"</formula>
    </cfRule>
    <cfRule type="expression" dxfId="1131" priority="70">
      <formula>$J235="GP1_CATEGORY"</formula>
    </cfRule>
    <cfRule type="expression" dxfId="1130" priority="71">
      <formula>$J235="GP1_IFP_CATEGORY"</formula>
    </cfRule>
  </conditionalFormatting>
  <conditionalFormatting sqref="AI215:AI229 AI231:AI234 AI238:AI1048576 AI1:AI197 AI200:AI213">
    <cfRule type="expression" dxfId="1129" priority="50">
      <formula>AND(AI1=0, AI1&lt;&gt;"")</formula>
    </cfRule>
    <cfRule type="expression" dxfId="1128" priority="51">
      <formula>AND(AI1&gt;0, AI1&lt;10000000000)</formula>
    </cfRule>
    <cfRule type="cellIs" dxfId="1127" priority="52" operator="equal">
      <formula>"yes"</formula>
    </cfRule>
    <cfRule type="cellIs" dxfId="1126" priority="53" operator="equal">
      <formula>"no"</formula>
    </cfRule>
    <cfRule type="cellIs" dxfId="1125" priority="54" operator="equal">
      <formula>"remove"</formula>
    </cfRule>
  </conditionalFormatting>
  <conditionalFormatting sqref="AI215:AI229 AI231:AI234 AI5:AI197 AI237:AI420 AI200:AI213">
    <cfRule type="expression" dxfId="1124" priority="55">
      <formula>$J5="SoftStrap"</formula>
    </cfRule>
    <cfRule type="expression" dxfId="1123" priority="56">
      <formula>$J5="GP2_CATEGORY"</formula>
    </cfRule>
    <cfRule type="expression" dxfId="1122" priority="57">
      <formula>$J5="GP3_CATEGORY"</formula>
    </cfRule>
    <cfRule type="expression" dxfId="1121" priority="58">
      <formula>$J5="GP3_IFP_CATEGORY"</formula>
    </cfRule>
    <cfRule type="expression" dxfId="1120" priority="59">
      <formula>$J5="GP1_CATEGORY"</formula>
    </cfRule>
    <cfRule type="expression" dxfId="1119" priority="60">
      <formula>$J5="GP1_IFP_CATEGORY"</formula>
    </cfRule>
  </conditionalFormatting>
  <conditionalFormatting sqref="AI198:AI199">
    <cfRule type="expression" dxfId="1118" priority="39">
      <formula>AND(AI198=0, AI198&lt;&gt;"")</formula>
    </cfRule>
    <cfRule type="expression" dxfId="1117" priority="40">
      <formula>AND(AI198&gt;0, AI198&lt;10000000000)</formula>
    </cfRule>
    <cfRule type="cellIs" dxfId="1116" priority="41" operator="equal">
      <formula>"yes"</formula>
    </cfRule>
    <cfRule type="cellIs" dxfId="1115" priority="42" operator="equal">
      <formula>"no"</formula>
    </cfRule>
    <cfRule type="cellIs" dxfId="1114" priority="43" operator="equal">
      <formula>"remove"</formula>
    </cfRule>
  </conditionalFormatting>
  <conditionalFormatting sqref="AI198:AI199">
    <cfRule type="expression" dxfId="1113" priority="44">
      <formula>$J198="SoftStrap"</formula>
    </cfRule>
    <cfRule type="expression" dxfId="1112" priority="45">
      <formula>$J198="GP2_CATEGORY"</formula>
    </cfRule>
    <cfRule type="expression" dxfId="1111" priority="46">
      <formula>$J198="GP3_CATEGORY"</formula>
    </cfRule>
    <cfRule type="expression" dxfId="1110" priority="47">
      <formula>$J198="GP3_IFP_CATEGORY"</formula>
    </cfRule>
    <cfRule type="expression" dxfId="1109" priority="48">
      <formula>$J198="GP1_CATEGORY"</formula>
    </cfRule>
    <cfRule type="expression" dxfId="1108" priority="49">
      <formula>$J198="GP1_IFP_CATEGORY"</formula>
    </cfRule>
  </conditionalFormatting>
  <conditionalFormatting sqref="AI214">
    <cfRule type="expression" dxfId="1107" priority="28">
      <formula>AND(AI214=0, AI214&lt;&gt;"")</formula>
    </cfRule>
    <cfRule type="expression" dxfId="1106" priority="29">
      <formula>AND(AI214&gt;0, AI214&lt;10000000000)</formula>
    </cfRule>
    <cfRule type="cellIs" dxfId="1105" priority="30" operator="equal">
      <formula>"yes"</formula>
    </cfRule>
    <cfRule type="cellIs" dxfId="1104" priority="31" operator="equal">
      <formula>"no"</formula>
    </cfRule>
    <cfRule type="cellIs" dxfId="1103" priority="32" operator="equal">
      <formula>"remove"</formula>
    </cfRule>
  </conditionalFormatting>
  <conditionalFormatting sqref="AI214">
    <cfRule type="expression" dxfId="1102" priority="33">
      <formula>$J214="SoftStrap"</formula>
    </cfRule>
    <cfRule type="expression" dxfId="1101" priority="34">
      <formula>$J214="GP2_CATEGORY"</formula>
    </cfRule>
    <cfRule type="expression" dxfId="1100" priority="35">
      <formula>$J214="GP3_CATEGORY"</formula>
    </cfRule>
    <cfRule type="expression" dxfId="1099" priority="36">
      <formula>$J214="GP3_IFP_CATEGORY"</formula>
    </cfRule>
    <cfRule type="expression" dxfId="1098" priority="37">
      <formula>$J214="GP1_CATEGORY"</formula>
    </cfRule>
    <cfRule type="expression" dxfId="1097" priority="38">
      <formula>$J214="GP1_IFP_CATEGORY"</formula>
    </cfRule>
  </conditionalFormatting>
  <conditionalFormatting sqref="AI230">
    <cfRule type="expression" dxfId="1096" priority="17">
      <formula>AND(AI230=0, AI230&lt;&gt;"")</formula>
    </cfRule>
    <cfRule type="expression" dxfId="1095" priority="18">
      <formula>AND(AI230&gt;0, AI230&lt;10000000000)</formula>
    </cfRule>
    <cfRule type="cellIs" dxfId="1094" priority="19" operator="equal">
      <formula>"yes"</formula>
    </cfRule>
    <cfRule type="cellIs" dxfId="1093" priority="20" operator="equal">
      <formula>"no"</formula>
    </cfRule>
    <cfRule type="cellIs" dxfId="1092" priority="21" operator="equal">
      <formula>"remove"</formula>
    </cfRule>
  </conditionalFormatting>
  <conditionalFormatting sqref="AI230">
    <cfRule type="expression" dxfId="1091" priority="22">
      <formula>$J230="SoftStrap"</formula>
    </cfRule>
    <cfRule type="expression" dxfId="1090" priority="23">
      <formula>$J230="GP2_CATEGORY"</formula>
    </cfRule>
    <cfRule type="expression" dxfId="1089" priority="24">
      <formula>$J230="GP3_CATEGORY"</formula>
    </cfRule>
    <cfRule type="expression" dxfId="1088" priority="25">
      <formula>$J230="GP3_IFP_CATEGORY"</formula>
    </cfRule>
    <cfRule type="expression" dxfId="1087" priority="26">
      <formula>$J230="GP1_CATEGORY"</formula>
    </cfRule>
    <cfRule type="expression" dxfId="1086" priority="27">
      <formula>$J230="GP1_IFP_CATEGORY"</formula>
    </cfRule>
  </conditionalFormatting>
  <conditionalFormatting sqref="AI237">
    <cfRule type="expression" dxfId="1085" priority="12">
      <formula>AND(AI237=0, AI237&lt;&gt;"")</formula>
    </cfRule>
    <cfRule type="expression" dxfId="1084" priority="13">
      <formula>AND(AI237&gt;0, AI237&lt;10000000000)</formula>
    </cfRule>
    <cfRule type="cellIs" dxfId="1083" priority="14" operator="equal">
      <formula>"yes"</formula>
    </cfRule>
    <cfRule type="cellIs" dxfId="1082" priority="15" operator="equal">
      <formula>"no"</formula>
    </cfRule>
    <cfRule type="cellIs" dxfId="1081" priority="16" operator="equal">
      <formula>"remove"</formula>
    </cfRule>
  </conditionalFormatting>
  <conditionalFormatting sqref="AI235:AI236">
    <cfRule type="expression" dxfId="1080" priority="1">
      <formula>AND(AI235=0, AI235&lt;&gt;"")</formula>
    </cfRule>
    <cfRule type="expression" dxfId="1079" priority="2">
      <formula>AND(AI235&gt;0, AI235&lt;10000000000)</formula>
    </cfRule>
    <cfRule type="cellIs" dxfId="1078" priority="3" operator="equal">
      <formula>"yes"</formula>
    </cfRule>
    <cfRule type="cellIs" dxfId="1077" priority="4" operator="equal">
      <formula>"no"</formula>
    </cfRule>
    <cfRule type="cellIs" dxfId="1076" priority="5" operator="equal">
      <formula>"remove"</formula>
    </cfRule>
  </conditionalFormatting>
  <conditionalFormatting sqref="AI235:AI236">
    <cfRule type="expression" dxfId="1075" priority="6">
      <formula>$J235="SoftStrap"</formula>
    </cfRule>
    <cfRule type="expression" dxfId="1074" priority="7">
      <formula>$J235="GP2_CATEGORY"</formula>
    </cfRule>
    <cfRule type="expression" dxfId="1073" priority="8">
      <formula>$J235="GP3_CATEGORY"</formula>
    </cfRule>
    <cfRule type="expression" dxfId="1072" priority="9">
      <formula>$J235="GP3_IFP_CATEGORY"</formula>
    </cfRule>
    <cfRule type="expression" dxfId="1071" priority="10">
      <formula>$J235="GP1_CATEGORY"</formula>
    </cfRule>
    <cfRule type="expression" dxfId="1070" priority="11">
      <formula>$J235="GP1_IFP_CATEGORY"</formula>
    </cfRule>
  </conditionalFormatting>
  <pageMargins left="0.7" right="0.7" top="0.75" bottom="0.75" header="0.3" footer="0.3"/>
  <pageSetup orientation="portrait" r:id="rId1"/>
  <ignoredErrors>
    <ignoredError sqref="I238:I269 I65:I80 I82:I93 I140:I153 I213:I225 I29:I30 I232:I234 I182:I204 I228:I230 I158:I179 I95:I98 I24:I27 I100:I116"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05" t="s">
        <v>634</v>
      </c>
      <c r="D2" s="506"/>
      <c r="E2" s="507" t="s">
        <v>392</v>
      </c>
      <c r="F2" s="508"/>
      <c r="G2" s="50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35" s="384" t="s">
        <v>1207</v>
      </c>
      <c r="AE35"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35" s="384" t="s">
        <v>1207</v>
      </c>
      <c r="AG35"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$219,MATCH("cse_sram_num_banks",ConfigNew!$A$5:$A$219,0),MATCH(AC$4,ConfigNew!$A$5:$CZ$5,0)))-1,4),1,2),7),HEX2BIN(MID(DEC2HEX(2^(INDEX(ConfigNew!$A$5:$CZ$219,MATCH("cse_sram_num_banks",ConfigNew!$A$5:$A$219,0),MATCH(AC$4,ConfigNew!$A$5:$CZ$5,0)))-1,4),3,2),8))</f>
        <v>001111111111111</v>
      </c>
      <c r="AD80" s="384">
        <v>7</v>
      </c>
      <c r="AE80" s="428" t="str">
        <f>CONCATENATE(HEX2BIN(MID(DEC2HEX(2^(INDEX(ConfigNew!$A$5:$CZ$219,MATCH("cse_sram_num_banks",ConfigNew!$A$5:$A$219,0),MATCH(AE$4,ConfigNew!$A$5:$CZ$5,0)))-1,4),1,2),7),HEX2BIN(MID(DEC2HEX(2^(INDEX(ConfigNew!$A$5:$CZ$219,MATCH("cse_sram_num_banks",ConfigNew!$A$5:$A$219,0),MATCH(AE$4,ConfigNew!$A$5:$CZ$5,0)))-1,4),3,2),8))</f>
        <v>000000001111111</v>
      </c>
      <c r="AF80" s="384">
        <v>5</v>
      </c>
      <c r="AG80" s="428" t="str">
        <f>CONCATENATE(HEX2BIN(MID(DEC2HEX(2^(INDEX(ConfigNew!$A$5:$CZ$219,MATCH("cse_sram_num_banks",ConfigNew!$A$5:$A$219,0),MATCH(AG$4,ConfigNew!$A$5:$CZ$5,0)))-1,4),1,2),7),HEX2BIN(MID(DEC2HEX(2^(INDEX(ConfigNew!$A$5:$CZ$219,MATCH("cse_sram_num_banks",ConfigNew!$A$5:$A$219,0)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INDEX(ConfigNew!$A$5:$CZ$219,MATCH("new_Elasti",ConfigNew!$A$5:$A$219,0),MATCH(AC$4,ConfigNew!$A$5:$CZ$5,0))</f>
        <v>1</v>
      </c>
      <c r="AD95" s="384" t="s">
        <v>1184</v>
      </c>
      <c r="AE95" s="428">
        <f>INDEX(ConfigNew!$A$5:$CZ$219,MATCH("new_Elasti",ConfigNew!$A$5:$A$219,0),MATCH(AE$4,ConfigNew!$A$5:$CZ$5,0))</f>
        <v>1</v>
      </c>
      <c r="AF95" s="384" t="s">
        <v>1184</v>
      </c>
      <c r="AG95" s="428">
        <f>INDEX(ConfigNew!$A$5:$CZ$219,MATCH("new_Elasti",ConfigNew!$A$5:$A$219,0),MATCH(AG$4,ConfigNew!$A$5:$CZ$5,0))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INDEX(ConfigNew!$A$5:$CZ$219,MATCH("new_LNL",ConfigNew!$A$5:$A$219,0),MATCH(AC$4,ConfigNew!$A$5:$CZ$5,0))</f>
        <v>1</v>
      </c>
      <c r="AD98" s="384" t="s">
        <v>1207</v>
      </c>
      <c r="AE98" s="428">
        <f>INDEX(ConfigNew!$A$5:$CZ$219,MATCH("new_LNL",ConfigNew!$A$5:$A$219,0),MATCH(AE$4,ConfigNew!$A$5:$CZ$5,0))</f>
        <v>1</v>
      </c>
      <c r="AF98" s="384" t="s">
        <v>1207</v>
      </c>
      <c r="AG98" s="428">
        <f>INDEX(ConfigNew!$A$5:$CZ$219,MATCH("new_LNL",ConfigNew!$A$5:$A$219,0),MATCH(AG$4,ConfigNew!$A$5:$CZ$5,0))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INDEX(ConfigNew!$A$5:$CZ$219,MATCH("TRNG_SEI_EN",ConfigNew!$A$5:$A$219,0),MATCH(AC$4,ConfigNew!$A$5:$CZ$5,0))</f>
        <v>0</v>
      </c>
      <c r="AD107" s="384" t="s">
        <v>1207</v>
      </c>
      <c r="AE107" s="428">
        <f>INDEX(ConfigNew!$A$5:$CZ$219,MATCH("TRNG_SEI_EN",ConfigNew!$A$5:$A$219,0),MATCH(AE$4,ConfigNew!$A$5:$CZ$5,0))</f>
        <v>0</v>
      </c>
      <c r="AF107" s="384" t="s">
        <v>1207</v>
      </c>
      <c r="AG107" s="428">
        <f>INDEX(ConfigNew!$A$5:$CZ$219,MATCH("TRNG_SEI_EN",ConfigNew!$A$5:$A$219,0),MATCH(AG$4,ConfigNew!$A$5:$CZ$5,0))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INDEX(ConfigNew!$A$5:$CZ$219,MATCH("new_LNL",ConfigNew!$A$5:$A$219,0),MATCH(AC$4,ConfigNew!$A$5:$CZ$5,0))</f>
        <v>1</v>
      </c>
      <c r="AD149" s="384" t="s">
        <v>1207</v>
      </c>
      <c r="AE149" s="428">
        <f>INDEX(ConfigNew!$A$5:$CZ$219,MATCH("new_LNL",ConfigNew!$A$5:$A$219,0),MATCH(AE$4,ConfigNew!$A$5:$CZ$5,0))</f>
        <v>1</v>
      </c>
      <c r="AF149" s="384" t="s">
        <v>1207</v>
      </c>
      <c r="AG149" s="428">
        <f>INDEX(ConfigNew!$A$5:$CZ$219,MATCH("new_LNL",ConfigNew!$A$5:$A$219,0),MATCH(AG$4,ConfigNew!$A$5:$CZ$5,0))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173" s="384" t="s">
        <v>1207</v>
      </c>
      <c r="AE173"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173" s="384" t="s">
        <v>1207</v>
      </c>
      <c r="AG173"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NOT(AND(MOD(INDEX(ConfigNew!$A$5:$CZ$219,MATCH("OCS_FOUNDRY_PUF_ENABLE",ConfigNew!$A$5:$A$219,0),MATCH(AC$4,ConfigNew!$A$5:$CZ$5,0))-1,2),MOD(INDEX(ConfigNew!$A$5:$CZ$219,MATCH("OCS_IID_PUF_ENABLE",ConfigNew!$A$5:$A$219,0),MATCH(AC$4,ConfigNew!$A$5:$CZ$5,0))-1,2))) + N("Note: If both OCS_FOUNDRY_PUF_ENABLE=0 and OCS_IID_PUF_ENABLE=0 then 1, else 0")</f>
        <v>0</v>
      </c>
      <c r="AD174" s="384" t="s">
        <v>1207</v>
      </c>
      <c r="AE174" s="428">
        <f>NOT(AND(MOD(INDEX(ConfigNew!$A$5:$CZ$219,MATCH("OCS_FOUNDRY_PUF_ENABLE",ConfigNew!$A$5:$A$219,0),MATCH(AE$4,ConfigNew!$A$5:$CZ$5,0))-1,2),MOD(INDEX(ConfigNew!$A$5:$CZ$219,MATCH("OCS_IID_PUF_ENABLE",ConfigNew!$A$5:$A$219,0),MATCH(AE$4,ConfigNew!$A$5:$CZ$5,0))-1,2))) + N("Note: If both OCS_FOUNDRY_PUF_ENABLE=0 and OCS_IID_PUF_ENABLE=0 then 1, else 0")</f>
        <v>1</v>
      </c>
      <c r="AF174" s="384" t="s">
        <v>1207</v>
      </c>
      <c r="AG174" s="428">
        <f>NOT(AND(MOD(INDEX(ConfigNew!$A$5:$CZ$219,MATCH("OCS_FOUNDRY_PUF_ENABLE",ConfigNew!$A$5:$A$219,0),MATCH(AG$4,ConfigNew!$A$5:$CZ$5,0))-1,2),MOD(INDEX(ConfigNew!$A$5:$CZ$219,MATCH("OCS_IID_PUF_ENABLE",ConfigNew!$A$5:$A$219,0),MATCH(AG$4,ConfigNew!$A$5:$CZ$5,0))-1,2)))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2" t="s">
        <v>367</v>
      </c>
      <c r="N3" s="515" t="s">
        <v>14</v>
      </c>
      <c r="O3" s="516">
        <f ca="1">($G3+$G4+$G5+$G6+$G7)</f>
        <v>1056</v>
      </c>
    </row>
    <row r="4" spans="1:15" ht="15" customHeight="1" x14ac:dyDescent="0.3">
      <c r="A4" s="51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3"/>
      <c r="N4" s="513"/>
      <c r="O4" s="517"/>
    </row>
    <row r="5" spans="1:15" ht="15" customHeight="1" x14ac:dyDescent="0.3">
      <c r="A5" s="51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3"/>
      <c r="N5" s="513"/>
      <c r="O5" s="517"/>
    </row>
    <row r="6" spans="1:15" ht="15" customHeight="1" x14ac:dyDescent="0.3">
      <c r="A6" s="51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3"/>
      <c r="N6" s="513"/>
      <c r="O6" s="517"/>
    </row>
    <row r="7" spans="1:15" ht="15" customHeight="1" thickBot="1" x14ac:dyDescent="0.35">
      <c r="A7" s="51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4"/>
      <c r="N7" s="514"/>
      <c r="O7" s="518"/>
    </row>
    <row r="8" spans="1:15" ht="14.7" customHeight="1" x14ac:dyDescent="0.3">
      <c r="A8" s="52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9" t="s">
        <v>368</v>
      </c>
      <c r="N8" s="522" t="s">
        <v>20</v>
      </c>
      <c r="O8" s="524">
        <f ca="1">($G8+$G9+$G10+$G13)</f>
        <v>960</v>
      </c>
    </row>
    <row r="9" spans="1:15" ht="14.7" customHeight="1" x14ac:dyDescent="0.3">
      <c r="A9" s="52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0"/>
      <c r="N9" s="513"/>
      <c r="O9" s="517"/>
    </row>
    <row r="10" spans="1:15" ht="15" customHeight="1" x14ac:dyDescent="0.3">
      <c r="A10" s="52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0"/>
      <c r="N10" s="513"/>
      <c r="O10" s="517"/>
    </row>
    <row r="11" spans="1:15" ht="15" customHeight="1" x14ac:dyDescent="0.3">
      <c r="A11" s="52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0"/>
      <c r="N11" s="513"/>
      <c r="O11" s="517"/>
    </row>
    <row r="12" spans="1:15" ht="15" customHeight="1" x14ac:dyDescent="0.3">
      <c r="A12" s="52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1"/>
      <c r="N12" s="523"/>
      <c r="O12" s="525"/>
    </row>
    <row r="13" spans="1:15" ht="15" customHeight="1" thickBot="1" x14ac:dyDescent="0.35">
      <c r="A13" s="52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1"/>
      <c r="N13" s="523"/>
      <c r="O13" s="525"/>
    </row>
    <row r="14" spans="1:15" ht="15" customHeight="1" x14ac:dyDescent="0.3">
      <c r="A14" s="529" t="s">
        <v>23</v>
      </c>
      <c r="B14" s="34" t="s">
        <v>24</v>
      </c>
      <c r="C14" s="36" t="s">
        <v>613</v>
      </c>
      <c r="D14" s="53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12" t="s">
        <v>369</v>
      </c>
      <c r="N14" s="515" t="s">
        <v>29</v>
      </c>
      <c r="O14" s="516">
        <f ca="1">(4*32+G18+G19+G20+G21+G22+G23)</f>
        <v>160</v>
      </c>
    </row>
    <row r="15" spans="1:15" ht="15" customHeight="1" x14ac:dyDescent="0.3">
      <c r="A15" s="530"/>
      <c r="B15" s="35" t="s">
        <v>30</v>
      </c>
      <c r="C15" s="37" t="s">
        <v>613</v>
      </c>
      <c r="D15" s="53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33"/>
      <c r="N15" s="513"/>
      <c r="O15" s="517"/>
    </row>
    <row r="16" spans="1:15" ht="15" customHeight="1" x14ac:dyDescent="0.3">
      <c r="A16" s="530"/>
      <c r="B16" s="35" t="s">
        <v>31</v>
      </c>
      <c r="C16" s="37" t="s">
        <v>613</v>
      </c>
      <c r="D16" s="53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33"/>
      <c r="N16" s="513"/>
      <c r="O16" s="517"/>
    </row>
    <row r="17" spans="1:15" x14ac:dyDescent="0.3">
      <c r="A17" s="530"/>
      <c r="B17" s="35" t="s">
        <v>32</v>
      </c>
      <c r="C17" s="37" t="s">
        <v>613</v>
      </c>
      <c r="D17" s="53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33"/>
      <c r="N17" s="513"/>
      <c r="O17" s="517"/>
    </row>
    <row r="18" spans="1:15" x14ac:dyDescent="0.3">
      <c r="A18" s="530"/>
      <c r="B18" s="35" t="s">
        <v>34</v>
      </c>
      <c r="C18" s="35" t="s">
        <v>253</v>
      </c>
      <c r="D18" s="53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3"/>
      <c r="N18" s="513"/>
      <c r="O18" s="517"/>
    </row>
    <row r="19" spans="1:15" x14ac:dyDescent="0.3">
      <c r="A19" s="530"/>
      <c r="B19" s="35" t="s">
        <v>36</v>
      </c>
      <c r="C19" s="73" t="s">
        <v>214</v>
      </c>
      <c r="D19" s="53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3"/>
      <c r="N19" s="513"/>
      <c r="O19" s="517"/>
    </row>
    <row r="20" spans="1:15" x14ac:dyDescent="0.3">
      <c r="A20" s="530"/>
      <c r="B20" s="73" t="s">
        <v>246</v>
      </c>
      <c r="C20" s="73" t="s">
        <v>205</v>
      </c>
      <c r="D20" s="53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3"/>
      <c r="N20" s="513"/>
      <c r="O20" s="517"/>
    </row>
    <row r="21" spans="1:15" x14ac:dyDescent="0.3">
      <c r="A21" s="530"/>
      <c r="B21" s="73" t="s">
        <v>250</v>
      </c>
      <c r="C21" s="73" t="s">
        <v>390</v>
      </c>
      <c r="D21" s="53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33"/>
      <c r="N21" s="513"/>
      <c r="O21" s="517"/>
    </row>
    <row r="22" spans="1:15" x14ac:dyDescent="0.3">
      <c r="A22" s="530"/>
      <c r="B22" s="73" t="s">
        <v>251</v>
      </c>
      <c r="C22" s="73" t="s">
        <v>390</v>
      </c>
      <c r="D22" s="53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33"/>
      <c r="N22" s="513"/>
      <c r="O22" s="517"/>
    </row>
    <row r="23" spans="1:15" x14ac:dyDescent="0.3">
      <c r="A23" s="530"/>
      <c r="B23" s="73" t="s">
        <v>252</v>
      </c>
      <c r="C23" s="73" t="s">
        <v>390</v>
      </c>
      <c r="D23" s="53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33"/>
      <c r="N23" s="513"/>
      <c r="O23" s="517"/>
    </row>
    <row r="24" spans="1:15" x14ac:dyDescent="0.3">
      <c r="A24" s="530"/>
      <c r="B24" s="35" t="s">
        <v>38</v>
      </c>
      <c r="C24" s="37" t="s">
        <v>613</v>
      </c>
      <c r="D24" s="53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33"/>
      <c r="N24" s="513"/>
      <c r="O24" s="517"/>
    </row>
    <row r="25" spans="1:15" x14ac:dyDescent="0.3">
      <c r="A25" s="529" t="s">
        <v>41</v>
      </c>
      <c r="B25" s="35" t="s">
        <v>42</v>
      </c>
      <c r="C25" s="35" t="s">
        <v>614</v>
      </c>
      <c r="D25" s="53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33" t="s">
        <v>370</v>
      </c>
      <c r="N25" s="513"/>
      <c r="O25" s="517">
        <f ca="1">(G25+G26)</f>
        <v>64</v>
      </c>
    </row>
    <row r="26" spans="1:15" ht="15" thickBot="1" x14ac:dyDescent="0.35">
      <c r="A26" s="534"/>
      <c r="B26" s="74" t="s">
        <v>46</v>
      </c>
      <c r="C26" s="74" t="s">
        <v>615</v>
      </c>
      <c r="D26" s="535"/>
      <c r="E26" s="123"/>
      <c r="F26" s="76" t="s">
        <v>44</v>
      </c>
      <c r="G26" s="75">
        <f ca="1">IF($C26="No Param",32,VLOOKUP($C26,INDIRECT(Config!$B$1),HLOOKUP(D$1,INDIRECT(Config!$E$1),2,FALSE),FALSE)*32)</f>
        <v>32</v>
      </c>
      <c r="H26" s="26" t="str">
        <f ca="1">IF(G26=0,"N/A","0x8004")</f>
        <v>0x8004</v>
      </c>
      <c r="I26" s="26" t="s">
        <v>47</v>
      </c>
      <c r="J26" s="200" t="s">
        <v>48</v>
      </c>
      <c r="K26" s="200" t="s">
        <v>387</v>
      </c>
      <c r="L26" s="234"/>
      <c r="M26" s="514"/>
      <c r="N26" s="514"/>
      <c r="O26" s="518"/>
    </row>
    <row r="27" spans="1:15" ht="15" thickBot="1" x14ac:dyDescent="0.35">
      <c r="A27" s="104"/>
    </row>
    <row r="28" spans="1:15" x14ac:dyDescent="0.3">
      <c r="A28" s="53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5" t="s">
        <v>48</v>
      </c>
      <c r="O28" s="516">
        <f ca="1">SUM(G28:G42)</f>
        <v>576</v>
      </c>
    </row>
    <row r="29" spans="1:15" ht="15" customHeight="1" x14ac:dyDescent="0.3">
      <c r="A29" s="5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3" t="s">
        <v>369</v>
      </c>
      <c r="N29" s="513"/>
      <c r="O29" s="517"/>
    </row>
    <row r="30" spans="1:15" x14ac:dyDescent="0.3">
      <c r="A30" s="5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3"/>
      <c r="N30" s="513"/>
      <c r="O30" s="517"/>
    </row>
    <row r="31" spans="1:15" x14ac:dyDescent="0.3">
      <c r="A31" s="53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3"/>
      <c r="N31" s="513"/>
      <c r="O31" s="517"/>
    </row>
    <row r="32" spans="1:15" x14ac:dyDescent="0.3">
      <c r="A32" s="53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3"/>
      <c r="O32" s="517"/>
    </row>
    <row r="33" spans="1:15" x14ac:dyDescent="0.3">
      <c r="A33" s="53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3"/>
      <c r="O33" s="517"/>
    </row>
    <row r="34" spans="1:15" ht="15" customHeight="1" x14ac:dyDescent="0.3">
      <c r="A34" s="5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3" t="s">
        <v>369</v>
      </c>
      <c r="N34" s="513"/>
      <c r="O34" s="517"/>
    </row>
    <row r="35" spans="1:15" x14ac:dyDescent="0.3">
      <c r="A35" s="5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3"/>
      <c r="N35" s="513"/>
      <c r="O35" s="517"/>
    </row>
    <row r="36" spans="1:15" x14ac:dyDescent="0.3">
      <c r="A36" s="53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3"/>
      <c r="N36" s="513"/>
      <c r="O36" s="517"/>
    </row>
    <row r="37" spans="1:15" x14ac:dyDescent="0.3">
      <c r="A37" s="53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3"/>
      <c r="O37" s="517"/>
    </row>
    <row r="38" spans="1:15" x14ac:dyDescent="0.3">
      <c r="A38" s="53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3"/>
      <c r="O38" s="517"/>
    </row>
    <row r="39" spans="1:15" ht="15" customHeight="1" x14ac:dyDescent="0.3">
      <c r="A39" s="5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3" t="s">
        <v>369</v>
      </c>
      <c r="N39" s="513"/>
      <c r="O39" s="517"/>
    </row>
    <row r="40" spans="1:15" x14ac:dyDescent="0.3">
      <c r="A40" s="5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3"/>
      <c r="N40" s="513"/>
      <c r="O40" s="517"/>
    </row>
    <row r="41" spans="1:15" x14ac:dyDescent="0.3">
      <c r="A41" s="53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3"/>
      <c r="N41" s="513"/>
      <c r="O41" s="517"/>
    </row>
    <row r="42" spans="1:15" ht="15" thickBot="1" x14ac:dyDescent="0.35">
      <c r="A42" s="53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4"/>
      <c r="O42" s="51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2" t="s">
        <v>367</v>
      </c>
      <c r="N3" s="515" t="s">
        <v>14</v>
      </c>
      <c r="O3" s="516">
        <f ca="1">($G3+$G4+$G5+$G6+$G7)</f>
        <v>1056</v>
      </c>
    </row>
    <row r="4" spans="1:15" ht="15" customHeight="1" x14ac:dyDescent="0.3">
      <c r="A4" s="53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3"/>
      <c r="N4" s="513"/>
      <c r="O4" s="517"/>
    </row>
    <row r="5" spans="1:15" ht="15" customHeight="1" x14ac:dyDescent="0.3">
      <c r="A5" s="53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3"/>
      <c r="N5" s="513"/>
      <c r="O5" s="517"/>
    </row>
    <row r="6" spans="1:15" ht="15" customHeight="1" x14ac:dyDescent="0.3">
      <c r="A6" s="53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3"/>
      <c r="N6" s="513"/>
      <c r="O6" s="517"/>
    </row>
    <row r="7" spans="1:15" ht="15" customHeight="1" thickBot="1" x14ac:dyDescent="0.35">
      <c r="A7" s="53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4"/>
      <c r="N7" s="514"/>
      <c r="O7" s="518"/>
    </row>
    <row r="8" spans="1:15" ht="15" customHeight="1" x14ac:dyDescent="0.3">
      <c r="A8" s="54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9" t="s">
        <v>368</v>
      </c>
      <c r="N8" s="522" t="s">
        <v>20</v>
      </c>
      <c r="O8" s="524">
        <f ca="1">($G8+$G9+$G10+$G13)</f>
        <v>960</v>
      </c>
    </row>
    <row r="9" spans="1:15" ht="15" customHeight="1" x14ac:dyDescent="0.3">
      <c r="A9" s="54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0"/>
      <c r="N9" s="513"/>
      <c r="O9" s="517"/>
    </row>
    <row r="10" spans="1:15" ht="15" customHeight="1" x14ac:dyDescent="0.3">
      <c r="A10" s="54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0"/>
      <c r="N10" s="513"/>
      <c r="O10" s="517"/>
    </row>
    <row r="11" spans="1:15" ht="15" customHeight="1" x14ac:dyDescent="0.3">
      <c r="A11" s="54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0"/>
      <c r="N11" s="513"/>
      <c r="O11" s="517"/>
    </row>
    <row r="12" spans="1:15" ht="15" customHeight="1" x14ac:dyDescent="0.3">
      <c r="A12" s="54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1"/>
      <c r="N12" s="523"/>
      <c r="O12" s="525"/>
    </row>
    <row r="13" spans="1:15" ht="15" customHeight="1" thickBot="1" x14ac:dyDescent="0.35">
      <c r="A13" s="54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1"/>
      <c r="N13" s="523"/>
      <c r="O13" s="525"/>
    </row>
    <row r="14" spans="1:15" ht="15" customHeight="1" x14ac:dyDescent="0.3">
      <c r="A14" s="536" t="s">
        <v>23</v>
      </c>
      <c r="B14" s="34" t="s">
        <v>24</v>
      </c>
      <c r="C14" s="36" t="s">
        <v>613</v>
      </c>
      <c r="D14" s="53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12" t="s">
        <v>369</v>
      </c>
      <c r="N14" s="515" t="s">
        <v>29</v>
      </c>
      <c r="O14" s="516">
        <f ca="1">(4*32+G18+G19+G20+G21+G22+G23)</f>
        <v>160</v>
      </c>
    </row>
    <row r="15" spans="1:15" x14ac:dyDescent="0.3">
      <c r="A15" s="537"/>
      <c r="B15" s="35" t="s">
        <v>30</v>
      </c>
      <c r="C15" s="37" t="s">
        <v>613</v>
      </c>
      <c r="D15" s="53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33"/>
      <c r="N15" s="513"/>
      <c r="O15" s="517"/>
    </row>
    <row r="16" spans="1:15" x14ac:dyDescent="0.3">
      <c r="A16" s="537"/>
      <c r="B16" s="35" t="s">
        <v>31</v>
      </c>
      <c r="C16" s="37" t="s">
        <v>613</v>
      </c>
      <c r="D16" s="53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33"/>
      <c r="N16" s="513"/>
      <c r="O16" s="517"/>
    </row>
    <row r="17" spans="1:15" x14ac:dyDescent="0.3">
      <c r="A17" s="537"/>
      <c r="B17" s="35" t="s">
        <v>32</v>
      </c>
      <c r="C17" s="37" t="s">
        <v>613</v>
      </c>
      <c r="D17" s="53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33"/>
      <c r="N17" s="513"/>
      <c r="O17" s="517"/>
    </row>
    <row r="18" spans="1:15" x14ac:dyDescent="0.3">
      <c r="A18" s="537"/>
      <c r="B18" s="35" t="s">
        <v>34</v>
      </c>
      <c r="C18" s="35" t="s">
        <v>253</v>
      </c>
      <c r="D18" s="53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3"/>
      <c r="N18" s="513"/>
      <c r="O18" s="517"/>
    </row>
    <row r="19" spans="1:15" x14ac:dyDescent="0.3">
      <c r="A19" s="537"/>
      <c r="B19" s="35" t="s">
        <v>36</v>
      </c>
      <c r="C19" s="73" t="s">
        <v>214</v>
      </c>
      <c r="D19" s="53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3"/>
      <c r="N19" s="513"/>
      <c r="O19" s="517"/>
    </row>
    <row r="20" spans="1:15" x14ac:dyDescent="0.3">
      <c r="A20" s="537"/>
      <c r="B20" s="73" t="s">
        <v>246</v>
      </c>
      <c r="C20" s="73" t="s">
        <v>205</v>
      </c>
      <c r="D20" s="53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3"/>
      <c r="N20" s="513"/>
      <c r="O20" s="517"/>
    </row>
    <row r="21" spans="1:15" x14ac:dyDescent="0.3">
      <c r="A21" s="537"/>
      <c r="B21" s="73" t="s">
        <v>250</v>
      </c>
      <c r="C21" s="73" t="s">
        <v>390</v>
      </c>
      <c r="D21" s="53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3"/>
      <c r="N21" s="513"/>
      <c r="O21" s="517"/>
    </row>
    <row r="22" spans="1:15" x14ac:dyDescent="0.3">
      <c r="A22" s="537"/>
      <c r="B22" s="73" t="s">
        <v>251</v>
      </c>
      <c r="C22" s="73" t="s">
        <v>390</v>
      </c>
      <c r="D22" s="53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3"/>
      <c r="N22" s="513"/>
      <c r="O22" s="517"/>
    </row>
    <row r="23" spans="1:15" x14ac:dyDescent="0.3">
      <c r="A23" s="537"/>
      <c r="B23" s="73" t="s">
        <v>252</v>
      </c>
      <c r="C23" s="73" t="s">
        <v>390</v>
      </c>
      <c r="D23" s="53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3"/>
      <c r="N23" s="513"/>
      <c r="O23" s="517"/>
    </row>
    <row r="24" spans="1:15" x14ac:dyDescent="0.3">
      <c r="A24" s="537"/>
      <c r="B24" s="35" t="s">
        <v>38</v>
      </c>
      <c r="C24" s="37" t="s">
        <v>613</v>
      </c>
      <c r="D24" s="53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3"/>
      <c r="N24" s="513"/>
      <c r="O24" s="517"/>
    </row>
    <row r="25" spans="1:15" x14ac:dyDescent="0.3">
      <c r="A25" s="536" t="s">
        <v>41</v>
      </c>
      <c r="B25" s="35" t="s">
        <v>42</v>
      </c>
      <c r="C25" s="35" t="s">
        <v>614</v>
      </c>
      <c r="D25" s="53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3" t="s">
        <v>370</v>
      </c>
      <c r="N25" s="513"/>
      <c r="O25" s="517">
        <f ca="1">(G25+G26)</f>
        <v>64</v>
      </c>
    </row>
    <row r="26" spans="1:15" ht="15" thickBot="1" x14ac:dyDescent="0.35">
      <c r="A26" s="538"/>
      <c r="B26" s="74" t="s">
        <v>46</v>
      </c>
      <c r="C26" s="74" t="s">
        <v>615</v>
      </c>
      <c r="D26" s="535"/>
      <c r="E26" s="123"/>
      <c r="F26" s="76" t="s">
        <v>44</v>
      </c>
      <c r="G26" s="75">
        <f ca="1">IF($C26="No Param",32,VLOOKUP($C26,INDIRECT(Config!$B$1),HLOOKUP(D$1,INDIRECT(Config!$E$1),2,FALSE),FALSE)*32)</f>
        <v>32</v>
      </c>
      <c r="H26" s="26" t="str">
        <f ca="1">IF(G26=0,"N/A","0x8004")</f>
        <v>0x8004</v>
      </c>
      <c r="I26" s="26" t="s">
        <v>47</v>
      </c>
      <c r="J26" s="26" t="s">
        <v>48</v>
      </c>
      <c r="K26" s="26" t="s">
        <v>387</v>
      </c>
      <c r="L26" s="234"/>
      <c r="M26" s="514"/>
      <c r="N26" s="514"/>
      <c r="O26" s="518"/>
    </row>
    <row r="27" spans="1:15" ht="15" thickBot="1" x14ac:dyDescent="0.35">
      <c r="A27" s="124"/>
    </row>
    <row r="28" spans="1:15" x14ac:dyDescent="0.3">
      <c r="A28" s="53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5" t="s">
        <v>48</v>
      </c>
      <c r="O28" s="516">
        <f ca="1">SUM(G28:G42)</f>
        <v>576</v>
      </c>
    </row>
    <row r="29" spans="1:15" ht="15" customHeight="1" x14ac:dyDescent="0.3">
      <c r="A29" s="5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3" t="s">
        <v>369</v>
      </c>
      <c r="N29" s="513"/>
      <c r="O29" s="517"/>
    </row>
    <row r="30" spans="1:15" x14ac:dyDescent="0.3">
      <c r="A30" s="5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3"/>
      <c r="N30" s="513"/>
      <c r="O30" s="517"/>
    </row>
    <row r="31" spans="1:15" x14ac:dyDescent="0.3">
      <c r="A31" s="53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3"/>
      <c r="N31" s="513"/>
      <c r="O31" s="517"/>
    </row>
    <row r="32" spans="1:15" x14ac:dyDescent="0.3">
      <c r="A32" s="53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3"/>
      <c r="O32" s="517"/>
    </row>
    <row r="33" spans="1:15" x14ac:dyDescent="0.3">
      <c r="A33" s="53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3"/>
      <c r="O33" s="517"/>
    </row>
    <row r="34" spans="1:15" ht="15" customHeight="1" x14ac:dyDescent="0.3">
      <c r="A34" s="5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3" t="s">
        <v>369</v>
      </c>
      <c r="N34" s="513"/>
      <c r="O34" s="517"/>
    </row>
    <row r="35" spans="1:15" x14ac:dyDescent="0.3">
      <c r="A35" s="5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3"/>
      <c r="N35" s="513"/>
      <c r="O35" s="517"/>
    </row>
    <row r="36" spans="1:15" x14ac:dyDescent="0.3">
      <c r="A36" s="53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3"/>
      <c r="N36" s="513"/>
      <c r="O36" s="517"/>
    </row>
    <row r="37" spans="1:15" x14ac:dyDescent="0.3">
      <c r="A37" s="53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3"/>
      <c r="O37" s="517"/>
    </row>
    <row r="38" spans="1:15" x14ac:dyDescent="0.3">
      <c r="A38" s="53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3"/>
      <c r="O38" s="517"/>
    </row>
    <row r="39" spans="1:15" ht="15" customHeight="1" x14ac:dyDescent="0.3">
      <c r="A39" s="5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3" t="s">
        <v>369</v>
      </c>
      <c r="N39" s="513"/>
      <c r="O39" s="517"/>
    </row>
    <row r="40" spans="1:15" x14ac:dyDescent="0.3">
      <c r="A40" s="5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3"/>
      <c r="N40" s="513"/>
      <c r="O40" s="517"/>
    </row>
    <row r="41" spans="1:15" x14ac:dyDescent="0.3">
      <c r="A41" s="53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3"/>
      <c r="N41" s="513"/>
      <c r="O41" s="517"/>
    </row>
    <row r="42" spans="1:15" ht="15" thickBot="1" x14ac:dyDescent="0.35">
      <c r="A42" s="53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4"/>
      <c r="O42" s="51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2" t="s">
        <v>367</v>
      </c>
      <c r="N3" s="515" t="s">
        <v>14</v>
      </c>
      <c r="O3" s="516">
        <f ca="1">($G3+$G4+$G5+$G6+$G7)</f>
        <v>1056</v>
      </c>
    </row>
    <row r="4" spans="1:15" ht="15" customHeight="1" x14ac:dyDescent="0.3">
      <c r="A4" s="51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3"/>
      <c r="N4" s="513"/>
      <c r="O4" s="517"/>
    </row>
    <row r="5" spans="1:15" ht="15" customHeight="1" x14ac:dyDescent="0.3">
      <c r="A5" s="51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3"/>
      <c r="N5" s="513"/>
      <c r="O5" s="517"/>
    </row>
    <row r="6" spans="1:15" ht="15" customHeight="1" x14ac:dyDescent="0.3">
      <c r="A6" s="51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3"/>
      <c r="N6" s="513"/>
      <c r="O6" s="517"/>
    </row>
    <row r="7" spans="1:15" ht="15" customHeight="1" thickBot="1" x14ac:dyDescent="0.35">
      <c r="A7" s="51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4"/>
      <c r="N7" s="514"/>
      <c r="O7" s="518"/>
    </row>
    <row r="8" spans="1:15" ht="14.7" customHeight="1" x14ac:dyDescent="0.3">
      <c r="A8" s="52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9" t="s">
        <v>368</v>
      </c>
      <c r="N8" s="522" t="s">
        <v>20</v>
      </c>
      <c r="O8" s="524">
        <f ca="1">($G8+$G9+$G10+$G13)</f>
        <v>960</v>
      </c>
    </row>
    <row r="9" spans="1:15" ht="14.7" customHeight="1" x14ac:dyDescent="0.3">
      <c r="A9" s="52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0"/>
      <c r="N9" s="513"/>
      <c r="O9" s="517"/>
    </row>
    <row r="10" spans="1:15" ht="14.7" customHeight="1" x14ac:dyDescent="0.3">
      <c r="A10" s="52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0"/>
      <c r="N10" s="513"/>
      <c r="O10" s="517"/>
    </row>
    <row r="11" spans="1:15" ht="14.7" customHeight="1" x14ac:dyDescent="0.3">
      <c r="A11" s="52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0"/>
      <c r="N11" s="513"/>
      <c r="O11" s="517"/>
    </row>
    <row r="12" spans="1:15" ht="14.7" customHeight="1" x14ac:dyDescent="0.3">
      <c r="A12" s="52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1"/>
      <c r="N12" s="523"/>
      <c r="O12" s="525"/>
    </row>
    <row r="13" spans="1:15" ht="14.7" customHeight="1" thickBot="1" x14ac:dyDescent="0.35">
      <c r="A13" s="52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1"/>
      <c r="N13" s="523"/>
      <c r="O13" s="525"/>
    </row>
    <row r="14" spans="1:15" ht="14.7" customHeight="1" x14ac:dyDescent="0.3">
      <c r="A14" s="529" t="s">
        <v>23</v>
      </c>
      <c r="B14" s="34" t="s">
        <v>24</v>
      </c>
      <c r="C14" s="36" t="s">
        <v>613</v>
      </c>
      <c r="D14" s="53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12" t="s">
        <v>369</v>
      </c>
      <c r="N14" s="515" t="s">
        <v>29</v>
      </c>
      <c r="O14" s="516">
        <f ca="1">(4*32+G18+G19+G20+G21+G22+G23)</f>
        <v>160</v>
      </c>
    </row>
    <row r="15" spans="1:15" ht="14.7" customHeight="1" x14ac:dyDescent="0.3">
      <c r="A15" s="530"/>
      <c r="B15" s="35" t="s">
        <v>30</v>
      </c>
      <c r="C15" s="37" t="s">
        <v>613</v>
      </c>
      <c r="D15" s="53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33"/>
      <c r="N15" s="513"/>
      <c r="O15" s="517"/>
    </row>
    <row r="16" spans="1:15" ht="14.7" customHeight="1" x14ac:dyDescent="0.3">
      <c r="A16" s="530"/>
      <c r="B16" s="35" t="s">
        <v>31</v>
      </c>
      <c r="C16" s="37" t="s">
        <v>613</v>
      </c>
      <c r="D16" s="53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33"/>
      <c r="N16" s="513"/>
      <c r="O16" s="517"/>
    </row>
    <row r="17" spans="1:15" x14ac:dyDescent="0.3">
      <c r="A17" s="530"/>
      <c r="B17" s="35" t="s">
        <v>32</v>
      </c>
      <c r="C17" s="37" t="s">
        <v>613</v>
      </c>
      <c r="D17" s="53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33"/>
      <c r="N17" s="513"/>
      <c r="O17" s="517"/>
    </row>
    <row r="18" spans="1:15" x14ac:dyDescent="0.3">
      <c r="A18" s="530"/>
      <c r="B18" s="35" t="s">
        <v>34</v>
      </c>
      <c r="C18" s="35" t="s">
        <v>253</v>
      </c>
      <c r="D18" s="53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3"/>
      <c r="N18" s="513"/>
      <c r="O18" s="517"/>
    </row>
    <row r="19" spans="1:15" x14ac:dyDescent="0.3">
      <c r="A19" s="530"/>
      <c r="B19" s="35" t="s">
        <v>36</v>
      </c>
      <c r="C19" s="73" t="s">
        <v>214</v>
      </c>
      <c r="D19" s="53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3"/>
      <c r="N19" s="513"/>
      <c r="O19" s="517"/>
    </row>
    <row r="20" spans="1:15" x14ac:dyDescent="0.3">
      <c r="A20" s="530"/>
      <c r="B20" s="73" t="s">
        <v>246</v>
      </c>
      <c r="C20" s="73" t="s">
        <v>205</v>
      </c>
      <c r="D20" s="53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3"/>
      <c r="N20" s="513"/>
      <c r="O20" s="517"/>
    </row>
    <row r="21" spans="1:15" x14ac:dyDescent="0.3">
      <c r="A21" s="530"/>
      <c r="B21" s="73" t="s">
        <v>250</v>
      </c>
      <c r="C21" s="73" t="s">
        <v>390</v>
      </c>
      <c r="D21" s="53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3"/>
      <c r="N21" s="513"/>
      <c r="O21" s="517"/>
    </row>
    <row r="22" spans="1:15" x14ac:dyDescent="0.3">
      <c r="A22" s="530"/>
      <c r="B22" s="73" t="s">
        <v>251</v>
      </c>
      <c r="C22" s="73" t="s">
        <v>390</v>
      </c>
      <c r="D22" s="53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3"/>
      <c r="N22" s="513"/>
      <c r="O22" s="517"/>
    </row>
    <row r="23" spans="1:15" x14ac:dyDescent="0.3">
      <c r="A23" s="530"/>
      <c r="B23" s="73" t="s">
        <v>252</v>
      </c>
      <c r="C23" s="73" t="s">
        <v>390</v>
      </c>
      <c r="D23" s="53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3"/>
      <c r="N23" s="513"/>
      <c r="O23" s="517"/>
    </row>
    <row r="24" spans="1:15" x14ac:dyDescent="0.3">
      <c r="A24" s="530"/>
      <c r="B24" s="35" t="s">
        <v>38</v>
      </c>
      <c r="C24" s="37" t="s">
        <v>613</v>
      </c>
      <c r="D24" s="53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3"/>
      <c r="N24" s="513"/>
      <c r="O24" s="517"/>
    </row>
    <row r="25" spans="1:15" x14ac:dyDescent="0.3">
      <c r="A25" s="529" t="s">
        <v>41</v>
      </c>
      <c r="B25" s="35" t="s">
        <v>42</v>
      </c>
      <c r="C25" s="35" t="s">
        <v>614</v>
      </c>
      <c r="D25" s="53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3" t="s">
        <v>370</v>
      </c>
      <c r="N25" s="513"/>
      <c r="O25" s="517">
        <f ca="1">(G25+G26)</f>
        <v>64</v>
      </c>
    </row>
    <row r="26" spans="1:15" ht="15" thickBot="1" x14ac:dyDescent="0.35">
      <c r="A26" s="534"/>
      <c r="B26" s="74" t="s">
        <v>46</v>
      </c>
      <c r="C26" s="74" t="s">
        <v>615</v>
      </c>
      <c r="D26" s="535"/>
      <c r="E26" s="123"/>
      <c r="F26" s="76" t="s">
        <v>44</v>
      </c>
      <c r="G26" s="75">
        <f ca="1">IF($C26="No Param",32,VLOOKUP($C26,INDIRECT(Config!$B$1),HLOOKUP(D$1,INDIRECT(Config!$E$1),2,FALSE),FALSE)*32)</f>
        <v>32</v>
      </c>
      <c r="H26" s="26" t="str">
        <f ca="1">IF(G26=0,"N/A","0x8004")</f>
        <v>0x8004</v>
      </c>
      <c r="I26" s="26" t="s">
        <v>47</v>
      </c>
      <c r="J26" s="26" t="s">
        <v>48</v>
      </c>
      <c r="K26" s="26" t="s">
        <v>387</v>
      </c>
      <c r="L26" s="234"/>
      <c r="M26" s="514"/>
      <c r="N26" s="514"/>
      <c r="O26" s="518"/>
    </row>
    <row r="27" spans="1:15" ht="15" thickBot="1" x14ac:dyDescent="0.35">
      <c r="A27" s="124"/>
    </row>
    <row r="28" spans="1:15" x14ac:dyDescent="0.3">
      <c r="A28" s="53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5" t="s">
        <v>48</v>
      </c>
      <c r="O28" s="516">
        <f ca="1">SUM(G28:G42)</f>
        <v>576</v>
      </c>
    </row>
    <row r="29" spans="1:15" ht="15" customHeight="1" x14ac:dyDescent="0.3">
      <c r="A29" s="5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3" t="s">
        <v>369</v>
      </c>
      <c r="N29" s="513"/>
      <c r="O29" s="517"/>
    </row>
    <row r="30" spans="1:15" x14ac:dyDescent="0.3">
      <c r="A30" s="5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3"/>
      <c r="N30" s="513"/>
      <c r="O30" s="517"/>
    </row>
    <row r="31" spans="1:15" x14ac:dyDescent="0.3">
      <c r="A31" s="53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3"/>
      <c r="N31" s="513"/>
      <c r="O31" s="517"/>
    </row>
    <row r="32" spans="1:15" x14ac:dyDescent="0.3">
      <c r="A32" s="53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3"/>
      <c r="O32" s="517"/>
    </row>
    <row r="33" spans="1:15" x14ac:dyDescent="0.3">
      <c r="A33" s="53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3"/>
      <c r="O33" s="517"/>
    </row>
    <row r="34" spans="1:15" ht="15" customHeight="1" x14ac:dyDescent="0.3">
      <c r="A34" s="5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3" t="s">
        <v>369</v>
      </c>
      <c r="N34" s="513"/>
      <c r="O34" s="517"/>
    </row>
    <row r="35" spans="1:15" x14ac:dyDescent="0.3">
      <c r="A35" s="5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3"/>
      <c r="N35" s="513"/>
      <c r="O35" s="517"/>
    </row>
    <row r="36" spans="1:15" x14ac:dyDescent="0.3">
      <c r="A36" s="53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3"/>
      <c r="N36" s="513"/>
      <c r="O36" s="517"/>
    </row>
    <row r="37" spans="1:15" x14ac:dyDescent="0.3">
      <c r="A37" s="53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3"/>
      <c r="O37" s="517"/>
    </row>
    <row r="38" spans="1:15" x14ac:dyDescent="0.3">
      <c r="A38" s="53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3"/>
      <c r="O38" s="517"/>
    </row>
    <row r="39" spans="1:15" ht="15" customHeight="1" x14ac:dyDescent="0.3">
      <c r="A39" s="5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3" t="s">
        <v>369</v>
      </c>
      <c r="N39" s="513"/>
      <c r="O39" s="517"/>
    </row>
    <row r="40" spans="1:15" x14ac:dyDescent="0.3">
      <c r="A40" s="5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3"/>
      <c r="N40" s="513"/>
      <c r="O40" s="517"/>
    </row>
    <row r="41" spans="1:15" x14ac:dyDescent="0.3">
      <c r="A41" s="53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3"/>
      <c r="N41" s="513"/>
      <c r="O41" s="517"/>
    </row>
    <row r="42" spans="1:15" ht="15" thickBot="1" x14ac:dyDescent="0.35">
      <c r="A42" s="53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4"/>
      <c r="O42" s="51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12" t="s">
        <v>367</v>
      </c>
      <c r="N3" s="515" t="s">
        <v>14</v>
      </c>
      <c r="O3" s="516">
        <f ca="1">($G3+$G4+$G5+$G6+$G7)</f>
        <v>801</v>
      </c>
    </row>
    <row r="4" spans="1:15" ht="15" customHeight="1" x14ac:dyDescent="0.3">
      <c r="A4" s="51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13"/>
      <c r="N4" s="513"/>
      <c r="O4" s="517"/>
    </row>
    <row r="5" spans="1:15" ht="15" customHeight="1" x14ac:dyDescent="0.3">
      <c r="A5" s="51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13"/>
      <c r="N5" s="513"/>
      <c r="O5" s="517"/>
    </row>
    <row r="6" spans="1:15" ht="15" customHeight="1" thickBot="1" x14ac:dyDescent="0.35">
      <c r="A6" s="51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13"/>
      <c r="N6" s="513"/>
      <c r="O6" s="517"/>
    </row>
    <row r="7" spans="1:15" ht="15" customHeight="1" thickBot="1" x14ac:dyDescent="0.35">
      <c r="A7" s="51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23"/>
      <c r="N7" s="523"/>
      <c r="O7" s="525"/>
    </row>
    <row r="8" spans="1:15" ht="14.7" customHeight="1" x14ac:dyDescent="0.3">
      <c r="A8" s="55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48" t="s">
        <v>368</v>
      </c>
      <c r="N8" s="515" t="s">
        <v>20</v>
      </c>
      <c r="O8" s="516">
        <f ca="1">($G8+$G9+$G10+$G13)</f>
        <v>992</v>
      </c>
    </row>
    <row r="9" spans="1:15" s="131" customFormat="1" ht="14.7" customHeight="1" x14ac:dyDescent="0.3">
      <c r="A9" s="55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20"/>
      <c r="N9" s="513"/>
      <c r="O9" s="517"/>
    </row>
    <row r="10" spans="1:15" ht="14.7" customHeight="1" thickBot="1" x14ac:dyDescent="0.35">
      <c r="A10" s="55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20"/>
      <c r="N10" s="513"/>
      <c r="O10" s="517"/>
    </row>
    <row r="11" spans="1:15" ht="15" customHeight="1" x14ac:dyDescent="0.3">
      <c r="A11" s="55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0"/>
      <c r="N11" s="513"/>
      <c r="O11" s="517"/>
    </row>
    <row r="12" spans="1:15" ht="39.6" customHeight="1" x14ac:dyDescent="0.3">
      <c r="A12" s="55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20"/>
      <c r="N12" s="513"/>
      <c r="O12" s="517"/>
    </row>
    <row r="13" spans="1:15" ht="15" customHeight="1" thickBot="1" x14ac:dyDescent="0.35">
      <c r="A13" s="55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49"/>
      <c r="N13" s="514"/>
      <c r="O13" s="518"/>
    </row>
    <row r="14" spans="1:15" ht="15" customHeight="1" thickBot="1" x14ac:dyDescent="0.35">
      <c r="A14" s="529" t="s">
        <v>23</v>
      </c>
      <c r="B14" s="43" t="s">
        <v>24</v>
      </c>
      <c r="C14" s="171" t="s">
        <v>613</v>
      </c>
      <c r="D14" s="54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6" t="s">
        <v>369</v>
      </c>
      <c r="N14" s="522" t="s">
        <v>29</v>
      </c>
      <c r="O14" s="524">
        <f ca="1">(4*32+G18+G19+G20+G21+G22+G23)</f>
        <v>128</v>
      </c>
    </row>
    <row r="15" spans="1:15" x14ac:dyDescent="0.3">
      <c r="A15" s="530"/>
      <c r="B15" s="35" t="s">
        <v>30</v>
      </c>
      <c r="C15" s="37" t="s">
        <v>613</v>
      </c>
      <c r="D15" s="54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33"/>
      <c r="N15" s="513"/>
      <c r="O15" s="517"/>
    </row>
    <row r="16" spans="1:15" x14ac:dyDescent="0.3">
      <c r="A16" s="530"/>
      <c r="B16" s="35" t="s">
        <v>31</v>
      </c>
      <c r="C16" s="37" t="s">
        <v>613</v>
      </c>
      <c r="D16" s="54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33"/>
      <c r="N16" s="513"/>
      <c r="O16" s="517"/>
    </row>
    <row r="17" spans="1:15" x14ac:dyDescent="0.3">
      <c r="A17" s="530"/>
      <c r="B17" s="35" t="s">
        <v>32</v>
      </c>
      <c r="C17" s="37" t="s">
        <v>613</v>
      </c>
      <c r="D17" s="54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33"/>
      <c r="N17" s="513"/>
      <c r="O17" s="517"/>
    </row>
    <row r="18" spans="1:15" ht="15" thickBot="1" x14ac:dyDescent="0.35">
      <c r="A18" s="530"/>
      <c r="B18" s="35" t="s">
        <v>34</v>
      </c>
      <c r="C18" s="35" t="s">
        <v>253</v>
      </c>
      <c r="D18" s="54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33"/>
      <c r="N18" s="513"/>
      <c r="O18" s="517"/>
    </row>
    <row r="19" spans="1:15" x14ac:dyDescent="0.3">
      <c r="A19" s="530"/>
      <c r="B19" s="35" t="s">
        <v>36</v>
      </c>
      <c r="C19" s="73" t="s">
        <v>214</v>
      </c>
      <c r="D19" s="54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33"/>
      <c r="N19" s="513"/>
      <c r="O19" s="517"/>
    </row>
    <row r="20" spans="1:15" x14ac:dyDescent="0.3">
      <c r="A20" s="530"/>
      <c r="B20" s="73" t="s">
        <v>246</v>
      </c>
      <c r="C20" s="73" t="s">
        <v>205</v>
      </c>
      <c r="D20" s="54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33"/>
      <c r="N20" s="513"/>
      <c r="O20" s="517"/>
    </row>
    <row r="21" spans="1:15" x14ac:dyDescent="0.3">
      <c r="A21" s="530"/>
      <c r="B21" s="73" t="s">
        <v>250</v>
      </c>
      <c r="C21" s="73" t="s">
        <v>390</v>
      </c>
      <c r="D21" s="54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33"/>
      <c r="N21" s="513"/>
      <c r="O21" s="517"/>
    </row>
    <row r="22" spans="1:15" ht="15" thickBot="1" x14ac:dyDescent="0.35">
      <c r="A22" s="530"/>
      <c r="B22" s="73" t="s">
        <v>251</v>
      </c>
      <c r="C22" s="73" t="s">
        <v>390</v>
      </c>
      <c r="D22" s="54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33"/>
      <c r="N22" s="513"/>
      <c r="O22" s="517"/>
    </row>
    <row r="23" spans="1:15" x14ac:dyDescent="0.3">
      <c r="A23" s="530"/>
      <c r="B23" s="73" t="s">
        <v>252</v>
      </c>
      <c r="C23" s="73" t="s">
        <v>390</v>
      </c>
      <c r="D23" s="54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33"/>
      <c r="N23" s="513"/>
      <c r="O23" s="517"/>
    </row>
    <row r="24" spans="1:15" x14ac:dyDescent="0.3">
      <c r="A24" s="543"/>
      <c r="B24" s="35" t="s">
        <v>38</v>
      </c>
      <c r="C24" s="37" t="s">
        <v>613</v>
      </c>
      <c r="D24" s="54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33"/>
      <c r="N24" s="513"/>
      <c r="O24" s="517"/>
    </row>
    <row r="25" spans="1:15" x14ac:dyDescent="0.3">
      <c r="A25" s="529" t="s">
        <v>41</v>
      </c>
      <c r="B25" s="35" t="s">
        <v>42</v>
      </c>
      <c r="C25" s="35" t="s">
        <v>614</v>
      </c>
      <c r="D25" s="545" t="s">
        <v>43</v>
      </c>
      <c r="E25" s="122"/>
      <c r="F25" s="25" t="s">
        <v>44</v>
      </c>
      <c r="G25" s="39">
        <f ca="1">IF($C25="No Param",32,VLOOKUP($C25,INDIRECT(Config!$B$1),HLOOKUP(D$1,INDIRECT(Config!$E$1),2,FALSE),FALSE)*32)</f>
        <v>0</v>
      </c>
      <c r="H25" s="16" t="str">
        <f ca="1">IF(G25=0,"N/A","0x8000")</f>
        <v>N/A</v>
      </c>
      <c r="I25" s="16" t="s">
        <v>45</v>
      </c>
      <c r="J25" s="16" t="s">
        <v>48</v>
      </c>
      <c r="K25" s="16" t="s">
        <v>387</v>
      </c>
      <c r="L25" s="16"/>
      <c r="M25" s="533" t="s">
        <v>370</v>
      </c>
      <c r="N25" s="513"/>
      <c r="O25" s="517">
        <f ca="1">(G25+G26)</f>
        <v>0</v>
      </c>
    </row>
    <row r="26" spans="1:15" ht="15" thickBot="1" x14ac:dyDescent="0.35">
      <c r="A26" s="534"/>
      <c r="B26" s="74" t="s">
        <v>46</v>
      </c>
      <c r="C26" s="74" t="s">
        <v>615</v>
      </c>
      <c r="D26" s="547"/>
      <c r="E26" s="123"/>
      <c r="F26" s="177" t="s">
        <v>44</v>
      </c>
      <c r="G26" s="75">
        <f ca="1">IF($C26="No Param",32,VLOOKUP($C26,INDIRECT(Config!$B$1),HLOOKUP(D$1,INDIRECT(Config!$E$1),2,FALSE),FALSE)*32)</f>
        <v>0</v>
      </c>
      <c r="H26" s="26" t="str">
        <f ca="1">IF(G26=0,"N/A","0x8004")</f>
        <v>N/A</v>
      </c>
      <c r="I26" s="26" t="s">
        <v>47</v>
      </c>
      <c r="J26" s="26" t="s">
        <v>48</v>
      </c>
      <c r="K26" s="26" t="s">
        <v>387</v>
      </c>
      <c r="L26" s="26"/>
      <c r="M26" s="514"/>
      <c r="N26" s="514"/>
      <c r="O26" s="518"/>
    </row>
    <row r="27" spans="1:15" ht="15" thickBot="1" x14ac:dyDescent="0.35">
      <c r="A27" s="124"/>
    </row>
    <row r="28" spans="1:15" x14ac:dyDescent="0.3">
      <c r="A28" s="53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15" t="s">
        <v>48</v>
      </c>
      <c r="O28" s="516">
        <f ca="1">SUM(G28:G42)</f>
        <v>0</v>
      </c>
    </row>
    <row r="29" spans="1:15" ht="15" customHeight="1" x14ac:dyDescent="0.3">
      <c r="A29" s="5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3" t="s">
        <v>369</v>
      </c>
      <c r="N29" s="513"/>
      <c r="O29" s="517"/>
    </row>
    <row r="30" spans="1:15" x14ac:dyDescent="0.3">
      <c r="A30" s="5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3"/>
      <c r="N30" s="513"/>
      <c r="O30" s="517"/>
    </row>
    <row r="31" spans="1:15" x14ac:dyDescent="0.3">
      <c r="A31" s="53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3"/>
      <c r="N31" s="513"/>
      <c r="O31" s="517"/>
    </row>
    <row r="32" spans="1:15" x14ac:dyDescent="0.3">
      <c r="A32" s="53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3"/>
      <c r="O32" s="517"/>
    </row>
    <row r="33" spans="1:15" x14ac:dyDescent="0.3">
      <c r="A33" s="53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3"/>
      <c r="O33" s="517"/>
    </row>
    <row r="34" spans="1:15" ht="15" customHeight="1" x14ac:dyDescent="0.3">
      <c r="A34" s="5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3" t="s">
        <v>369</v>
      </c>
      <c r="N34" s="513"/>
      <c r="O34" s="517"/>
    </row>
    <row r="35" spans="1:15" x14ac:dyDescent="0.3">
      <c r="A35" s="5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3"/>
      <c r="N35" s="513"/>
      <c r="O35" s="517"/>
    </row>
    <row r="36" spans="1:15" x14ac:dyDescent="0.3">
      <c r="A36" s="53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3"/>
      <c r="N36" s="513"/>
      <c r="O36" s="517"/>
    </row>
    <row r="37" spans="1:15" x14ac:dyDescent="0.3">
      <c r="A37" s="53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3"/>
      <c r="O37" s="517"/>
    </row>
    <row r="38" spans="1:15" x14ac:dyDescent="0.3">
      <c r="A38" s="53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3"/>
      <c r="O38" s="517"/>
    </row>
    <row r="39" spans="1:15" ht="15" customHeight="1" x14ac:dyDescent="0.3">
      <c r="A39" s="5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3" t="s">
        <v>369</v>
      </c>
      <c r="N39" s="513"/>
      <c r="O39" s="517"/>
    </row>
    <row r="40" spans="1:15" x14ac:dyDescent="0.3">
      <c r="A40" s="5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3"/>
      <c r="N40" s="513"/>
      <c r="O40" s="517"/>
    </row>
    <row r="41" spans="1:15" x14ac:dyDescent="0.3">
      <c r="A41" s="53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3"/>
      <c r="N41" s="513"/>
      <c r="O41" s="517"/>
    </row>
    <row r="42" spans="1:15" ht="15" thickBot="1" x14ac:dyDescent="0.35">
      <c r="A42" s="53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4"/>
      <c r="O42" s="51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3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15" t="s">
        <v>48</v>
      </c>
      <c r="O3" s="516">
        <f ca="1">SUM(F3:F17)</f>
        <v>576</v>
      </c>
    </row>
    <row r="4" spans="1:15" ht="15.45" customHeight="1" x14ac:dyDescent="0.3">
      <c r="A4" s="53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33" t="s">
        <v>369</v>
      </c>
      <c r="N4" s="513"/>
      <c r="O4" s="517"/>
    </row>
    <row r="5" spans="1:15" ht="15.45" customHeight="1" x14ac:dyDescent="0.3">
      <c r="A5" s="53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33"/>
      <c r="N5" s="513"/>
      <c r="O5" s="517"/>
    </row>
    <row r="6" spans="1:15" ht="15.45" customHeight="1" x14ac:dyDescent="0.3">
      <c r="A6" s="53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33"/>
      <c r="N6" s="513"/>
      <c r="O6" s="517"/>
    </row>
    <row r="7" spans="1:15" ht="15.45" customHeight="1" x14ac:dyDescent="0.3">
      <c r="A7" s="53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13"/>
      <c r="O7" s="517"/>
    </row>
    <row r="8" spans="1:15" ht="15.45" customHeight="1" x14ac:dyDescent="0.3">
      <c r="A8" s="53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13"/>
      <c r="O8" s="517"/>
    </row>
    <row r="9" spans="1:15" ht="15.45" customHeight="1" x14ac:dyDescent="0.3">
      <c r="A9" s="53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33" t="s">
        <v>369</v>
      </c>
      <c r="N9" s="513"/>
      <c r="O9" s="517"/>
    </row>
    <row r="10" spans="1:15" ht="15.45" customHeight="1" x14ac:dyDescent="0.3">
      <c r="A10" s="53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33"/>
      <c r="N10" s="513"/>
      <c r="O10" s="517"/>
    </row>
    <row r="11" spans="1:15" ht="15.45" customHeight="1" x14ac:dyDescent="0.3">
      <c r="A11" s="53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33"/>
      <c r="N11" s="513"/>
      <c r="O11" s="517"/>
    </row>
    <row r="12" spans="1:15" ht="15.45" customHeight="1" x14ac:dyDescent="0.3">
      <c r="A12" s="53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13"/>
      <c r="O12" s="517"/>
    </row>
    <row r="13" spans="1:15" ht="15.45" customHeight="1" x14ac:dyDescent="0.3">
      <c r="A13" s="53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13"/>
      <c r="O13" s="517"/>
    </row>
    <row r="14" spans="1:15" ht="15.45" customHeight="1" x14ac:dyDescent="0.3">
      <c r="A14" s="53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33" t="s">
        <v>369</v>
      </c>
      <c r="N14" s="513"/>
      <c r="O14" s="517"/>
    </row>
    <row r="15" spans="1:15" ht="15.45" customHeight="1" x14ac:dyDescent="0.3">
      <c r="A15" s="53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33"/>
      <c r="N15" s="513"/>
      <c r="O15" s="517"/>
    </row>
    <row r="16" spans="1:15" ht="15.45" customHeight="1" x14ac:dyDescent="0.3">
      <c r="A16" s="53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33"/>
      <c r="N16" s="513"/>
      <c r="O16" s="517"/>
    </row>
    <row r="17" spans="1:15" ht="15.45" customHeight="1" thickBot="1" x14ac:dyDescent="0.35">
      <c r="A17" s="53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14"/>
      <c r="O17" s="51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49.554687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5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5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5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5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5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5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5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5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5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5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5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5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5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5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5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5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5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5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5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5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5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5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5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5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5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5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5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5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5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5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5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5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5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5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1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1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1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1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1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1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1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1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1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1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1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1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1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1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1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1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1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1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1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1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1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1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1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1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1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1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1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1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1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1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1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1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1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1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1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1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1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1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1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1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1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1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1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1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1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1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1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1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1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1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1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1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1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1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2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5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2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2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5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5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2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1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1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5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2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23" t="s">
        <v>38</v>
      </c>
      <c r="B104" s="4" t="s">
        <v>613</v>
      </c>
      <c r="C104" s="203">
        <v>0</v>
      </c>
      <c r="D104" s="203">
        <v>16</v>
      </c>
      <c r="E104" s="242" t="s">
        <v>262</v>
      </c>
      <c r="F104" s="203" t="s">
        <v>262</v>
      </c>
      <c r="G104" s="55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53"/>
      <c r="B105" s="4" t="s">
        <v>613</v>
      </c>
      <c r="C105" s="203">
        <v>16</v>
      </c>
      <c r="D105" s="203">
        <v>8</v>
      </c>
      <c r="E105" s="242" t="s">
        <v>263</v>
      </c>
      <c r="F105" s="203" t="s">
        <v>263</v>
      </c>
      <c r="G105" s="55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53"/>
      <c r="B106" s="4" t="s">
        <v>613</v>
      </c>
      <c r="C106" s="203">
        <v>24</v>
      </c>
      <c r="D106" s="203">
        <v>4</v>
      </c>
      <c r="E106" s="242" t="s">
        <v>264</v>
      </c>
      <c r="F106" s="203" t="s">
        <v>264</v>
      </c>
      <c r="G106" s="55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22"/>
      <c r="B107" s="4" t="s">
        <v>613</v>
      </c>
      <c r="C107" s="203">
        <v>28</v>
      </c>
      <c r="D107" s="203">
        <v>4</v>
      </c>
      <c r="E107" s="242" t="s">
        <v>265</v>
      </c>
      <c r="F107" s="203" t="s">
        <v>265</v>
      </c>
      <c r="G107" s="55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2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5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2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2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2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2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5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2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2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2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2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5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2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2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2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5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5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5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5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5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5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5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5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5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5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5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5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5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5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5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5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5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5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5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5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5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5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5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5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5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5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5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5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5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5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5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5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5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5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1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1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1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1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1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1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1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1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1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1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1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1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1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1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1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1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1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1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1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1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1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1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1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1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1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1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1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1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1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1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1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1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1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1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1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1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1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1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1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1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1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1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1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1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1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1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1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1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1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1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1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1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1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1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2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5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2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2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5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5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2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1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1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5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2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23" t="s">
        <v>38</v>
      </c>
      <c r="B104" s="4" t="s">
        <v>613</v>
      </c>
      <c r="C104" s="203">
        <v>0</v>
      </c>
      <c r="D104" s="203">
        <v>16</v>
      </c>
      <c r="E104" s="203" t="s">
        <v>262</v>
      </c>
      <c r="F104" s="55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53"/>
      <c r="B105" s="4" t="s">
        <v>613</v>
      </c>
      <c r="C105" s="203">
        <v>16</v>
      </c>
      <c r="D105" s="203">
        <v>8</v>
      </c>
      <c r="E105" s="203" t="s">
        <v>263</v>
      </c>
      <c r="F105" s="55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53"/>
      <c r="B106" s="4" t="s">
        <v>613</v>
      </c>
      <c r="C106" s="203">
        <v>24</v>
      </c>
      <c r="D106" s="203">
        <v>4</v>
      </c>
      <c r="E106" s="203" t="s">
        <v>264</v>
      </c>
      <c r="F106" s="55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22"/>
      <c r="B107" s="4" t="s">
        <v>613</v>
      </c>
      <c r="C107" s="203">
        <v>28</v>
      </c>
      <c r="D107" s="203">
        <v>4</v>
      </c>
      <c r="E107" s="203" t="s">
        <v>265</v>
      </c>
      <c r="F107" s="55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2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5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2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2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2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2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5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2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2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2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2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5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2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2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2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6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8" t="s">
        <v>367</v>
      </c>
      <c r="M3" s="560" t="s">
        <v>14</v>
      </c>
    </row>
    <row r="4" spans="1:13" x14ac:dyDescent="0.3">
      <c r="A4" s="53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9"/>
      <c r="M4" s="561"/>
    </row>
    <row r="5" spans="1:13" x14ac:dyDescent="0.3">
      <c r="A5" s="53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9"/>
      <c r="M5" s="561"/>
    </row>
    <row r="6" spans="1:13" s="15" customFormat="1" x14ac:dyDescent="0.3">
      <c r="A6" s="53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6"/>
      <c r="M6" s="562"/>
    </row>
    <row r="7" spans="1:13" ht="15" thickBot="1" x14ac:dyDescent="0.35">
      <c r="A7" s="55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9"/>
      <c r="M7" s="563"/>
    </row>
    <row r="8" spans="1:13" ht="14.7" customHeight="1" x14ac:dyDescent="0.3">
      <c r="A8" s="54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6" t="s">
        <v>368</v>
      </c>
      <c r="M8" s="569" t="s">
        <v>20</v>
      </c>
    </row>
    <row r="9" spans="1:13" x14ac:dyDescent="0.3">
      <c r="A9" s="54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7"/>
      <c r="M9" s="570"/>
    </row>
    <row r="10" spans="1:13" x14ac:dyDescent="0.3">
      <c r="A10" s="54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7"/>
      <c r="M10" s="570"/>
    </row>
    <row r="11" spans="1:13" s="15" customFormat="1" x14ac:dyDescent="0.3">
      <c r="A11" s="54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7"/>
      <c r="M11" s="570"/>
    </row>
    <row r="12" spans="1:13" ht="15.45" customHeight="1" x14ac:dyDescent="0.3">
      <c r="A12" s="54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7"/>
      <c r="M12" s="570"/>
    </row>
    <row r="13" spans="1:13" s="15" customFormat="1" ht="14.7" customHeight="1" thickBot="1" x14ac:dyDescent="0.35">
      <c r="A13" s="56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8"/>
      <c r="M13" s="57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2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7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7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7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7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7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7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7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7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7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7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7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7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7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7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7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7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7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7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7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7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7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7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7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7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7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7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7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7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7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7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7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2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5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5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5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5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5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5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5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5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5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5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5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5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5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5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5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5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5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5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5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5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5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5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5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5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5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5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5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5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5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5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2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74">
        <v>0</v>
      </c>
      <c r="B2" s="57" t="s">
        <v>577</v>
      </c>
      <c r="C2" s="16">
        <v>0</v>
      </c>
      <c r="D2" s="16"/>
      <c r="E2" s="58"/>
    </row>
    <row r="3" spans="1:5" x14ac:dyDescent="0.3">
      <c r="A3" s="574"/>
      <c r="B3" s="16" t="s">
        <v>578</v>
      </c>
      <c r="C3" s="16">
        <v>8</v>
      </c>
      <c r="D3" s="16"/>
      <c r="E3" s="58"/>
    </row>
    <row r="4" spans="1:5" x14ac:dyDescent="0.3">
      <c r="A4" s="574"/>
      <c r="B4" s="99" t="s">
        <v>584</v>
      </c>
      <c r="C4" s="99" t="s">
        <v>585</v>
      </c>
      <c r="D4" s="16"/>
      <c r="E4" s="58"/>
    </row>
    <row r="5" spans="1:5" x14ac:dyDescent="0.3">
      <c r="A5" s="574"/>
      <c r="B5" s="16" t="s">
        <v>586</v>
      </c>
      <c r="C5" s="16" t="s">
        <v>587</v>
      </c>
      <c r="D5" s="16"/>
      <c r="E5" s="58"/>
    </row>
    <row r="6" spans="1:5" x14ac:dyDescent="0.3">
      <c r="A6" s="574"/>
      <c r="B6" s="16" t="s">
        <v>588</v>
      </c>
      <c r="C6" s="16" t="s">
        <v>589</v>
      </c>
      <c r="D6" s="16"/>
      <c r="E6" s="58"/>
    </row>
    <row r="7" spans="1:5" x14ac:dyDescent="0.3">
      <c r="A7" s="574"/>
      <c r="B7" s="16" t="s">
        <v>590</v>
      </c>
      <c r="C7" s="16" t="s">
        <v>591</v>
      </c>
      <c r="D7" s="16"/>
      <c r="E7" s="58"/>
    </row>
    <row r="8" spans="1:5" ht="57.6" x14ac:dyDescent="0.3">
      <c r="A8" s="574">
        <v>1</v>
      </c>
      <c r="B8" s="98" t="s">
        <v>420</v>
      </c>
      <c r="C8" s="16">
        <v>11</v>
      </c>
      <c r="D8" s="16"/>
      <c r="E8" s="58" t="s">
        <v>595</v>
      </c>
    </row>
    <row r="9" spans="1:5" x14ac:dyDescent="0.3">
      <c r="A9" s="574"/>
      <c r="B9" s="98" t="s">
        <v>581</v>
      </c>
      <c r="C9" s="16">
        <v>0</v>
      </c>
      <c r="D9" s="16"/>
      <c r="E9" s="58" t="s">
        <v>599</v>
      </c>
    </row>
    <row r="10" spans="1:5" x14ac:dyDescent="0.3">
      <c r="A10" s="574"/>
      <c r="B10" s="98" t="s">
        <v>582</v>
      </c>
      <c r="C10" s="16">
        <v>0</v>
      </c>
      <c r="D10" s="16"/>
      <c r="E10" s="58" t="s">
        <v>386</v>
      </c>
    </row>
    <row r="11" spans="1:5" x14ac:dyDescent="0.3">
      <c r="A11" s="574"/>
      <c r="B11" s="98" t="s">
        <v>592</v>
      </c>
      <c r="C11" s="16">
        <v>7</v>
      </c>
      <c r="D11" s="16"/>
      <c r="E11" s="58"/>
    </row>
    <row r="12" spans="1:5" x14ac:dyDescent="0.3">
      <c r="A12" s="574"/>
      <c r="B12" s="98" t="s">
        <v>593</v>
      </c>
      <c r="C12" s="16" t="s">
        <v>594</v>
      </c>
      <c r="D12" s="16"/>
      <c r="E12" s="58"/>
    </row>
    <row r="13" spans="1:5" x14ac:dyDescent="0.3">
      <c r="A13" s="574"/>
      <c r="B13" s="16" t="s">
        <v>390</v>
      </c>
      <c r="C13" s="16"/>
      <c r="D13" s="16"/>
      <c r="E13" s="58"/>
    </row>
    <row r="14" spans="1:5" x14ac:dyDescent="0.3">
      <c r="A14" s="574"/>
      <c r="B14" s="16" t="s">
        <v>205</v>
      </c>
      <c r="C14" s="16"/>
      <c r="D14" s="16"/>
      <c r="E14" s="58"/>
    </row>
    <row r="15" spans="1:5" x14ac:dyDescent="0.3">
      <c r="A15" s="574"/>
      <c r="B15" s="16" t="s">
        <v>579</v>
      </c>
      <c r="C15" s="16" t="s">
        <v>580</v>
      </c>
      <c r="D15" s="16"/>
      <c r="E15" s="58"/>
    </row>
    <row r="16" spans="1:5" x14ac:dyDescent="0.3">
      <c r="A16" s="574"/>
      <c r="B16" s="16" t="s">
        <v>598</v>
      </c>
      <c r="C16" s="16"/>
      <c r="D16" s="16"/>
      <c r="E16" s="58"/>
    </row>
    <row r="17" spans="1:5" x14ac:dyDescent="0.3">
      <c r="A17" s="574">
        <v>2</v>
      </c>
      <c r="B17" s="99" t="s">
        <v>566</v>
      </c>
      <c r="C17" s="99">
        <v>128</v>
      </c>
      <c r="D17" s="16" t="s">
        <v>597</v>
      </c>
      <c r="E17" s="58"/>
    </row>
    <row r="18" spans="1:5" x14ac:dyDescent="0.3">
      <c r="A18" s="574"/>
      <c r="B18" s="99" t="s">
        <v>560</v>
      </c>
      <c r="C18" s="99" t="s">
        <v>563</v>
      </c>
      <c r="D18" s="16"/>
      <c r="E18" s="58"/>
    </row>
    <row r="19" spans="1:5" x14ac:dyDescent="0.3">
      <c r="A19" s="574"/>
      <c r="B19" s="16" t="s">
        <v>561</v>
      </c>
      <c r="C19" s="16" t="s">
        <v>562</v>
      </c>
      <c r="D19" s="16"/>
      <c r="E19" s="58"/>
    </row>
    <row r="20" spans="1:5" x14ac:dyDescent="0.3">
      <c r="A20" s="574"/>
      <c r="B20" s="16" t="s">
        <v>564</v>
      </c>
      <c r="C20" s="16" t="s">
        <v>565</v>
      </c>
      <c r="D20" s="16"/>
      <c r="E20" s="58"/>
    </row>
    <row r="21" spans="1:5" x14ac:dyDescent="0.3">
      <c r="A21" s="574">
        <v>3</v>
      </c>
      <c r="B21" s="99" t="s">
        <v>567</v>
      </c>
      <c r="C21" s="99" t="s">
        <v>568</v>
      </c>
      <c r="D21" s="16"/>
      <c r="E21" s="58"/>
    </row>
    <row r="22" spans="1:5" x14ac:dyDescent="0.3">
      <c r="A22" s="574"/>
      <c r="B22" s="99" t="s">
        <v>569</v>
      </c>
      <c r="C22" s="99" t="s">
        <v>570</v>
      </c>
      <c r="D22" s="16"/>
      <c r="E22" s="58"/>
    </row>
    <row r="23" spans="1:5" x14ac:dyDescent="0.3">
      <c r="A23" s="574"/>
      <c r="B23" s="16" t="s">
        <v>571</v>
      </c>
      <c r="C23" s="16" t="s">
        <v>572</v>
      </c>
      <c r="D23" s="16"/>
      <c r="E23" s="58"/>
    </row>
    <row r="24" spans="1:5" x14ac:dyDescent="0.3">
      <c r="A24" s="574"/>
      <c r="B24" s="16" t="s">
        <v>573</v>
      </c>
      <c r="C24" s="16" t="s">
        <v>574</v>
      </c>
      <c r="D24" s="16"/>
      <c r="E24" s="58"/>
    </row>
    <row r="25" spans="1:5" x14ac:dyDescent="0.3">
      <c r="A25" s="574">
        <v>4</v>
      </c>
      <c r="B25" s="98" t="s">
        <v>575</v>
      </c>
      <c r="C25" s="98" t="s">
        <v>576</v>
      </c>
      <c r="D25" s="16"/>
      <c r="E25" s="58"/>
    </row>
    <row r="26" spans="1:5" x14ac:dyDescent="0.3">
      <c r="A26" s="574"/>
      <c r="B26" s="98" t="s">
        <v>421</v>
      </c>
      <c r="C26" s="16">
        <v>2</v>
      </c>
      <c r="D26" s="16"/>
      <c r="E26" s="58" t="s">
        <v>596</v>
      </c>
    </row>
    <row r="27" spans="1:5" x14ac:dyDescent="0.3">
      <c r="A27" s="57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2022-01-21T23:31:45Z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