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3" documentId="13_ncr:1_{456AC7BA-D4A5-42EA-8EC2-93C6ACC5B117}" xr6:coauthVersionLast="46" xr6:coauthVersionMax="47" xr10:uidLastSave="{92BAF5AE-70DE-4221-B936-BACA68BDC283}"/>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17" i="39"/>
  <c r="AC118" i="39"/>
  <c r="AC119" i="39"/>
  <c r="AG119" i="39" l="1"/>
  <c r="AG118" i="39"/>
  <c r="AG117" i="39"/>
  <c r="AG116" i="39"/>
  <c r="AE119" i="39"/>
  <c r="AE118" i="39"/>
  <c r="AE117" i="39"/>
  <c r="AE116" i="39"/>
  <c r="AC123" i="39"/>
  <c r="AC130" i="39"/>
  <c r="AC129" i="39"/>
  <c r="AC127" i="39"/>
  <c r="AC126" i="39"/>
  <c r="AC182" i="39" l="1"/>
  <c r="AC181" i="39"/>
  <c r="AE180" i="39" l="1"/>
  <c r="AG60" i="39" l="1"/>
  <c r="AE60" i="39"/>
  <c r="AC60" i="39"/>
  <c r="AG59" i="39"/>
  <c r="AE59" i="39"/>
  <c r="AC59" i="39"/>
  <c r="AG58" i="39"/>
  <c r="AE58" i="39"/>
  <c r="AC58" i="39"/>
  <c r="AG31" i="39"/>
  <c r="AE31" i="39"/>
  <c r="AC31" i="39"/>
  <c r="AG130" i="39"/>
  <c r="AE130" i="39"/>
  <c r="AG127" i="39"/>
  <c r="AE127" i="39"/>
  <c r="AG129" i="39"/>
  <c r="AE129" i="39"/>
  <c r="AG126" i="39"/>
  <c r="AE126" i="39"/>
  <c r="AG123" i="39"/>
  <c r="AE123"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2" i="39"/>
  <c r="AG121" i="39"/>
  <c r="AG120"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2" i="39"/>
  <c r="AE121" i="39"/>
  <c r="AE120"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0" i="39"/>
  <c r="AC121" i="39"/>
  <c r="AC122"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L8" i="28"/>
  <c r="Q27" i="30"/>
  <c r="L15" i="29"/>
  <c r="P58" i="30"/>
  <c r="F8" i="21"/>
  <c r="G40" i="27"/>
  <c r="Q24" i="30"/>
  <c r="G23" i="27"/>
  <c r="Q97" i="7"/>
  <c r="K10" i="21"/>
  <c r="R93" i="30"/>
  <c r="N3" i="8"/>
  <c r="L35" i="28"/>
  <c r="O59" i="7"/>
  <c r="Q97" i="30"/>
  <c r="L7" i="27"/>
  <c r="N33" i="8"/>
  <c r="P6" i="7"/>
  <c r="F7" i="21"/>
  <c r="M57" i="8"/>
  <c r="G40" i="28"/>
  <c r="Q4" i="7"/>
  <c r="Q102" i="30"/>
  <c r="P81" i="30"/>
  <c r="K11" i="21"/>
  <c r="N18" i="8"/>
  <c r="G41" i="29"/>
  <c r="Q56" i="7"/>
  <c r="O123" i="7"/>
  <c r="L4" i="8"/>
  <c r="Q78" i="30"/>
  <c r="Q122" i="7"/>
  <c r="L57" i="8"/>
  <c r="L18" i="27"/>
  <c r="G36" i="28"/>
  <c r="Q53" i="7"/>
  <c r="O109" i="7"/>
  <c r="R78" i="30"/>
  <c r="O47" i="7"/>
  <c r="Q12" i="30"/>
  <c r="N38" i="8"/>
  <c r="R108" i="30"/>
  <c r="O101" i="7"/>
  <c r="L8" i="24"/>
  <c r="Q15" i="30"/>
  <c r="Q34" i="7"/>
  <c r="G34" i="27"/>
  <c r="P103" i="30"/>
  <c r="L32" i="8"/>
  <c r="G8" i="29"/>
  <c r="F3" i="21"/>
  <c r="P53" i="7"/>
  <c r="O7" i="7"/>
  <c r="G6" i="28"/>
  <c r="R97" i="30"/>
  <c r="P109" i="7"/>
  <c r="M35" i="8"/>
  <c r="P43" i="30"/>
  <c r="N60" i="8"/>
  <c r="L23" i="27"/>
  <c r="O17" i="7"/>
  <c r="Q56" i="30"/>
  <c r="G37" i="28"/>
  <c r="P28" i="7"/>
  <c r="L3" i="28"/>
  <c r="G42" i="28"/>
  <c r="P88" i="30"/>
  <c r="L34" i="27"/>
  <c r="G11" i="29"/>
  <c r="R92" i="30"/>
  <c r="Q125" i="30"/>
  <c r="G7" i="24"/>
  <c r="G25" i="24"/>
  <c r="O41" i="7"/>
  <c r="Q44" i="7"/>
  <c r="Q99" i="30"/>
  <c r="R41" i="30"/>
  <c r="M40" i="8"/>
  <c r="P36" i="7"/>
  <c r="P4" i="7"/>
  <c r="O120" i="7"/>
  <c r="G32" i="24"/>
  <c r="Q103" i="30"/>
  <c r="G42" i="24"/>
  <c r="L11" i="8"/>
  <c r="P78" i="7"/>
  <c r="F5" i="21"/>
  <c r="G22" i="27"/>
  <c r="R59" i="30"/>
  <c r="M50" i="8"/>
  <c r="Q120" i="7"/>
  <c r="F14" i="21"/>
  <c r="G36" i="27"/>
  <c r="Q30" i="30"/>
  <c r="G8" i="28"/>
  <c r="O102" i="7"/>
  <c r="G35" i="29"/>
  <c r="L15" i="27"/>
  <c r="R48" i="30"/>
  <c r="G11" i="15"/>
  <c r="L65" i="8"/>
  <c r="G4" i="27"/>
  <c r="Q40" i="30"/>
  <c r="L13" i="27"/>
  <c r="L39" i="28"/>
  <c r="P47" i="7"/>
  <c r="O111" i="7"/>
  <c r="R29" i="30"/>
  <c r="G5" i="28"/>
  <c r="G34" i="28"/>
  <c r="P95" i="30"/>
  <c r="G7" i="29"/>
  <c r="O114" i="7"/>
  <c r="R96" i="30"/>
  <c r="P93" i="30"/>
  <c r="P102" i="7"/>
  <c r="O90" i="7"/>
  <c r="Q21" i="7"/>
  <c r="L32" i="24"/>
  <c r="P108" i="7"/>
  <c r="O81" i="7"/>
  <c r="P116" i="30"/>
  <c r="R50" i="30"/>
  <c r="Q32" i="7"/>
  <c r="Q96" i="30"/>
  <c r="K17" i="21"/>
  <c r="L18" i="28"/>
  <c r="Q88" i="7"/>
  <c r="Q90" i="30"/>
  <c r="R56" i="30"/>
  <c r="P23" i="7"/>
  <c r="P117" i="30"/>
  <c r="O121" i="7"/>
  <c r="Q120" i="30"/>
  <c r="L32" i="28"/>
  <c r="G22" i="24"/>
  <c r="L11" i="24"/>
  <c r="G7" i="15"/>
  <c r="M13" i="8"/>
  <c r="P83" i="7"/>
  <c r="Q94" i="7"/>
  <c r="O97" i="7"/>
  <c r="P124" i="7"/>
  <c r="R116" i="30"/>
  <c r="P95" i="7"/>
  <c r="L4" i="27"/>
  <c r="P49" i="7"/>
  <c r="Q110" i="30"/>
  <c r="O48" i="7"/>
  <c r="P82" i="30"/>
  <c r="R74" i="30"/>
  <c r="Q108" i="30"/>
  <c r="L12" i="24"/>
  <c r="O108" i="7"/>
  <c r="P98" i="7"/>
  <c r="L6" i="27"/>
  <c r="M62" i="8"/>
  <c r="P117" i="7"/>
  <c r="Q118" i="7"/>
  <c r="L17" i="24"/>
  <c r="L10" i="28"/>
  <c r="Q82" i="7"/>
  <c r="L39" i="27"/>
  <c r="Q29" i="7"/>
  <c r="O27" i="7"/>
  <c r="G12" i="15"/>
  <c r="Q32" i="30"/>
  <c r="N2" i="8"/>
  <c r="G37" i="29"/>
  <c r="G11" i="27"/>
  <c r="G19" i="28"/>
  <c r="G31" i="24"/>
  <c r="F12" i="21"/>
  <c r="Q23" i="30"/>
  <c r="P27" i="7"/>
  <c r="Q111" i="30"/>
  <c r="G38" i="29"/>
  <c r="O125" i="7"/>
  <c r="M7" i="8"/>
  <c r="P120" i="7"/>
  <c r="F16" i="21"/>
  <c r="G10" i="15"/>
  <c r="G35" i="24"/>
  <c r="Q94" i="30"/>
  <c r="Q51" i="30"/>
  <c r="P123" i="30"/>
  <c r="R20" i="30"/>
  <c r="Q111" i="7"/>
  <c r="R101" i="30"/>
  <c r="Q117" i="7"/>
  <c r="O37" i="7"/>
  <c r="L10" i="27"/>
  <c r="Q27" i="7"/>
  <c r="P109" i="30"/>
  <c r="L37" i="27"/>
  <c r="Q93" i="7"/>
  <c r="G28" i="24"/>
  <c r="Q99" i="7"/>
  <c r="P99" i="30"/>
  <c r="P22" i="7"/>
  <c r="L19" i="24"/>
  <c r="G37" i="27"/>
  <c r="P51" i="7"/>
  <c r="P22" i="30"/>
  <c r="L23" i="8"/>
  <c r="P30" i="7"/>
  <c r="G22" i="29"/>
  <c r="O15" i="7"/>
  <c r="P38" i="7"/>
  <c r="G32" i="29"/>
  <c r="N39" i="8"/>
  <c r="O118" i="7"/>
  <c r="G29" i="24"/>
  <c r="Q90" i="7"/>
  <c r="K7" i="21"/>
  <c r="L22" i="8"/>
  <c r="F17" i="21"/>
  <c r="G19" i="27"/>
  <c r="G8" i="24"/>
  <c r="L17" i="27"/>
  <c r="O83" i="7"/>
  <c r="G41" i="27"/>
  <c r="L4" i="28"/>
  <c r="L40" i="24"/>
  <c r="G4" i="28"/>
  <c r="L14" i="28"/>
  <c r="M64" i="8"/>
  <c r="L6" i="24"/>
  <c r="R51" i="30"/>
  <c r="R55" i="30"/>
  <c r="R75" i="30"/>
  <c r="G23" i="28"/>
  <c r="O30" i="7"/>
  <c r="P54" i="30"/>
  <c r="P4" i="30"/>
  <c r="Q47" i="30"/>
  <c r="G3" i="28"/>
  <c r="N63" i="8"/>
  <c r="O95" i="7"/>
  <c r="R38" i="30"/>
  <c r="Q119" i="30"/>
  <c r="O49" i="7"/>
  <c r="P56" i="30"/>
  <c r="Q81" i="30"/>
  <c r="L15" i="24"/>
  <c r="P15" i="7"/>
  <c r="R114" i="30"/>
  <c r="Q24" i="7"/>
  <c r="Q29" i="30"/>
  <c r="G39" i="27"/>
  <c r="P12" i="7"/>
  <c r="O44" i="7"/>
  <c r="P94" i="30"/>
  <c r="Q122" i="30"/>
  <c r="R122" i="30"/>
  <c r="L31" i="27"/>
  <c r="O34" i="7"/>
  <c r="P75" i="30"/>
  <c r="G30" i="29"/>
  <c r="L13" i="28"/>
  <c r="N62" i="8"/>
  <c r="O56" i="7"/>
  <c r="G19" i="29"/>
  <c r="R37" i="30"/>
  <c r="Q40" i="7"/>
  <c r="L39" i="24"/>
  <c r="M65" i="8"/>
  <c r="G26" i="28"/>
  <c r="O58" i="7"/>
  <c r="Q28" i="7"/>
  <c r="M61" i="8"/>
  <c r="M3" i="8"/>
  <c r="Q14" i="30"/>
  <c r="P112" i="7"/>
  <c r="L36" i="8"/>
  <c r="N37" i="8"/>
  <c r="Q21" i="30"/>
  <c r="G26" i="24"/>
  <c r="G39" i="29"/>
  <c r="G32" i="27"/>
  <c r="O29" i="7"/>
  <c r="G36" i="24"/>
  <c r="P25" i="7"/>
  <c r="K14" i="21"/>
  <c r="Q74" i="7"/>
  <c r="Q44" i="30"/>
  <c r="G40" i="29"/>
  <c r="N41" i="8"/>
  <c r="O25" i="7"/>
  <c r="R103" i="30"/>
  <c r="P77" i="30"/>
  <c r="P108" i="30"/>
  <c r="L3" i="8"/>
  <c r="R120" i="30"/>
  <c r="Q110" i="7"/>
  <c r="L16" i="24"/>
  <c r="O78" i="7"/>
  <c r="Q53" i="30"/>
  <c r="Q6" i="30"/>
  <c r="O113" i="7"/>
  <c r="Q113" i="30"/>
  <c r="M12" i="8"/>
  <c r="G33" i="24"/>
  <c r="Q124" i="7"/>
  <c r="N35" i="8"/>
  <c r="R53" i="30"/>
  <c r="P43" i="7"/>
  <c r="N34" i="8"/>
  <c r="P46" i="7"/>
  <c r="P13" i="30"/>
  <c r="Q7" i="7"/>
  <c r="Q54" i="30"/>
  <c r="Q26" i="30"/>
  <c r="L29" i="24"/>
  <c r="L23" i="24"/>
  <c r="Q81" i="7"/>
  <c r="G18" i="24"/>
  <c r="P44" i="7"/>
  <c r="L36" i="27"/>
  <c r="Q38" i="7"/>
  <c r="G21" i="27"/>
  <c r="L34" i="28"/>
  <c r="P36" i="30"/>
  <c r="P58" i="7"/>
  <c r="P34" i="30"/>
  <c r="Q49" i="7"/>
  <c r="G26" i="27"/>
  <c r="O36" i="7"/>
  <c r="M36" i="8"/>
  <c r="L35" i="8"/>
  <c r="F13" i="21"/>
  <c r="P11" i="7"/>
  <c r="L21" i="27"/>
  <c r="Q11" i="7"/>
  <c r="N43" i="8"/>
  <c r="O32" i="7"/>
  <c r="K6" i="21"/>
  <c r="Q100" i="30"/>
  <c r="R100" i="30"/>
  <c r="M34" i="8"/>
  <c r="G12" i="27"/>
  <c r="L29" i="28"/>
  <c r="P78" i="30"/>
  <c r="L11" i="29"/>
  <c r="O26" i="7"/>
  <c r="G8" i="27"/>
  <c r="G22" i="28"/>
  <c r="L20" i="28"/>
  <c r="G13" i="15"/>
  <c r="O88" i="7"/>
  <c r="O80" i="7"/>
  <c r="O20" i="7"/>
  <c r="O119" i="7"/>
  <c r="G23" i="24"/>
  <c r="G21" i="24"/>
  <c r="P37" i="30"/>
  <c r="Q100" i="7"/>
  <c r="P48" i="7"/>
  <c r="L37" i="28"/>
  <c r="R26" i="30"/>
  <c r="N23" i="8"/>
  <c r="G5" i="27"/>
  <c r="R14" i="30"/>
  <c r="M6" i="8"/>
  <c r="R61" i="30"/>
  <c r="Q98" i="7"/>
  <c r="R36" i="30"/>
  <c r="R109" i="30"/>
  <c r="M22" i="8"/>
  <c r="L16" i="28"/>
  <c r="P26" i="7"/>
  <c r="P114" i="7"/>
  <c r="Q30" i="7"/>
  <c r="Q50" i="30"/>
  <c r="L24" i="27"/>
  <c r="P40" i="7"/>
  <c r="L38" i="8"/>
  <c r="R83" i="30"/>
  <c r="G10" i="29"/>
  <c r="L40" i="29"/>
  <c r="P50" i="30"/>
  <c r="Q112" i="30"/>
  <c r="L42" i="8"/>
  <c r="G7" i="27"/>
  <c r="R33" i="30"/>
  <c r="R58" i="30"/>
  <c r="R81" i="30"/>
  <c r="G35" i="28"/>
  <c r="L30" i="28"/>
  <c r="L62" i="8"/>
  <c r="R123" i="30"/>
  <c r="G37" i="24"/>
  <c r="G10" i="28"/>
  <c r="O6" i="7"/>
  <c r="Q113" i="7"/>
  <c r="P32" i="7"/>
  <c r="O124" i="7"/>
  <c r="P50" i="7"/>
  <c r="R27" i="30"/>
  <c r="M31" i="8"/>
  <c r="G5" i="15"/>
  <c r="R80" i="30"/>
  <c r="P41" i="30"/>
  <c r="P21" i="30"/>
  <c r="Q77" i="30"/>
  <c r="L9" i="8"/>
  <c r="O11" i="7"/>
  <c r="Q123" i="7"/>
  <c r="P115" i="7"/>
  <c r="Q123" i="30"/>
  <c r="L41" i="28"/>
  <c r="Q22" i="7"/>
  <c r="G28" i="29"/>
  <c r="P92" i="30"/>
  <c r="F9" i="21"/>
  <c r="O53" i="7"/>
  <c r="P125" i="30"/>
  <c r="R77" i="30"/>
  <c r="L10" i="29"/>
  <c r="Q101" i="7"/>
  <c r="Q37" i="7"/>
  <c r="L18" i="24"/>
  <c r="Q52" i="7"/>
  <c r="Q60" i="7"/>
  <c r="L21" i="24"/>
  <c r="Q125" i="7"/>
  <c r="G30" i="27"/>
  <c r="O40" i="7"/>
  <c r="R17" i="30"/>
  <c r="M11" i="8"/>
  <c r="L4" i="24"/>
  <c r="O77" i="7"/>
  <c r="P52" i="7"/>
  <c r="P92" i="7"/>
  <c r="L7" i="29"/>
  <c r="L24" i="28"/>
  <c r="L58" i="8"/>
  <c r="N7" i="8"/>
  <c r="P98" i="30"/>
  <c r="N57" i="8"/>
  <c r="M39" i="8"/>
  <c r="R113" i="30"/>
  <c r="L34" i="8"/>
  <c r="O110" i="7"/>
  <c r="M33" i="8"/>
  <c r="N4" i="8"/>
  <c r="G3" i="27"/>
  <c r="G33" i="29"/>
  <c r="P82" i="7"/>
  <c r="N59" i="8"/>
  <c r="P59" i="7"/>
  <c r="P80" i="7"/>
  <c r="R6" i="30"/>
  <c r="L6" i="28"/>
  <c r="L10" i="24"/>
  <c r="G38" i="24"/>
  <c r="L53" i="8"/>
  <c r="L23" i="28"/>
  <c r="G39" i="28"/>
  <c r="P52" i="30"/>
  <c r="P47" i="30"/>
  <c r="L9" i="27"/>
  <c r="O98" i="7"/>
  <c r="P25" i="30"/>
  <c r="L39" i="8"/>
  <c r="G42" i="29"/>
  <c r="R82" i="30"/>
  <c r="O38" i="7"/>
  <c r="G13" i="28"/>
  <c r="L30" i="27"/>
  <c r="R24" i="30"/>
  <c r="R4" i="30"/>
  <c r="P83" i="30"/>
  <c r="O52" i="7"/>
  <c r="L3" i="24"/>
  <c r="Q41" i="30"/>
  <c r="Q115" i="30"/>
  <c r="G28" i="27"/>
  <c r="G28" i="28"/>
  <c r="G20" i="27"/>
  <c r="N12" i="8"/>
  <c r="P110" i="7"/>
  <c r="G12" i="28"/>
  <c r="L19" i="8"/>
  <c r="O54" i="7"/>
  <c r="P56" i="7"/>
  <c r="O103" i="7"/>
  <c r="P17" i="7"/>
  <c r="P113" i="30"/>
  <c r="P11" i="30"/>
  <c r="R46" i="30"/>
  <c r="Q33" i="7"/>
  <c r="N13" i="8"/>
  <c r="P21" i="7"/>
  <c r="O91" i="7"/>
  <c r="G41" i="24"/>
  <c r="O94" i="7"/>
  <c r="G18" i="29"/>
  <c r="G32" i="28"/>
  <c r="Q119" i="7"/>
  <c r="K9" i="21"/>
  <c r="P120" i="30"/>
  <c r="P60" i="7"/>
  <c r="G41" i="28"/>
  <c r="Q25" i="7"/>
  <c r="G6" i="24"/>
  <c r="P118" i="7"/>
  <c r="P119" i="30"/>
  <c r="L15" i="28"/>
  <c r="G20" i="29"/>
  <c r="L37" i="24"/>
  <c r="P55" i="7"/>
  <c r="L36" i="28"/>
  <c r="P51" i="30"/>
  <c r="Q36" i="30"/>
  <c r="M4" i="8"/>
  <c r="P7" i="7"/>
  <c r="Q116" i="7"/>
  <c r="G9" i="24"/>
  <c r="Q50" i="7"/>
  <c r="P111" i="7"/>
  <c r="R125" i="30"/>
  <c r="M58" i="8"/>
  <c r="O116" i="7"/>
  <c r="L61" i="8"/>
  <c r="P113" i="7"/>
  <c r="P77" i="7"/>
  <c r="G42" i="27"/>
  <c r="L13" i="24"/>
  <c r="G25" i="29"/>
  <c r="Q20" i="30"/>
  <c r="P119" i="7"/>
  <c r="R112" i="30"/>
  <c r="Q61" i="7"/>
  <c r="G26" i="29"/>
  <c r="L59" i="8"/>
  <c r="P121" i="7"/>
  <c r="P118" i="30"/>
  <c r="R34" i="30"/>
  <c r="P74" i="7"/>
  <c r="Q26" i="7"/>
  <c r="Q117" i="30"/>
  <c r="G36" i="29"/>
  <c r="L42" i="24"/>
  <c r="L64" i="8"/>
  <c r="P54" i="7"/>
  <c r="Q6" i="7"/>
  <c r="G40" i="24"/>
  <c r="L5" i="28"/>
  <c r="F11" i="21"/>
  <c r="Q80" i="7"/>
  <c r="L22" i="27"/>
  <c r="M8" i="8"/>
  <c r="L5" i="24"/>
  <c r="L20" i="24"/>
  <c r="R54" i="30"/>
  <c r="P49" i="30"/>
  <c r="L16" i="29"/>
  <c r="Q74" i="30"/>
  <c r="L35" i="29"/>
  <c r="G10" i="27"/>
  <c r="P28" i="30"/>
  <c r="G31" i="28"/>
  <c r="L20" i="27"/>
  <c r="M23" i="8"/>
  <c r="G31" i="27"/>
  <c r="L7" i="24"/>
  <c r="O33" i="7"/>
  <c r="L63" i="8"/>
  <c r="F4" i="21"/>
  <c r="R118" i="30"/>
  <c r="F6" i="21"/>
  <c r="L7" i="8"/>
  <c r="P15" i="30"/>
  <c r="R43" i="30"/>
  <c r="L18" i="8"/>
  <c r="G5" i="24"/>
  <c r="Q92" i="7"/>
  <c r="P38" i="30"/>
  <c r="L36" i="24"/>
  <c r="M63" i="8"/>
  <c r="P32" i="30"/>
  <c r="P41" i="7"/>
  <c r="L60" i="8"/>
  <c r="P74" i="30"/>
  <c r="N53" i="8"/>
  <c r="R7" i="30"/>
  <c r="G18" i="28"/>
  <c r="Q109" i="30"/>
  <c r="Q92" i="30"/>
  <c r="Q103" i="7"/>
  <c r="K4" i="21"/>
  <c r="L9" i="28"/>
  <c r="M60" i="8"/>
  <c r="O22" i="7"/>
  <c r="L34" i="24"/>
  <c r="L19" i="28"/>
  <c r="R25" i="30"/>
  <c r="Q95" i="30"/>
  <c r="G30" i="28"/>
  <c r="P125" i="7"/>
  <c r="G3" i="24"/>
  <c r="Q61" i="30"/>
  <c r="G9" i="29"/>
  <c r="L19" i="29"/>
  <c r="R121" i="30"/>
  <c r="R23" i="30"/>
  <c r="P100" i="7"/>
  <c r="G10" i="24"/>
  <c r="Q4" i="30"/>
  <c r="L50" i="8"/>
  <c r="Q88" i="30"/>
  <c r="P27" i="30"/>
  <c r="L17" i="28"/>
  <c r="L12" i="27"/>
  <c r="G6" i="27"/>
  <c r="P26" i="30"/>
  <c r="G25" i="27"/>
  <c r="M37" i="8"/>
  <c r="Q11" i="30"/>
  <c r="P94" i="7"/>
  <c r="Q12" i="7"/>
  <c r="O46" i="7"/>
  <c r="Q91" i="7"/>
  <c r="Q75" i="30"/>
  <c r="N58" i="8"/>
  <c r="G20" i="28"/>
  <c r="G5" i="29"/>
  <c r="Q33" i="30"/>
  <c r="Q95" i="7"/>
  <c r="Q34" i="30"/>
  <c r="N50" i="8"/>
  <c r="L11" i="27"/>
  <c r="M59" i="8"/>
  <c r="R88" i="30"/>
  <c r="P48" i="30"/>
  <c r="L35" i="24"/>
  <c r="Q22" i="30"/>
  <c r="L42" i="28"/>
  <c r="R32" i="30"/>
  <c r="P103" i="7"/>
  <c r="L13" i="8"/>
  <c r="G29" i="29"/>
  <c r="L29" i="29" s="1"/>
  <c r="G30" i="24"/>
  <c r="L35" i="27"/>
  <c r="O117" i="7"/>
  <c r="Q98" i="30"/>
  <c r="Q46" i="7"/>
  <c r="O24" i="7"/>
  <c r="P7" i="30"/>
  <c r="P55" i="30"/>
  <c r="O21" i="7"/>
  <c r="L22" i="24"/>
  <c r="P96" i="7"/>
  <c r="P53" i="30"/>
  <c r="R102" i="30"/>
  <c r="L31" i="8"/>
  <c r="P124" i="30"/>
  <c r="G39" i="24"/>
  <c r="N31" i="8"/>
  <c r="R60" i="30"/>
  <c r="Q52" i="30"/>
  <c r="L12" i="8"/>
  <c r="P122" i="30"/>
  <c r="G13" i="27"/>
  <c r="R47" i="30"/>
  <c r="G33" i="27"/>
  <c r="L18" i="29"/>
  <c r="G19" i="24"/>
  <c r="N32" i="8"/>
  <c r="P90" i="30"/>
  <c r="Q102" i="7"/>
  <c r="Q37" i="30"/>
  <c r="G23" i="29"/>
  <c r="M42" i="8"/>
  <c r="O13" i="7"/>
  <c r="L32" i="29"/>
  <c r="O61" i="7"/>
  <c r="P29" i="7"/>
  <c r="G4" i="29"/>
  <c r="M53" i="8"/>
  <c r="P6" i="30"/>
  <c r="G20" i="24"/>
  <c r="Q17" i="30"/>
  <c r="G9" i="27"/>
  <c r="Q47" i="7"/>
  <c r="Q75" i="7"/>
  <c r="Q121" i="30"/>
  <c r="Q118" i="30"/>
  <c r="O92" i="7"/>
  <c r="Q55" i="7"/>
  <c r="K16" i="21"/>
  <c r="L41" i="8"/>
  <c r="N40" i="8"/>
  <c r="P93" i="7"/>
  <c r="P80" i="30"/>
  <c r="Q14" i="7"/>
  <c r="P100" i="30"/>
  <c r="O122" i="7"/>
  <c r="O100" i="7"/>
  <c r="P29" i="30"/>
  <c r="Q28" i="30"/>
  <c r="N64" i="8"/>
  <c r="G34" i="24"/>
  <c r="G31" i="29"/>
  <c r="G9" i="28"/>
  <c r="O43" i="7"/>
  <c r="R94" i="30"/>
  <c r="G38" i="27"/>
  <c r="G3" i="15"/>
  <c r="Q54" i="7"/>
  <c r="L24" i="29"/>
  <c r="P23" i="30"/>
  <c r="G21" i="29"/>
  <c r="Q101" i="30"/>
  <c r="Q46" i="30"/>
  <c r="G25" i="28"/>
  <c r="Q60" i="30"/>
  <c r="Q15" i="7"/>
  <c r="P91" i="30"/>
  <c r="G13" i="24"/>
  <c r="G3" i="29"/>
  <c r="Q43" i="30"/>
  <c r="L9" i="24"/>
  <c r="L9" i="29"/>
  <c r="R111" i="30"/>
  <c r="M41" i="8"/>
  <c r="R15" i="30"/>
  <c r="Q48" i="30"/>
  <c r="O99" i="7"/>
  <c r="L14" i="27"/>
  <c r="Q83" i="7"/>
  <c r="R13" i="30"/>
  <c r="K15" i="21"/>
  <c r="M9" i="8"/>
  <c r="N9" i="8"/>
  <c r="P112" i="30"/>
  <c r="L43" i="8"/>
  <c r="F10" i="21"/>
  <c r="L21" i="28"/>
  <c r="M43" i="8"/>
  <c r="R52" i="30"/>
  <c r="G29" i="27"/>
  <c r="G7" i="28"/>
  <c r="Q124" i="30"/>
  <c r="Q51" i="7"/>
  <c r="P97" i="7"/>
  <c r="P90" i="7"/>
  <c r="Q114" i="7"/>
  <c r="Q59" i="7"/>
  <c r="G35" i="27"/>
  <c r="G29" i="28"/>
  <c r="Q83" i="30"/>
  <c r="N8" i="8"/>
  <c r="P91" i="7"/>
  <c r="Q41" i="7"/>
  <c r="P60" i="30"/>
  <c r="P24" i="30"/>
  <c r="P81" i="7"/>
  <c r="G38" i="28"/>
  <c r="L6" i="8"/>
  <c r="O51" i="7"/>
  <c r="N19" i="8"/>
  <c r="Q109" i="7"/>
  <c r="L22" i="29"/>
  <c r="L30" i="29"/>
  <c r="Q112" i="7"/>
  <c r="N11" i="8"/>
  <c r="P116" i="7"/>
  <c r="O75" i="7"/>
  <c r="Q91" i="30"/>
  <c r="O50" i="7"/>
  <c r="Q121" i="7"/>
  <c r="L41" i="27"/>
  <c r="P121" i="30"/>
  <c r="R98" i="30"/>
  <c r="G9" i="15"/>
  <c r="L2" i="8"/>
  <c r="O23" i="7"/>
  <c r="R40" i="30"/>
  <c r="L30" i="24"/>
  <c r="L40" i="28"/>
  <c r="Q49" i="30"/>
  <c r="R95" i="30"/>
  <c r="P14" i="30"/>
  <c r="N22" i="8"/>
  <c r="P59" i="30"/>
  <c r="R124" i="30"/>
  <c r="R11" i="30"/>
  <c r="L37" i="8"/>
  <c r="Q59" i="30"/>
  <c r="O28" i="7"/>
  <c r="N65" i="8"/>
  <c r="Q17" i="7"/>
  <c r="Q108" i="7"/>
  <c r="O55" i="7"/>
  <c r="G4" i="15"/>
  <c r="O82" i="7"/>
  <c r="G6" i="15"/>
  <c r="O4" i="7"/>
  <c r="R28" i="30"/>
  <c r="P61" i="7"/>
  <c r="L8" i="27"/>
  <c r="L33" i="8"/>
  <c r="L31" i="28"/>
  <c r="L3" i="27"/>
  <c r="Q114" i="30"/>
  <c r="N61" i="8"/>
  <c r="Q13" i="30"/>
  <c r="Q80" i="30"/>
  <c r="M18" i="8"/>
  <c r="G8" i="15"/>
  <c r="P30" i="30"/>
  <c r="Q38" i="30"/>
  <c r="Q55" i="30"/>
  <c r="G12" i="29"/>
  <c r="R91" i="30"/>
  <c r="R21" i="30"/>
  <c r="Q23" i="7"/>
  <c r="O12" i="7"/>
  <c r="P61" i="30"/>
  <c r="L11" i="28"/>
  <c r="L14" i="24"/>
  <c r="P111" i="30"/>
  <c r="F15" i="21"/>
  <c r="L42" i="27"/>
  <c r="Q77" i="7"/>
  <c r="N36" i="8"/>
  <c r="P24" i="7"/>
  <c r="P101" i="7"/>
  <c r="O115" i="7"/>
  <c r="P14" i="7"/>
  <c r="Q96" i="7"/>
  <c r="K12" i="21"/>
  <c r="M2" i="8"/>
  <c r="P75" i="7"/>
  <c r="G13" i="29"/>
  <c r="Q25" i="30"/>
  <c r="G12" i="24"/>
  <c r="Q48" i="7"/>
  <c r="P114" i="30"/>
  <c r="L32" i="27"/>
  <c r="R30" i="30"/>
  <c r="O112" i="7"/>
  <c r="L5" i="27"/>
  <c r="L17" i="29"/>
  <c r="R117" i="30"/>
  <c r="G33" i="28"/>
  <c r="G4" i="24"/>
  <c r="Q36" i="7"/>
  <c r="G34" i="29"/>
  <c r="R119" i="30"/>
  <c r="Q58" i="30"/>
  <c r="L7" i="28"/>
  <c r="M32" i="8"/>
  <c r="L29" i="27"/>
  <c r="Q93" i="30"/>
  <c r="P88" i="7"/>
  <c r="Q78" i="7"/>
  <c r="M19" i="8"/>
  <c r="G18" i="27"/>
  <c r="L40" i="8"/>
  <c r="L41" i="24"/>
  <c r="Q20" i="7"/>
  <c r="P102" i="30"/>
  <c r="O14" i="7"/>
  <c r="Q82" i="30"/>
  <c r="Q13" i="7"/>
  <c r="G6" i="29"/>
  <c r="P33" i="30"/>
  <c r="P115" i="30"/>
  <c r="L19" i="27"/>
  <c r="N42" i="8"/>
  <c r="P46" i="30"/>
  <c r="L23" i="29"/>
  <c r="L31" i="24"/>
  <c r="L12" i="28"/>
  <c r="O60" i="7"/>
  <c r="L21" i="29"/>
  <c r="R110" i="30"/>
  <c r="R115" i="30"/>
  <c r="G11" i="24"/>
  <c r="R12" i="30"/>
  <c r="P17" i="30"/>
  <c r="L40" i="27"/>
  <c r="L14" i="29"/>
  <c r="P13" i="7"/>
  <c r="P96" i="30"/>
  <c r="R49" i="30"/>
  <c r="P101" i="30"/>
  <c r="P97" i="30"/>
  <c r="Q43" i="7"/>
  <c r="P20" i="7"/>
  <c r="P123" i="7"/>
  <c r="N6" i="8"/>
  <c r="R22" i="30"/>
  <c r="L8" i="8"/>
  <c r="Q58" i="7"/>
  <c r="P44" i="30"/>
  <c r="Q7" i="30"/>
  <c r="M38" i="8"/>
  <c r="P34" i="7"/>
  <c r="G21" i="28"/>
  <c r="P110" i="30"/>
  <c r="O96" i="7"/>
  <c r="R44" i="30"/>
  <c r="P37" i="7"/>
  <c r="L8" i="29"/>
  <c r="P12" i="30"/>
  <c r="Q116" i="30"/>
  <c r="L22" i="28"/>
  <c r="P40" i="30"/>
  <c r="L16" i="27"/>
  <c r="L36" i="29"/>
  <c r="G11" i="28"/>
  <c r="P33" i="7"/>
  <c r="K5" i="21"/>
  <c r="R90" i="30"/>
  <c r="P99" i="7"/>
  <c r="P122" i="7"/>
  <c r="P20" i="30"/>
  <c r="L24" i="24"/>
  <c r="Q115" i="7"/>
  <c r="R99" i="30"/>
  <c r="O74" i="7"/>
  <c r="O93" i="7"/>
  <c r="L12" i="29"/>
  <c r="L41" i="29"/>
  <c r="L34" i="29"/>
  <c r="L42" i="29"/>
  <c r="L39" i="29"/>
  <c r="L37" i="29"/>
  <c r="L20" i="29"/>
  <c r="L5" i="29"/>
  <c r="L4" i="29"/>
  <c r="L3" i="29"/>
  <c r="L13" i="29"/>
  <c r="L6" i="29"/>
  <c r="I11" i="28" l="1"/>
  <c r="H11" i="28"/>
  <c r="H21" i="28"/>
  <c r="I11" i="24"/>
  <c r="H11" i="24"/>
  <c r="I6" i="29"/>
  <c r="H6" i="29"/>
  <c r="O14" i="27"/>
  <c r="H18" i="27"/>
  <c r="K18" i="27"/>
  <c r="I4" i="24"/>
  <c r="H4" i="24"/>
  <c r="H12" i="24"/>
  <c r="I12" i="24"/>
  <c r="H13" i="29"/>
  <c r="I13" i="29"/>
  <c r="H12" i="29"/>
  <c r="I12" i="29"/>
  <c r="H6" i="15"/>
  <c r="I6" i="15"/>
  <c r="I4" i="15"/>
  <c r="H4" i="15"/>
  <c r="I9" i="15"/>
  <c r="H9" i="15"/>
  <c r="I7" i="28"/>
  <c r="H7" i="28"/>
  <c r="O3" i="29"/>
  <c r="H13" i="24"/>
  <c r="I13" i="24"/>
  <c r="O25" i="28"/>
  <c r="H25" i="28"/>
  <c r="H21" i="29"/>
  <c r="I9" i="28"/>
  <c r="H9" i="28"/>
  <c r="H9" i="27"/>
  <c r="I9" i="27"/>
  <c r="H20" i="24"/>
  <c r="I4" i="29"/>
  <c r="H4" i="29"/>
  <c r="H23" i="29"/>
  <c r="H19" i="24"/>
  <c r="H13" i="27"/>
  <c r="I13" i="27"/>
  <c r="I5" i="29"/>
  <c r="H5" i="29"/>
  <c r="H20" i="28"/>
  <c r="H25" i="27"/>
  <c r="O25" i="27"/>
  <c r="H6" i="27"/>
  <c r="I6" i="27"/>
  <c r="H10" i="24"/>
  <c r="I10" i="24"/>
  <c r="I9" i="29"/>
  <c r="H9" i="29"/>
  <c r="O3" i="24"/>
  <c r="O14" i="28"/>
  <c r="K18" i="28"/>
  <c r="H18" i="28"/>
  <c r="I5" i="24"/>
  <c r="H5" i="24"/>
  <c r="I10" i="27"/>
  <c r="H10" i="27"/>
  <c r="H26" i="29"/>
  <c r="O25" i="29"/>
  <c r="H25" i="29"/>
  <c r="I9" i="24"/>
  <c r="H9" i="24"/>
  <c r="H20" i="29"/>
  <c r="H6" i="24"/>
  <c r="I6" i="24"/>
  <c r="H18" i="29"/>
  <c r="O14" i="29"/>
  <c r="K18" i="29"/>
  <c r="I12" i="28"/>
  <c r="H12" i="28"/>
  <c r="H20" i="27"/>
  <c r="O28" i="28"/>
  <c r="O28" i="27"/>
  <c r="I13" i="28"/>
  <c r="H13" i="28"/>
  <c r="O3" i="27"/>
  <c r="O28" i="29"/>
  <c r="I5" i="15"/>
  <c r="H5" i="15"/>
  <c r="I10" i="28"/>
  <c r="H10" i="28"/>
  <c r="H7" i="27"/>
  <c r="I7" i="27"/>
  <c r="I10" i="29"/>
  <c r="H10" i="29"/>
  <c r="I5" i="27"/>
  <c r="H5" i="27"/>
  <c r="H21" i="24"/>
  <c r="H23" i="24"/>
  <c r="H13" i="15"/>
  <c r="I13" i="15"/>
  <c r="H22" i="28"/>
  <c r="O8" i="27"/>
  <c r="I12" i="27"/>
  <c r="H12" i="27"/>
  <c r="H26" i="27"/>
  <c r="H21" i="27"/>
  <c r="O14" i="24"/>
  <c r="K18" i="24"/>
  <c r="H18" i="24"/>
  <c r="H26" i="24"/>
  <c r="H26" i="28"/>
  <c r="H19" i="29"/>
  <c r="O3" i="28"/>
  <c r="H23" i="28"/>
  <c r="H4" i="28"/>
  <c r="I4" i="28"/>
  <c r="O8" i="24"/>
  <c r="H19" i="27"/>
  <c r="H22" i="29"/>
  <c r="O28" i="24"/>
  <c r="I10" i="15"/>
  <c r="H10" i="15"/>
  <c r="H19" i="28"/>
  <c r="I11" i="27"/>
  <c r="H11" i="27"/>
  <c r="H12" i="15"/>
  <c r="I12" i="15"/>
  <c r="I7" i="15"/>
  <c r="H7" i="15"/>
  <c r="H22" i="24"/>
  <c r="H7" i="29"/>
  <c r="I7" i="29"/>
  <c r="H5" i="28"/>
  <c r="I5" i="28"/>
  <c r="I4" i="27"/>
  <c r="H4" i="27"/>
  <c r="H11" i="15"/>
  <c r="I11" i="15"/>
  <c r="O8" i="28"/>
  <c r="H22" i="27"/>
  <c r="H25" i="24"/>
  <c r="O25" i="24"/>
  <c r="H7" i="24"/>
  <c r="I7" i="24"/>
  <c r="H11" i="29"/>
  <c r="I11" i="29"/>
  <c r="H6" i="28"/>
  <c r="I6" i="28"/>
  <c r="O3" i="21"/>
  <c r="O8" i="29"/>
  <c r="H23" i="27"/>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<sst xmlns="http://schemas.openxmlformats.org/spreadsheetml/2006/main" count="13130" uniqueCount="2482">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</sst>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4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596" dataDxfId="594" headerRowBorderDxfId="595">
  <autoFilter ref="C4:AL296" xr:uid="{5AC71680-DE96-4D5C-A1F5-D9F97567B45C}">
    <filterColumn colId="2">
      <filters>
        <filter val="Testmode_G3_Key_Disable"/>
        <filter val="Testmode_G3_Key_Disable_Act_Hi"/>
        <filter val="Testmode_G3_Key_Disable_Act_Lo"/>
      </filters>
    </filterColumn>
  </autoFilter>
  <tableColumns count="36">
    <tableColumn id="1" xr3:uid="{9EDAF894-8331-4743-94F4-7A2C61AEC0A1}" name="Fuse Registers" dataDxfId="593"/>
    <tableColumn id="36" xr3:uid="{93DDF459-EEB2-44B5-8ACB-0F9B1835DA3A}" name="This fuse DW in CRC-16 or SEC_CRC-16?"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 ref="I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8"/>
  <sheetViews>
    <sheetView tabSelected="1" topLeftCell="A102" zoomScaleNormal="100" workbookViewId="0">
      <selection activeCell="A108" sqref="A108:D108"/>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2147</v>
      </c>
    </row>
    <row r="86" spans="1:4" ht="45" x14ac:dyDescent="0.25">
      <c r="A86" s="7">
        <v>82</v>
      </c>
      <c r="B86" s="293">
        <v>44397</v>
      </c>
      <c r="C86" s="7" t="s">
        <v>2054</v>
      </c>
      <c r="D86" s="129" t="s">
        <v>2149</v>
      </c>
    </row>
    <row r="87" spans="1:4" ht="300" x14ac:dyDescent="0.25">
      <c r="A87" s="7">
        <v>83</v>
      </c>
      <c r="B87" s="293">
        <v>44406</v>
      </c>
      <c r="C87" s="7" t="s">
        <v>1432</v>
      </c>
      <c r="D87" s="129" t="s">
        <v>2349</v>
      </c>
    </row>
    <row r="88" spans="1:4" ht="150" x14ac:dyDescent="0.25">
      <c r="A88" s="7">
        <v>84</v>
      </c>
      <c r="B88" s="293">
        <v>44408</v>
      </c>
      <c r="C88" s="7" t="s">
        <v>1432</v>
      </c>
      <c r="D88" s="129" t="s">
        <v>2360</v>
      </c>
    </row>
    <row r="89" spans="1:4" ht="30" x14ac:dyDescent="0.25">
      <c r="A89" s="7">
        <v>85</v>
      </c>
      <c r="B89" s="293">
        <v>44411</v>
      </c>
      <c r="C89" s="7" t="s">
        <v>606</v>
      </c>
      <c r="D89" s="138" t="s">
        <v>2361</v>
      </c>
    </row>
    <row r="90" spans="1:4" ht="90" x14ac:dyDescent="0.25">
      <c r="A90" s="7">
        <v>86</v>
      </c>
      <c r="B90" s="293">
        <v>44416</v>
      </c>
      <c r="C90" s="7" t="s">
        <v>2054</v>
      </c>
      <c r="D90" s="129" t="s">
        <v>2363</v>
      </c>
    </row>
    <row r="91" spans="1:4" ht="75" x14ac:dyDescent="0.25">
      <c r="A91" s="7">
        <v>87</v>
      </c>
      <c r="B91" s="293">
        <v>44418</v>
      </c>
      <c r="C91" s="7" t="s">
        <v>2054</v>
      </c>
      <c r="D91" s="129" t="s">
        <v>2365</v>
      </c>
    </row>
    <row r="92" spans="1:4" ht="45" x14ac:dyDescent="0.25">
      <c r="A92" s="7">
        <v>88</v>
      </c>
      <c r="B92" s="293">
        <v>44418</v>
      </c>
      <c r="C92" s="7" t="s">
        <v>2054</v>
      </c>
      <c r="D92" s="129" t="s">
        <v>2366</v>
      </c>
    </row>
    <row r="93" spans="1:4" ht="210" x14ac:dyDescent="0.25">
      <c r="A93" s="7">
        <v>89</v>
      </c>
      <c r="B93" s="293">
        <v>44420</v>
      </c>
      <c r="C93" s="7" t="s">
        <v>2054</v>
      </c>
      <c r="D93" s="129" t="s">
        <v>2372</v>
      </c>
    </row>
    <row r="94" spans="1:4" ht="45" x14ac:dyDescent="0.25">
      <c r="A94" s="7">
        <v>90</v>
      </c>
      <c r="B94" s="293">
        <v>44428</v>
      </c>
      <c r="C94" s="7" t="s">
        <v>2054</v>
      </c>
      <c r="D94" s="129" t="s">
        <v>2375</v>
      </c>
    </row>
    <row r="95" spans="1:4" ht="105" x14ac:dyDescent="0.25">
      <c r="A95" s="7">
        <v>91</v>
      </c>
      <c r="B95" s="293">
        <v>44432</v>
      </c>
      <c r="C95" s="7" t="s">
        <v>2054</v>
      </c>
      <c r="D95" s="129" t="s">
        <v>2400</v>
      </c>
    </row>
    <row r="96" spans="1:4" ht="45" x14ac:dyDescent="0.25">
      <c r="A96" s="295">
        <v>92</v>
      </c>
      <c r="B96" s="453">
        <v>44447</v>
      </c>
      <c r="C96" s="295" t="s">
        <v>606</v>
      </c>
      <c r="D96" s="255" t="s">
        <v>2428</v>
      </c>
    </row>
    <row r="97" spans="1:4" ht="195" x14ac:dyDescent="0.25">
      <c r="A97" s="295">
        <v>93</v>
      </c>
      <c r="B97" s="453">
        <v>44447</v>
      </c>
      <c r="C97" s="295" t="s">
        <v>606</v>
      </c>
      <c r="D97" s="454" t="s">
        <v>2479</v>
      </c>
    </row>
    <row r="98" spans="1:4" ht="45" x14ac:dyDescent="0.25">
      <c r="A98" s="7">
        <v>94</v>
      </c>
      <c r="B98" s="293">
        <v>44448</v>
      </c>
      <c r="C98" s="7" t="s">
        <v>2054</v>
      </c>
      <c r="D98" s="129" t="s">
        <v>2431</v>
      </c>
    </row>
    <row r="99" spans="1:4" ht="30" x14ac:dyDescent="0.25">
      <c r="A99" s="7">
        <v>95</v>
      </c>
      <c r="B99" s="293">
        <v>44449</v>
      </c>
      <c r="C99" s="7" t="s">
        <v>2054</v>
      </c>
      <c r="D99" s="129" t="s">
        <v>2432</v>
      </c>
    </row>
    <row r="100" spans="1:4" ht="270" x14ac:dyDescent="0.25">
      <c r="A100" s="7">
        <v>96</v>
      </c>
      <c r="B100" s="293">
        <v>44451</v>
      </c>
      <c r="C100" s="7" t="s">
        <v>2054</v>
      </c>
      <c r="D100" s="129" t="s">
        <v>2455</v>
      </c>
    </row>
    <row r="101" spans="1:4" ht="30" x14ac:dyDescent="0.25">
      <c r="A101" s="7">
        <v>97</v>
      </c>
      <c r="B101" s="293">
        <v>44453</v>
      </c>
      <c r="C101" s="7" t="s">
        <v>2054</v>
      </c>
      <c r="D101" s="129" t="s">
        <v>2456</v>
      </c>
    </row>
    <row r="102" spans="1:4" ht="30" x14ac:dyDescent="0.25">
      <c r="A102" s="7">
        <v>98</v>
      </c>
      <c r="B102" s="293">
        <v>44453</v>
      </c>
      <c r="C102" s="7" t="s">
        <v>2054</v>
      </c>
      <c r="D102" s="129" t="s">
        <v>2462</v>
      </c>
    </row>
    <row r="103" spans="1:4" ht="30" x14ac:dyDescent="0.25">
      <c r="A103" s="7">
        <v>99</v>
      </c>
      <c r="B103" s="293">
        <v>44453</v>
      </c>
      <c r="C103" s="7" t="s">
        <v>2460</v>
      </c>
      <c r="D103" s="129" t="s">
        <v>2461</v>
      </c>
    </row>
    <row r="104" spans="1:4" ht="30" x14ac:dyDescent="0.25">
      <c r="A104" s="7">
        <v>100</v>
      </c>
      <c r="B104" s="293">
        <v>44454</v>
      </c>
      <c r="C104" s="7" t="s">
        <v>2054</v>
      </c>
      <c r="D104" s="129" t="s">
        <v>2463</v>
      </c>
    </row>
    <row r="105" spans="1:4" ht="90" x14ac:dyDescent="0.25">
      <c r="A105" s="7">
        <v>101</v>
      </c>
      <c r="B105" s="293">
        <v>44454</v>
      </c>
      <c r="C105" s="7" t="s">
        <v>2054</v>
      </c>
      <c r="D105" s="129" t="s">
        <v>2468</v>
      </c>
    </row>
    <row r="106" spans="1:4" ht="105" x14ac:dyDescent="0.25">
      <c r="A106" s="7">
        <v>102</v>
      </c>
      <c r="B106" s="293">
        <v>44458</v>
      </c>
      <c r="C106" s="7" t="s">
        <v>2054</v>
      </c>
      <c r="D106" s="129" t="s">
        <v>2475</v>
      </c>
    </row>
    <row r="107" spans="1:4" x14ac:dyDescent="0.25">
      <c r="A107" s="295">
        <v>103</v>
      </c>
      <c r="B107" s="453">
        <v>44459</v>
      </c>
      <c r="C107" s="295" t="s">
        <v>606</v>
      </c>
      <c r="D107" s="315" t="s">
        <v>2480</v>
      </c>
    </row>
    <row r="108" spans="1:4" ht="45" x14ac:dyDescent="0.25">
      <c r="A108" s="7">
        <v>104</v>
      </c>
      <c r="B108" s="293">
        <v>44460</v>
      </c>
      <c r="C108" s="7" t="s">
        <v>2054</v>
      </c>
      <c r="D108" s="129" t="s">
        <v>2481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0" t="s">
        <v>1823</v>
      </c>
      <c r="D18" s="462" t="s">
        <v>1856</v>
      </c>
      <c r="E18" s="352" t="s">
        <v>1828</v>
      </c>
      <c r="W18" s="356"/>
    </row>
    <row r="19" spans="3:27" s="259" customFormat="1" ht="15" customHeight="1" thickBot="1" x14ac:dyDescent="0.3">
      <c r="C19" s="461"/>
      <c r="D19" s="463"/>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0"/>
  <sheetViews>
    <sheetView zoomScale="85" zoomScaleNormal="85" workbookViewId="0">
      <pane ySplit="6" topLeftCell="A111" activePane="bottomLeft" state="frozen"/>
      <selection activeCell="R1" sqref="R1"/>
      <selection pane="bottomLeft" activeCell="A128" sqref="A128"/>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5" width="7.28515625" style="15" hidden="1" customWidth="1"/>
    <col min="16"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15" customHeight="1" x14ac:dyDescent="0.25">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15" customHeight="1" x14ac:dyDescent="0.25">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25">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customHeight="1" x14ac:dyDescent="0.25">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15" customHeight="1" x14ac:dyDescent="0.25">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15" customHeight="1" x14ac:dyDescent="0.25">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25">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customHeight="1" x14ac:dyDescent="0.25">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customHeight="1" x14ac:dyDescent="0.25">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customHeight="1" x14ac:dyDescent="0.25">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15" customHeight="1" x14ac:dyDescent="0.25">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15" customHeight="1" x14ac:dyDescent="0.25">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15" customHeight="1" x14ac:dyDescent="0.25">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15" customHeight="1" x14ac:dyDescent="0.25">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15" customHeight="1" x14ac:dyDescent="0.25">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15" customHeight="1" x14ac:dyDescent="0.25">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15" customHeight="1" x14ac:dyDescent="0.25">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15" customHeight="1" x14ac:dyDescent="0.25">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15" customHeight="1" x14ac:dyDescent="0.25">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15" customHeight="1" x14ac:dyDescent="0.25">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15" customHeight="1" x14ac:dyDescent="0.25">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15" customHeight="1" x14ac:dyDescent="0.25">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25">
      <c r="A107" s="388" t="s">
        <v>2062</v>
      </c>
    </row>
    <row r="108" spans="1:33" ht="13.15" customHeight="1" x14ac:dyDescent="0.25">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1745</v>
      </c>
    </row>
    <row r="115" spans="1:33" ht="15.75" x14ac:dyDescent="0.25">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30" x14ac:dyDescent="0.25">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30" x14ac:dyDescent="0.25">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25">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ht="30" x14ac:dyDescent="0.25">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25">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25">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25">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25">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2458</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25">
      <c r="A135" s="239" t="s">
        <v>2465</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2466</v>
      </c>
    </row>
    <row r="136" spans="1:33" ht="13.5" customHeight="1" x14ac:dyDescent="0.25">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25">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25">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25">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25">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25">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25">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25">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25">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25">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25">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25">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25">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25">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25">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25">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15" customHeight="1" thickBot="1" x14ac:dyDescent="0.3">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36.75" thickBot="1" x14ac:dyDescent="0.45">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36.75" thickBot="1" x14ac:dyDescent="0.45">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36.75" thickBot="1" x14ac:dyDescent="0.45">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36.75" thickBot="1" x14ac:dyDescent="0.45">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36.75" thickBot="1" x14ac:dyDescent="0.45">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36.75" thickBot="1" x14ac:dyDescent="0.45">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36.75" thickBot="1" x14ac:dyDescent="0.45">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36.75" thickBot="1" x14ac:dyDescent="0.45">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mergeCells count="5">
    <mergeCell ref="C4:D4"/>
    <mergeCell ref="E4:G4"/>
    <mergeCell ref="I4:J4"/>
    <mergeCell ref="K4:M4"/>
    <mergeCell ref="Q4:R4"/>
  </mergeCells>
  <phoneticPr fontId="18" type="noConversion"/>
  <conditionalFormatting sqref="A60 A71:A74">
    <cfRule type="cellIs" dxfId="839" priority="16" operator="equal">
      <formula>0</formula>
    </cfRule>
  </conditionalFormatting>
  <conditionalFormatting sqref="A61">
    <cfRule type="cellIs" dxfId="838" priority="15" operator="equal">
      <formula>0</formula>
    </cfRule>
  </conditionalFormatting>
  <conditionalFormatting sqref="A62">
    <cfRule type="cellIs" dxfId="837" priority="14" operator="equal">
      <formula>0</formula>
    </cfRule>
  </conditionalFormatting>
  <conditionalFormatting sqref="A97:A99 A76:A81">
    <cfRule type="cellIs" priority="12" operator="equal">
      <formula>0</formula>
    </cfRule>
  </conditionalFormatting>
  <conditionalFormatting sqref="A63">
    <cfRule type="cellIs" dxfId="836" priority="8" operator="equal">
      <formula>0</formula>
    </cfRule>
  </conditionalFormatting>
  <conditionalFormatting sqref="A64:A66">
    <cfRule type="cellIs" dxfId="835" priority="4" operator="equal">
      <formula>0</formula>
    </cfRule>
  </conditionalFormatting>
  <conditionalFormatting sqref="A82:A95">
    <cfRule type="cellIs" dxfId="834" priority="3" operator="equal">
      <formula>0</formula>
    </cfRule>
  </conditionalFormatting>
  <conditionalFormatting sqref="A67:A70">
    <cfRule type="cellIs" dxfId="833"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topLeftCell="C1" zoomScale="85" zoomScaleNormal="85" workbookViewId="0">
      <pane ySplit="2580" topLeftCell="A100"/>
      <selection activeCell="AD4" sqref="AD4"/>
      <selection pane="bottomLeft" activeCell="E100" sqref="E100"/>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6.5703125" style="358" customWidth="1"/>
    <col min="5" max="5" width="34.5703125" style="358" customWidth="1"/>
    <col min="6" max="6" width="4.7109375" style="358" hidden="1" customWidth="1"/>
    <col min="7" max="7" width="15" style="358" hidden="1" customWidth="1"/>
    <col min="8" max="8" width="7.28515625" style="358" hidden="1" customWidth="1"/>
    <col min="9" max="9" width="12.7109375" style="358" hidden="1" customWidth="1"/>
    <col min="10" max="11" width="6.28515625" style="358" hidden="1" customWidth="1"/>
    <col min="12" max="13" width="6.5703125" style="358" hidden="1" customWidth="1"/>
    <col min="14" max="14" width="6.28515625" style="358" hidden="1" customWidth="1"/>
    <col min="15" max="15" width="8.140625" style="358" hidden="1" customWidth="1"/>
    <col min="16" max="16" width="13.5703125" style="358" hidden="1" customWidth="1"/>
    <col min="17" max="20" width="6.28515625" style="358" hidden="1" customWidth="1"/>
    <col min="21" max="23" width="5" style="358" hidden="1" customWidth="1"/>
    <col min="24" max="24" width="5" style="398" hidden="1" customWidth="1"/>
    <col min="25" max="25" width="5" style="358" hidden="1" customWidth="1"/>
    <col min="26" max="26" width="5" style="358" customWidth="1"/>
    <col min="27" max="27" width="5" style="358" bestFit="1" customWidth="1"/>
    <col min="28" max="28" width="6.7109375" style="358" customWidth="1"/>
    <col min="29" max="29" width="6.7109375" style="437" hidden="1" customWidth="1"/>
    <col min="30" max="30" width="6.7109375" style="358" customWidth="1"/>
    <col min="31" max="31" width="7.42578125" style="358" hidden="1" customWidth="1"/>
    <col min="32" max="32" width="6.7109375" style="358" customWidth="1"/>
    <col min="33" max="33" width="6.7109375" style="358" hidden="1"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2146</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368'h6A025AAB600500000000FFFFFFFFFFFFFFFF000000000000000000000000026201290000007FFF210EB9000304030000</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368'h69025AAB600500000000FFFFFFFFFFFFFFFF000000000000000000000000026201290000001FFF210EB9000344030000</v>
      </c>
    </row>
    <row r="3" spans="1:38" ht="10.5" customHeight="1" x14ac:dyDescent="0.25">
      <c r="AC3" s="443" t="str" cm="1">
        <f t="array" ref="AC3">CONCATENATE(LEN(_xlfn.TEXTJOIN("",TRUE,AC20:AC210)),"'b", _xlfn.TEXTJOIN("",TRUE,INDEX(AC20:AC210,N(IF({1},ROWS(AC20:AC210)-ROW(AC20:AC210)+MIN(ROW(AC20:AC210)))))))</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368'b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2469</v>
      </c>
      <c r="E4" s="395" t="s">
        <v>1653</v>
      </c>
      <c r="F4" s="395" t="s">
        <v>1747</v>
      </c>
      <c r="G4" s="395" t="s">
        <v>371</v>
      </c>
      <c r="H4" s="395" t="s">
        <v>1746</v>
      </c>
      <c r="I4" s="425" t="s">
        <v>2171</v>
      </c>
      <c r="J4" s="395" t="s">
        <v>386</v>
      </c>
      <c r="K4" s="395" t="s">
        <v>1412</v>
      </c>
      <c r="L4" s="395" t="s">
        <v>602</v>
      </c>
      <c r="M4" s="395" t="s">
        <v>661</v>
      </c>
      <c r="N4" s="395" t="s">
        <v>1939</v>
      </c>
      <c r="O4" s="395" t="s">
        <v>2180</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2367</v>
      </c>
      <c r="AC4" s="438" t="s">
        <v>1553</v>
      </c>
      <c r="AD4" s="395" t="s">
        <v>2370</v>
      </c>
      <c r="AE4" s="395" t="s">
        <v>1554</v>
      </c>
      <c r="AF4" s="395" t="s">
        <v>2371</v>
      </c>
      <c r="AG4" s="395" t="s">
        <v>2060</v>
      </c>
      <c r="AH4" s="395" t="s">
        <v>1407</v>
      </c>
      <c r="AI4" s="395" t="s">
        <v>1765</v>
      </c>
      <c r="AJ4" s="395" t="s">
        <v>1406</v>
      </c>
      <c r="AK4" s="395" t="s">
        <v>1405</v>
      </c>
      <c r="AL4" s="395" t="s">
        <v>1404</v>
      </c>
    </row>
    <row r="5" spans="1:38" ht="30.75" hidden="1" customHeight="1" x14ac:dyDescent="0.25">
      <c r="A5" s="448">
        <v>1</v>
      </c>
      <c r="B5" s="390" t="s">
        <v>48</v>
      </c>
      <c r="C5" s="390" t="s">
        <v>1403</v>
      </c>
      <c r="D5" s="390"/>
      <c r="E5" s="390" t="s">
        <v>547</v>
      </c>
      <c r="F5" s="390" t="s">
        <v>66</v>
      </c>
      <c r="G5" s="390" t="s">
        <v>1401</v>
      </c>
      <c r="H5" s="390" t="s">
        <v>1757</v>
      </c>
      <c r="I5" s="426" t="s">
        <v>2172</v>
      </c>
      <c r="J5" s="394">
        <v>0</v>
      </c>
      <c r="K5" s="390" t="s">
        <v>2063</v>
      </c>
      <c r="L5" s="390">
        <v>1</v>
      </c>
      <c r="M5" s="390">
        <v>1</v>
      </c>
      <c r="N5" s="390" t="s">
        <v>1940</v>
      </c>
      <c r="O5" s="390" t="s">
        <v>2181</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hidden="1" customHeight="1" x14ac:dyDescent="0.25">
      <c r="A6" s="448">
        <v>2</v>
      </c>
      <c r="B6" s="390"/>
      <c r="C6" s="390"/>
      <c r="D6" s="390"/>
      <c r="E6" s="390" t="s">
        <v>548</v>
      </c>
      <c r="F6" s="390" t="s">
        <v>66</v>
      </c>
      <c r="G6" s="390" t="s">
        <v>1401</v>
      </c>
      <c r="H6" s="390" t="s">
        <v>1757</v>
      </c>
      <c r="I6" s="426" t="s">
        <v>2172</v>
      </c>
      <c r="J6" s="394">
        <v>0</v>
      </c>
      <c r="K6" s="390" t="s">
        <v>2063</v>
      </c>
      <c r="L6" s="390">
        <v>1</v>
      </c>
      <c r="M6" s="390">
        <v>1</v>
      </c>
      <c r="N6" s="390" t="s">
        <v>2027</v>
      </c>
      <c r="O6" s="390" t="s">
        <v>2182</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hidden="1" customHeight="1" x14ac:dyDescent="0.25">
      <c r="A7" s="448">
        <v>3</v>
      </c>
      <c r="B7" s="390"/>
      <c r="C7" s="390"/>
      <c r="D7" s="390"/>
      <c r="E7" s="390" t="s">
        <v>2173</v>
      </c>
      <c r="F7" s="390" t="s">
        <v>66</v>
      </c>
      <c r="G7" s="390" t="s">
        <v>1401</v>
      </c>
      <c r="H7" s="390" t="s">
        <v>1757</v>
      </c>
      <c r="I7" s="426" t="s">
        <v>2172</v>
      </c>
      <c r="J7" s="394">
        <v>0</v>
      </c>
      <c r="K7" s="390" t="s">
        <v>2063</v>
      </c>
      <c r="L7" s="390">
        <v>1</v>
      </c>
      <c r="M7" s="390">
        <v>30</v>
      </c>
      <c r="N7" s="390" t="s">
        <v>2027</v>
      </c>
      <c r="O7" s="390" t="s">
        <v>2183</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hidden="1" customHeight="1" x14ac:dyDescent="0.25">
      <c r="A8" s="448">
        <v>4</v>
      </c>
      <c r="B8" s="390"/>
      <c r="C8" s="390"/>
      <c r="D8" s="390"/>
      <c r="E8" s="390" t="s">
        <v>1398</v>
      </c>
      <c r="F8" s="390" t="s">
        <v>66</v>
      </c>
      <c r="G8" s="390" t="s">
        <v>253</v>
      </c>
      <c r="H8" s="390"/>
      <c r="I8" s="426" t="s">
        <v>2172</v>
      </c>
      <c r="J8" s="394">
        <v>0</v>
      </c>
      <c r="K8" s="390" t="s">
        <v>2063</v>
      </c>
      <c r="L8" s="390">
        <v>1</v>
      </c>
      <c r="M8" s="390">
        <v>1</v>
      </c>
      <c r="N8" s="390" t="s">
        <v>2022</v>
      </c>
      <c r="O8" s="390" t="s">
        <v>2184</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hidden="1" customHeight="1" x14ac:dyDescent="0.25">
      <c r="A9" s="448">
        <v>5</v>
      </c>
      <c r="B9" s="390"/>
      <c r="C9" s="390"/>
      <c r="D9" s="390"/>
      <c r="E9" s="390" t="s">
        <v>2174</v>
      </c>
      <c r="F9" s="390" t="s">
        <v>66</v>
      </c>
      <c r="G9" s="390" t="s">
        <v>253</v>
      </c>
      <c r="H9" s="390"/>
      <c r="I9" s="426" t="s">
        <v>2172</v>
      </c>
      <c r="J9" s="394">
        <v>0</v>
      </c>
      <c r="K9" s="390" t="s">
        <v>2063</v>
      </c>
      <c r="L9" s="390">
        <v>1</v>
      </c>
      <c r="M9" s="390">
        <v>31</v>
      </c>
      <c r="N9" s="390" t="s">
        <v>2022</v>
      </c>
      <c r="O9" s="390" t="s">
        <v>2185</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hidden="1" customHeight="1" x14ac:dyDescent="0.25">
      <c r="A10" s="448">
        <v>6</v>
      </c>
      <c r="B10" s="390" t="s">
        <v>48</v>
      </c>
      <c r="C10" s="390" t="s">
        <v>1395</v>
      </c>
      <c r="D10" s="390"/>
      <c r="E10" s="390" t="s">
        <v>1394</v>
      </c>
      <c r="F10" s="390" t="s">
        <v>66</v>
      </c>
      <c r="G10" s="390" t="s">
        <v>1386</v>
      </c>
      <c r="H10" s="390" t="s">
        <v>1757</v>
      </c>
      <c r="I10" s="426" t="s">
        <v>2172</v>
      </c>
      <c r="J10" s="394">
        <v>0</v>
      </c>
      <c r="K10" s="390" t="s">
        <v>2063</v>
      </c>
      <c r="L10" s="390">
        <v>1</v>
      </c>
      <c r="M10" s="390">
        <v>1</v>
      </c>
      <c r="N10" s="390" t="s">
        <v>2023</v>
      </c>
      <c r="O10" s="390" t="s">
        <v>2186</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hidden="1" customHeight="1" x14ac:dyDescent="0.25">
      <c r="A11" s="448">
        <v>7</v>
      </c>
      <c r="B11" s="390"/>
      <c r="C11" s="390"/>
      <c r="D11" s="390"/>
      <c r="E11" s="390" t="s">
        <v>1392</v>
      </c>
      <c r="F11" s="390" t="s">
        <v>66</v>
      </c>
      <c r="G11" s="390" t="s">
        <v>1386</v>
      </c>
      <c r="H11" s="390" t="s">
        <v>1757</v>
      </c>
      <c r="I11" s="426" t="s">
        <v>2172</v>
      </c>
      <c r="J11" s="394">
        <v>0</v>
      </c>
      <c r="K11" s="390" t="s">
        <v>2063</v>
      </c>
      <c r="L11" s="390">
        <v>1</v>
      </c>
      <c r="M11" s="390">
        <v>1</v>
      </c>
      <c r="N11" s="390" t="s">
        <v>2023</v>
      </c>
      <c r="O11" s="390" t="s">
        <v>2187</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hidden="1" customHeight="1" x14ac:dyDescent="0.25">
      <c r="A12" s="448">
        <v>8</v>
      </c>
      <c r="B12" s="390"/>
      <c r="C12" s="390"/>
      <c r="D12" s="390"/>
      <c r="E12" s="390" t="s">
        <v>2175</v>
      </c>
      <c r="F12" s="390" t="s">
        <v>66</v>
      </c>
      <c r="G12" s="390" t="s">
        <v>1386</v>
      </c>
      <c r="H12" s="390" t="s">
        <v>1757</v>
      </c>
      <c r="I12" s="426" t="s">
        <v>2172</v>
      </c>
      <c r="J12" s="394">
        <v>0</v>
      </c>
      <c r="K12" s="390" t="s">
        <v>2063</v>
      </c>
      <c r="L12" s="390">
        <v>1</v>
      </c>
      <c r="M12" s="390">
        <v>30</v>
      </c>
      <c r="N12" s="390" t="s">
        <v>2023</v>
      </c>
      <c r="O12" s="390" t="s">
        <v>2188</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hidden="1" customHeight="1" x14ac:dyDescent="0.25">
      <c r="A13" s="448">
        <v>9</v>
      </c>
      <c r="B13" s="390"/>
      <c r="C13" s="390"/>
      <c r="D13" s="390"/>
      <c r="E13" s="390" t="s">
        <v>1383</v>
      </c>
      <c r="F13" s="390" t="s">
        <v>66</v>
      </c>
      <c r="G13" s="390" t="s">
        <v>1382</v>
      </c>
      <c r="H13" s="390"/>
      <c r="I13" s="426" t="s">
        <v>2172</v>
      </c>
      <c r="J13" s="394">
        <v>0</v>
      </c>
      <c r="K13" s="390" t="s">
        <v>2063</v>
      </c>
      <c r="L13" s="390">
        <v>1</v>
      </c>
      <c r="M13" s="390">
        <v>1</v>
      </c>
      <c r="N13" s="390" t="s">
        <v>2024</v>
      </c>
      <c r="O13" s="390" t="s">
        <v>2189</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hidden="1" customHeight="1" x14ac:dyDescent="0.25">
      <c r="A14" s="448">
        <v>10</v>
      </c>
      <c r="B14" s="390"/>
      <c r="C14" s="390"/>
      <c r="D14" s="390"/>
      <c r="E14" s="390" t="s">
        <v>2176</v>
      </c>
      <c r="F14" s="390" t="s">
        <v>66</v>
      </c>
      <c r="G14" s="390" t="s">
        <v>1382</v>
      </c>
      <c r="H14" s="390"/>
      <c r="I14" s="426" t="s">
        <v>2172</v>
      </c>
      <c r="J14" s="394">
        <v>0</v>
      </c>
      <c r="K14" s="390" t="s">
        <v>2063</v>
      </c>
      <c r="L14" s="390">
        <v>1</v>
      </c>
      <c r="M14" s="390">
        <v>31</v>
      </c>
      <c r="N14" s="390" t="s">
        <v>2024</v>
      </c>
      <c r="O14" s="390" t="s">
        <v>2190</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hidden="1" customHeight="1" x14ac:dyDescent="0.25">
      <c r="A15" s="448">
        <v>11</v>
      </c>
      <c r="B15" s="390" t="s">
        <v>48</v>
      </c>
      <c r="C15" s="390" t="s">
        <v>1389</v>
      </c>
      <c r="D15" s="390"/>
      <c r="E15" s="390" t="s">
        <v>1388</v>
      </c>
      <c r="F15" s="390" t="s">
        <v>66</v>
      </c>
      <c r="G15" s="390" t="s">
        <v>1386</v>
      </c>
      <c r="H15" s="390" t="s">
        <v>1757</v>
      </c>
      <c r="I15" s="426" t="s">
        <v>2172</v>
      </c>
      <c r="J15" s="394">
        <v>0</v>
      </c>
      <c r="K15" s="390" t="s">
        <v>2063</v>
      </c>
      <c r="L15" s="390">
        <v>1</v>
      </c>
      <c r="M15" s="390">
        <v>1</v>
      </c>
      <c r="N15" s="390" t="s">
        <v>2025</v>
      </c>
      <c r="O15" s="390" t="s">
        <v>2191</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hidden="1" customHeight="1" x14ac:dyDescent="0.25">
      <c r="A16" s="448">
        <v>12</v>
      </c>
      <c r="B16" s="390"/>
      <c r="C16" s="390"/>
      <c r="D16" s="390"/>
      <c r="E16" s="390" t="s">
        <v>1387</v>
      </c>
      <c r="F16" s="390" t="s">
        <v>66</v>
      </c>
      <c r="G16" s="390" t="s">
        <v>1386</v>
      </c>
      <c r="H16" s="390" t="s">
        <v>1757</v>
      </c>
      <c r="I16" s="426" t="s">
        <v>2172</v>
      </c>
      <c r="J16" s="394">
        <v>0</v>
      </c>
      <c r="K16" s="390" t="s">
        <v>2063</v>
      </c>
      <c r="L16" s="390">
        <v>1</v>
      </c>
      <c r="M16" s="390">
        <v>1</v>
      </c>
      <c r="N16" s="390" t="s">
        <v>2025</v>
      </c>
      <c r="O16" s="390" t="s">
        <v>2192</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hidden="1" customHeight="1" x14ac:dyDescent="0.25">
      <c r="A17" s="448">
        <v>13</v>
      </c>
      <c r="B17" s="390"/>
      <c r="C17" s="390"/>
      <c r="D17" s="390"/>
      <c r="E17" s="390" t="s">
        <v>2177</v>
      </c>
      <c r="F17" s="390" t="s">
        <v>66</v>
      </c>
      <c r="G17" s="390" t="s">
        <v>1386</v>
      </c>
      <c r="H17" s="390" t="s">
        <v>1757</v>
      </c>
      <c r="I17" s="426" t="s">
        <v>2172</v>
      </c>
      <c r="J17" s="394">
        <v>0</v>
      </c>
      <c r="K17" s="390" t="s">
        <v>2063</v>
      </c>
      <c r="L17" s="390">
        <v>1</v>
      </c>
      <c r="M17" s="390">
        <v>30</v>
      </c>
      <c r="N17" s="390" t="s">
        <v>2025</v>
      </c>
      <c r="O17" s="390" t="s">
        <v>2193</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hidden="1" customHeight="1" x14ac:dyDescent="0.25">
      <c r="A18" s="448">
        <v>14</v>
      </c>
      <c r="B18" s="390"/>
      <c r="C18" s="390"/>
      <c r="D18" s="390"/>
      <c r="E18" s="390" t="s">
        <v>1384</v>
      </c>
      <c r="F18" s="390" t="s">
        <v>66</v>
      </c>
      <c r="G18" s="390" t="s">
        <v>1382</v>
      </c>
      <c r="H18" s="390"/>
      <c r="I18" s="426" t="s">
        <v>2172</v>
      </c>
      <c r="J18" s="394">
        <v>0</v>
      </c>
      <c r="K18" s="390" t="s">
        <v>2063</v>
      </c>
      <c r="L18" s="390">
        <v>1</v>
      </c>
      <c r="M18" s="390">
        <v>1</v>
      </c>
      <c r="N18" s="390" t="s">
        <v>2026</v>
      </c>
      <c r="O18" s="390" t="s">
        <v>2194</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hidden="1" customHeight="1" x14ac:dyDescent="0.25">
      <c r="A19" s="448">
        <v>15</v>
      </c>
      <c r="B19" s="390"/>
      <c r="C19" s="390"/>
      <c r="D19" s="390"/>
      <c r="E19" s="390" t="s">
        <v>2178</v>
      </c>
      <c r="F19" s="390" t="s">
        <v>66</v>
      </c>
      <c r="G19" s="390" t="s">
        <v>1382</v>
      </c>
      <c r="H19" s="390"/>
      <c r="I19" s="426" t="s">
        <v>2172</v>
      </c>
      <c r="J19" s="394">
        <v>0</v>
      </c>
      <c r="K19" s="390" t="s">
        <v>2063</v>
      </c>
      <c r="L19" s="390">
        <v>1</v>
      </c>
      <c r="M19" s="390">
        <v>31</v>
      </c>
      <c r="N19" s="390" t="s">
        <v>2026</v>
      </c>
      <c r="O19" s="390" t="s">
        <v>2195</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hidden="1" customHeight="1" x14ac:dyDescent="0.25">
      <c r="A20" s="448">
        <v>16</v>
      </c>
      <c r="B20" s="390" t="s">
        <v>1696</v>
      </c>
      <c r="C20" s="390" t="s">
        <v>63</v>
      </c>
      <c r="D20" s="390" t="s">
        <v>2470</v>
      </c>
      <c r="E20" s="390" t="s">
        <v>64</v>
      </c>
      <c r="F20" s="392" t="s">
        <v>66</v>
      </c>
      <c r="G20" s="390" t="s">
        <v>613</v>
      </c>
      <c r="H20" s="390"/>
      <c r="I20" s="390" t="s">
        <v>1256</v>
      </c>
      <c r="J20" s="391">
        <v>1</v>
      </c>
      <c r="K20" s="390" t="s">
        <v>2064</v>
      </c>
      <c r="L20" s="390">
        <v>1</v>
      </c>
      <c r="M20" s="390">
        <v>1</v>
      </c>
      <c r="N20" s="390" t="s">
        <v>1941</v>
      </c>
      <c r="O20" s="390" t="s">
        <v>2196</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hidden="1" customHeight="1" x14ac:dyDescent="0.25">
      <c r="A21" s="448">
        <v>17</v>
      </c>
      <c r="B21" s="390"/>
      <c r="C21" s="390"/>
      <c r="D21" s="390"/>
      <c r="E21" s="390" t="s">
        <v>67</v>
      </c>
      <c r="F21" s="392" t="s">
        <v>69</v>
      </c>
      <c r="G21" s="390" t="s">
        <v>613</v>
      </c>
      <c r="H21" s="390"/>
      <c r="I21" s="390" t="s">
        <v>1256</v>
      </c>
      <c r="J21" s="391">
        <v>1</v>
      </c>
      <c r="K21" s="390" t="s">
        <v>2064</v>
      </c>
      <c r="L21" s="390">
        <v>1</v>
      </c>
      <c r="M21" s="390">
        <v>1</v>
      </c>
      <c r="N21" s="390" t="s">
        <v>1941</v>
      </c>
      <c r="O21" s="390" t="s">
        <v>2197</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hidden="1" customHeight="1" x14ac:dyDescent="0.25">
      <c r="A22" s="448">
        <v>18</v>
      </c>
      <c r="B22" s="390"/>
      <c r="C22" s="390"/>
      <c r="D22" s="390"/>
      <c r="E22" s="390" t="s">
        <v>71</v>
      </c>
      <c r="F22" s="392" t="s">
        <v>66</v>
      </c>
      <c r="G22" s="390" t="s">
        <v>1443</v>
      </c>
      <c r="H22" s="390"/>
      <c r="I22" s="390" t="s">
        <v>1256</v>
      </c>
      <c r="J22" s="391">
        <v>0</v>
      </c>
      <c r="K22" s="390" t="s">
        <v>2064</v>
      </c>
      <c r="L22" s="390">
        <v>1</v>
      </c>
      <c r="M22" s="390">
        <v>1</v>
      </c>
      <c r="N22" s="390" t="s">
        <v>1941</v>
      </c>
      <c r="O22" s="390" t="s">
        <v>2198</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hidden="1" customHeight="1" x14ac:dyDescent="0.25">
      <c r="A23" s="448">
        <v>19</v>
      </c>
      <c r="B23" s="390"/>
      <c r="C23" s="390"/>
      <c r="D23" s="390"/>
      <c r="E23" s="390" t="s">
        <v>73</v>
      </c>
      <c r="F23" s="392" t="s">
        <v>66</v>
      </c>
      <c r="G23" s="390" t="s">
        <v>613</v>
      </c>
      <c r="H23" s="390"/>
      <c r="I23" s="390" t="s">
        <v>1256</v>
      </c>
      <c r="J23" s="394">
        <v>0</v>
      </c>
      <c r="K23" s="390" t="s">
        <v>2064</v>
      </c>
      <c r="L23" s="390">
        <v>1</v>
      </c>
      <c r="M23" s="390">
        <v>1</v>
      </c>
      <c r="N23" s="390" t="s">
        <v>1941</v>
      </c>
      <c r="O23" s="390" t="s">
        <v>2199</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hidden="1" customHeight="1" x14ac:dyDescent="0.25">
      <c r="A24" s="448">
        <v>20</v>
      </c>
      <c r="B24" s="390"/>
      <c r="C24" s="390"/>
      <c r="D24" s="390"/>
      <c r="E24" s="390" t="s">
        <v>76</v>
      </c>
      <c r="F24" s="392" t="s">
        <v>87</v>
      </c>
      <c r="G24" s="390" t="s">
        <v>75</v>
      </c>
      <c r="H24" s="390" t="s">
        <v>1757</v>
      </c>
      <c r="I24" s="390" t="s">
        <v>1256</v>
      </c>
      <c r="J24" s="394">
        <v>0</v>
      </c>
      <c r="K24" s="390" t="s">
        <v>2064</v>
      </c>
      <c r="L24" s="390">
        <v>1</v>
      </c>
      <c r="M24" s="390">
        <v>1</v>
      </c>
      <c r="N24" s="390" t="s">
        <v>1941</v>
      </c>
      <c r="O24" s="390" t="s">
        <v>2200</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hidden="1" customHeight="1" x14ac:dyDescent="0.25">
      <c r="A25" s="448">
        <v>21</v>
      </c>
      <c r="B25" s="390"/>
      <c r="C25" s="390"/>
      <c r="D25" s="390"/>
      <c r="E25" s="390" t="s">
        <v>79</v>
      </c>
      <c r="F25" s="392" t="s">
        <v>87</v>
      </c>
      <c r="G25" s="390" t="s">
        <v>75</v>
      </c>
      <c r="H25" s="390" t="s">
        <v>1757</v>
      </c>
      <c r="I25" s="390" t="s">
        <v>1256</v>
      </c>
      <c r="J25" s="394">
        <v>0</v>
      </c>
      <c r="K25" s="390" t="s">
        <v>2064</v>
      </c>
      <c r="L25" s="390">
        <v>1</v>
      </c>
      <c r="M25" s="390">
        <v>1</v>
      </c>
      <c r="N25" s="390" t="s">
        <v>1941</v>
      </c>
      <c r="O25" s="390" t="s">
        <v>2201</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hidden="1" customHeight="1" x14ac:dyDescent="0.25">
      <c r="A26" s="448">
        <v>22</v>
      </c>
      <c r="B26" s="390"/>
      <c r="C26" s="390"/>
      <c r="D26" s="390"/>
      <c r="E26" s="390" t="s">
        <v>81</v>
      </c>
      <c r="F26" s="392" t="s">
        <v>66</v>
      </c>
      <c r="G26" s="390" t="s">
        <v>1444</v>
      </c>
      <c r="H26" s="390"/>
      <c r="I26" s="390" t="s">
        <v>1256</v>
      </c>
      <c r="J26" s="394">
        <v>0</v>
      </c>
      <c r="K26" s="390" t="s">
        <v>2064</v>
      </c>
      <c r="L26" s="390">
        <v>1</v>
      </c>
      <c r="M26" s="390">
        <v>1</v>
      </c>
      <c r="N26" s="390" t="s">
        <v>1941</v>
      </c>
      <c r="O26" s="390" t="s">
        <v>2202</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1207</v>
      </c>
      <c r="AG26" s="440">
        <f>Table133[[#This Row],[Default]]</f>
        <v>0</v>
      </c>
      <c r="AH26" s="390" t="s">
        <v>1371</v>
      </c>
      <c r="AI26" s="390" t="s">
        <v>66</v>
      </c>
      <c r="AJ26" s="390"/>
      <c r="AK26" s="390"/>
      <c r="AL26" s="390" t="s">
        <v>1370</v>
      </c>
    </row>
    <row r="27" spans="1:38" ht="30.75" hidden="1" customHeight="1" x14ac:dyDescent="0.25">
      <c r="A27" s="448">
        <v>23</v>
      </c>
      <c r="B27" s="390"/>
      <c r="C27" s="390"/>
      <c r="D27" s="390"/>
      <c r="E27" s="390" t="s">
        <v>83</v>
      </c>
      <c r="F27" s="392" t="s">
        <v>66</v>
      </c>
      <c r="G27" s="390" t="s">
        <v>1449</v>
      </c>
      <c r="H27" s="390" t="s">
        <v>1757</v>
      </c>
      <c r="I27" s="390" t="s">
        <v>1256</v>
      </c>
      <c r="J27" s="394">
        <v>0</v>
      </c>
      <c r="K27" s="390" t="s">
        <v>2064</v>
      </c>
      <c r="L27" s="390">
        <v>1</v>
      </c>
      <c r="M27" s="390">
        <v>1</v>
      </c>
      <c r="N27" s="390" t="s">
        <v>1941</v>
      </c>
      <c r="O27" s="390" t="s">
        <v>2203</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hidden="1" customHeight="1" x14ac:dyDescent="0.25">
      <c r="A28" s="448">
        <v>24</v>
      </c>
      <c r="B28" s="390"/>
      <c r="C28" s="390"/>
      <c r="D28" s="390"/>
      <c r="E28" s="390" t="s">
        <v>85</v>
      </c>
      <c r="F28" s="392" t="s">
        <v>87</v>
      </c>
      <c r="G28" s="390" t="s">
        <v>613</v>
      </c>
      <c r="H28" s="390"/>
      <c r="I28" s="390" t="s">
        <v>1256</v>
      </c>
      <c r="J28" s="394">
        <v>0</v>
      </c>
      <c r="K28" s="390" t="s">
        <v>2064</v>
      </c>
      <c r="L28" s="390">
        <v>1</v>
      </c>
      <c r="M28" s="390">
        <v>1</v>
      </c>
      <c r="N28" s="390" t="s">
        <v>1942</v>
      </c>
      <c r="O28" s="390" t="s">
        <v>2204</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hidden="1" customHeight="1" x14ac:dyDescent="0.25">
      <c r="A29" s="448">
        <v>25</v>
      </c>
      <c r="B29" s="390"/>
      <c r="C29" s="390"/>
      <c r="D29" s="390"/>
      <c r="E29" s="390" t="s">
        <v>811</v>
      </c>
      <c r="F29" s="392" t="s">
        <v>87</v>
      </c>
      <c r="G29" s="390" t="s">
        <v>809</v>
      </c>
      <c r="H29" s="390"/>
      <c r="I29" s="390" t="s">
        <v>1256</v>
      </c>
      <c r="J29" s="394">
        <v>0</v>
      </c>
      <c r="K29" s="390" t="s">
        <v>2064</v>
      </c>
      <c r="L29" s="390">
        <v>1</v>
      </c>
      <c r="M29" s="390">
        <v>1</v>
      </c>
      <c r="N29" s="390" t="s">
        <v>1942</v>
      </c>
      <c r="O29" s="390" t="s">
        <v>2205</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hidden="1" customHeight="1" x14ac:dyDescent="0.25">
      <c r="A30" s="448">
        <v>26</v>
      </c>
      <c r="B30" s="390"/>
      <c r="C30" s="390"/>
      <c r="D30" s="390"/>
      <c r="E30" s="390" t="s">
        <v>89</v>
      </c>
      <c r="F30" s="392" t="s">
        <v>87</v>
      </c>
      <c r="G30" s="390" t="s">
        <v>647</v>
      </c>
      <c r="H30" s="390"/>
      <c r="I30" s="390" t="s">
        <v>1256</v>
      </c>
      <c r="J30" s="391">
        <v>1</v>
      </c>
      <c r="K30" s="390" t="s">
        <v>2064</v>
      </c>
      <c r="L30" s="390">
        <v>1</v>
      </c>
      <c r="M30" s="390">
        <v>1</v>
      </c>
      <c r="N30" s="390" t="s">
        <v>1942</v>
      </c>
      <c r="O30" s="390" t="s">
        <v>2206</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hidden="1" customHeight="1" x14ac:dyDescent="0.25">
      <c r="A31" s="448">
        <v>27</v>
      </c>
      <c r="B31" s="390"/>
      <c r="C31" s="390"/>
      <c r="D31" s="390"/>
      <c r="E31" s="390" t="s">
        <v>2040</v>
      </c>
      <c r="F31" s="392" t="s">
        <v>87</v>
      </c>
      <c r="G31" s="390" t="s">
        <v>613</v>
      </c>
      <c r="H31" s="390" t="s">
        <v>1763</v>
      </c>
      <c r="I31" s="390" t="s">
        <v>1256</v>
      </c>
      <c r="J31" s="394">
        <v>0</v>
      </c>
      <c r="K31" s="390" t="s">
        <v>2064</v>
      </c>
      <c r="L31" s="390">
        <v>1</v>
      </c>
      <c r="M31" s="390">
        <v>1</v>
      </c>
      <c r="N31" s="390" t="s">
        <v>1942</v>
      </c>
      <c r="O31" s="390" t="s">
        <v>2207</v>
      </c>
      <c r="P31" s="390" t="s">
        <v>2179</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hidden="1" customHeight="1" x14ac:dyDescent="0.25">
      <c r="A32" s="448">
        <v>28</v>
      </c>
      <c r="B32" s="390"/>
      <c r="C32" s="390"/>
      <c r="D32" s="390"/>
      <c r="E32" s="390" t="s">
        <v>92</v>
      </c>
      <c r="F32" s="392" t="s">
        <v>87</v>
      </c>
      <c r="G32" s="390" t="s">
        <v>91</v>
      </c>
      <c r="H32" s="390" t="s">
        <v>1757</v>
      </c>
      <c r="I32" s="390" t="s">
        <v>1256</v>
      </c>
      <c r="J32" s="394">
        <v>0</v>
      </c>
      <c r="K32" s="390"/>
      <c r="L32" s="390">
        <v>1</v>
      </c>
      <c r="M32" s="390">
        <v>1</v>
      </c>
      <c r="N32" s="390" t="s">
        <v>1942</v>
      </c>
      <c r="O32" s="390" t="s">
        <v>2207</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hidden="1" customHeight="1" x14ac:dyDescent="0.25">
      <c r="A33" s="448">
        <v>29</v>
      </c>
      <c r="B33" s="390"/>
      <c r="C33" s="390"/>
      <c r="D33" s="390"/>
      <c r="E33" s="390" t="s">
        <v>94</v>
      </c>
      <c r="F33" s="392" t="s">
        <v>87</v>
      </c>
      <c r="G33" s="390" t="s">
        <v>649</v>
      </c>
      <c r="H33" s="390" t="s">
        <v>1757</v>
      </c>
      <c r="I33" s="390" t="s">
        <v>1256</v>
      </c>
      <c r="J33" s="394">
        <v>0</v>
      </c>
      <c r="K33" s="390" t="s">
        <v>2064</v>
      </c>
      <c r="L33" s="390">
        <v>1</v>
      </c>
      <c r="M33" s="390">
        <v>1</v>
      </c>
      <c r="N33" s="390" t="s">
        <v>1942</v>
      </c>
      <c r="O33" s="390" t="s">
        <v>2208</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hidden="1" customHeight="1" x14ac:dyDescent="0.25">
      <c r="A34" s="448">
        <v>30</v>
      </c>
      <c r="B34" s="390"/>
      <c r="C34" s="390"/>
      <c r="D34" s="390"/>
      <c r="E34" s="390" t="s">
        <v>96</v>
      </c>
      <c r="F34" s="392" t="s">
        <v>87</v>
      </c>
      <c r="G34" s="390" t="s">
        <v>172</v>
      </c>
      <c r="H34" s="390" t="s">
        <v>1757</v>
      </c>
      <c r="I34" s="390" t="s">
        <v>1256</v>
      </c>
      <c r="J34" s="394">
        <v>0</v>
      </c>
      <c r="K34" s="390" t="s">
        <v>2064</v>
      </c>
      <c r="L34" s="390">
        <v>1</v>
      </c>
      <c r="M34" s="390">
        <v>1</v>
      </c>
      <c r="N34" s="390" t="s">
        <v>1942</v>
      </c>
      <c r="O34" s="390" t="s">
        <v>2209</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hidden="1" customHeight="1" x14ac:dyDescent="0.25">
      <c r="A35" s="448">
        <v>31</v>
      </c>
      <c r="B35" s="390"/>
      <c r="C35" s="390"/>
      <c r="D35" s="390"/>
      <c r="E35" s="390" t="s">
        <v>98</v>
      </c>
      <c r="F35" s="392" t="s">
        <v>87</v>
      </c>
      <c r="G35" s="390" t="s">
        <v>613</v>
      </c>
      <c r="H35" s="390"/>
      <c r="I35" s="390" t="s">
        <v>1256</v>
      </c>
      <c r="J35" s="394" t="s">
        <v>2373</v>
      </c>
      <c r="K35" s="390" t="s">
        <v>2064</v>
      </c>
      <c r="L35" s="390">
        <v>1</v>
      </c>
      <c r="M35" s="390">
        <v>1</v>
      </c>
      <c r="N35" s="390" t="s">
        <v>1942</v>
      </c>
      <c r="O35" s="390" t="s">
        <v>2210</v>
      </c>
      <c r="P35" s="390" t="s">
        <v>2391</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hidden="1" customHeight="1" x14ac:dyDescent="0.25">
      <c r="A36" s="448">
        <v>32</v>
      </c>
      <c r="B36" s="390"/>
      <c r="C36" s="390"/>
      <c r="D36" s="390"/>
      <c r="E36" s="390" t="s">
        <v>101</v>
      </c>
      <c r="F36" s="392" t="s">
        <v>66</v>
      </c>
      <c r="G36" s="390" t="s">
        <v>1490</v>
      </c>
      <c r="H36" s="390"/>
      <c r="I36" s="390" t="s">
        <v>2143</v>
      </c>
      <c r="J36" s="394" t="s">
        <v>1880</v>
      </c>
      <c r="K36" s="390" t="s">
        <v>2064</v>
      </c>
      <c r="L36" s="390">
        <v>1</v>
      </c>
      <c r="M36" s="390">
        <v>1</v>
      </c>
      <c r="N36" s="390" t="s">
        <v>1942</v>
      </c>
      <c r="O36" s="390" t="s">
        <v>2211</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hidden="1" customHeight="1" x14ac:dyDescent="0.25">
      <c r="A37" s="448">
        <v>33</v>
      </c>
      <c r="B37" s="390"/>
      <c r="C37" s="390"/>
      <c r="D37" s="390"/>
      <c r="E37" s="390" t="s">
        <v>103</v>
      </c>
      <c r="F37" s="392" t="s">
        <v>87</v>
      </c>
      <c r="G37" s="390" t="s">
        <v>613</v>
      </c>
      <c r="H37" s="390"/>
      <c r="I37" s="390" t="s">
        <v>2143</v>
      </c>
      <c r="J37" s="394" t="s">
        <v>1879</v>
      </c>
      <c r="K37" s="390" t="s">
        <v>2064</v>
      </c>
      <c r="L37" s="390">
        <v>1</v>
      </c>
      <c r="M37" s="390">
        <v>1</v>
      </c>
      <c r="N37" s="390" t="s">
        <v>1943</v>
      </c>
      <c r="O37" s="390" t="s">
        <v>2212</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hidden="1" customHeight="1" x14ac:dyDescent="0.25">
      <c r="A38" s="448">
        <v>34</v>
      </c>
      <c r="B38" s="390"/>
      <c r="C38" s="390"/>
      <c r="D38" s="390"/>
      <c r="E38" s="390" t="s">
        <v>105</v>
      </c>
      <c r="F38" s="392" t="s">
        <v>87</v>
      </c>
      <c r="G38" s="390" t="s">
        <v>613</v>
      </c>
      <c r="H38" s="390"/>
      <c r="I38" s="390" t="s">
        <v>2143</v>
      </c>
      <c r="J38" s="394" t="s">
        <v>1879</v>
      </c>
      <c r="K38" s="390" t="s">
        <v>2064</v>
      </c>
      <c r="L38" s="390">
        <v>1</v>
      </c>
      <c r="M38" s="390">
        <v>1</v>
      </c>
      <c r="N38" s="390" t="s">
        <v>1943</v>
      </c>
      <c r="O38" s="390" t="s">
        <v>2213</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hidden="1" customHeight="1" x14ac:dyDescent="0.25">
      <c r="A39" s="448">
        <v>35</v>
      </c>
      <c r="B39" s="390"/>
      <c r="C39" s="390"/>
      <c r="D39" s="390"/>
      <c r="E39" s="390" t="s">
        <v>107</v>
      </c>
      <c r="F39" s="392" t="s">
        <v>66</v>
      </c>
      <c r="G39" s="390" t="s">
        <v>1490</v>
      </c>
      <c r="H39" s="390"/>
      <c r="I39" s="390" t="s">
        <v>2143</v>
      </c>
      <c r="J39" s="394" t="s">
        <v>1869</v>
      </c>
      <c r="K39" s="390" t="s">
        <v>2064</v>
      </c>
      <c r="L39" s="390">
        <v>1</v>
      </c>
      <c r="M39" s="390">
        <v>5</v>
      </c>
      <c r="N39" s="390" t="s">
        <v>1943</v>
      </c>
      <c r="O39" s="390" t="s">
        <v>2214</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hidden="1" customHeight="1" x14ac:dyDescent="0.25">
      <c r="A40" s="448">
        <v>36</v>
      </c>
      <c r="B40" s="390"/>
      <c r="C40" s="390"/>
      <c r="D40" s="390"/>
      <c r="E40" s="390" t="s">
        <v>109</v>
      </c>
      <c r="F40" s="392" t="s">
        <v>1752</v>
      </c>
      <c r="G40" s="390" t="s">
        <v>1530</v>
      </c>
      <c r="H40" s="400" t="s">
        <v>1858</v>
      </c>
      <c r="I40" s="396" t="s">
        <v>2143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hidden="1" customHeight="1" x14ac:dyDescent="0.25">
      <c r="A41" s="448">
        <v>37</v>
      </c>
      <c r="B41" s="390"/>
      <c r="C41" s="390"/>
      <c r="D41" s="390"/>
      <c r="E41" s="390" t="s">
        <v>111</v>
      </c>
      <c r="F41" s="392" t="s">
        <v>1752</v>
      </c>
      <c r="G41" s="390" t="s">
        <v>1530</v>
      </c>
      <c r="H41" s="400" t="s">
        <v>1858</v>
      </c>
      <c r="I41" s="396" t="s">
        <v>2143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hidden="1" customHeight="1" x14ac:dyDescent="0.25">
      <c r="A42" s="448">
        <v>38</v>
      </c>
      <c r="B42" s="390"/>
      <c r="C42" s="390"/>
      <c r="D42" s="390"/>
      <c r="E42" s="390" t="s">
        <v>113</v>
      </c>
      <c r="F42" s="392" t="s">
        <v>1752</v>
      </c>
      <c r="G42" s="390" t="s">
        <v>1530</v>
      </c>
      <c r="H42" s="400" t="s">
        <v>1858</v>
      </c>
      <c r="I42" s="396" t="s">
        <v>2143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hidden="1" customHeight="1" x14ac:dyDescent="0.25">
      <c r="A43" s="448">
        <v>39</v>
      </c>
      <c r="B43" s="390"/>
      <c r="C43" s="390"/>
      <c r="D43" s="390"/>
      <c r="E43" s="390" t="s">
        <v>115</v>
      </c>
      <c r="F43" s="392" t="s">
        <v>1752</v>
      </c>
      <c r="G43" s="390" t="s">
        <v>1530</v>
      </c>
      <c r="H43" s="400" t="s">
        <v>1858</v>
      </c>
      <c r="I43" s="396" t="s">
        <v>2143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hidden="1" customHeight="1" x14ac:dyDescent="0.25">
      <c r="A44" s="448">
        <v>40</v>
      </c>
      <c r="B44" s="390"/>
      <c r="C44" s="390"/>
      <c r="D44" s="390"/>
      <c r="E44" s="390" t="s">
        <v>117</v>
      </c>
      <c r="F44" s="392" t="s">
        <v>1752</v>
      </c>
      <c r="G44" s="390" t="s">
        <v>1530</v>
      </c>
      <c r="H44" s="400" t="s">
        <v>1858</v>
      </c>
      <c r="I44" s="396" t="s">
        <v>2143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hidden="1" customHeight="1" x14ac:dyDescent="0.25">
      <c r="A45" s="448">
        <v>41</v>
      </c>
      <c r="B45" s="390"/>
      <c r="C45" s="390"/>
      <c r="D45" s="390"/>
      <c r="E45" s="390" t="s">
        <v>120</v>
      </c>
      <c r="F45" s="392" t="s">
        <v>87</v>
      </c>
      <c r="G45" s="390" t="s">
        <v>119</v>
      </c>
      <c r="H45" s="390" t="s">
        <v>1756</v>
      </c>
      <c r="I45" s="390" t="s">
        <v>2143</v>
      </c>
      <c r="J45" s="394">
        <v>0</v>
      </c>
      <c r="K45" s="390" t="s">
        <v>2064</v>
      </c>
      <c r="L45" s="390">
        <v>1</v>
      </c>
      <c r="M45" s="390">
        <v>1</v>
      </c>
      <c r="N45" s="390" t="s">
        <v>1943</v>
      </c>
      <c r="O45" s="390" t="s">
        <v>2215</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hidden="1" customHeight="1" x14ac:dyDescent="0.25">
      <c r="A46" s="448">
        <v>42</v>
      </c>
      <c r="B46" s="390"/>
      <c r="C46" s="390"/>
      <c r="D46" s="390"/>
      <c r="E46" s="390" t="s">
        <v>123</v>
      </c>
      <c r="F46" s="392" t="s">
        <v>87</v>
      </c>
      <c r="G46" s="390" t="s">
        <v>122</v>
      </c>
      <c r="H46" s="390" t="s">
        <v>1756</v>
      </c>
      <c r="I46" s="390" t="s">
        <v>2145</v>
      </c>
      <c r="J46" s="394">
        <v>0</v>
      </c>
      <c r="K46" s="390" t="s">
        <v>2064</v>
      </c>
      <c r="L46" s="390">
        <v>1</v>
      </c>
      <c r="M46" s="390">
        <v>1</v>
      </c>
      <c r="N46" s="390" t="s">
        <v>1944</v>
      </c>
      <c r="O46" s="390" t="s">
        <v>2216</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hidden="1" customHeight="1" x14ac:dyDescent="0.25">
      <c r="A47" s="448">
        <v>43</v>
      </c>
      <c r="B47" s="390"/>
      <c r="C47" s="390"/>
      <c r="D47" s="390"/>
      <c r="E47" s="390" t="s">
        <v>126</v>
      </c>
      <c r="F47" s="392" t="s">
        <v>128</v>
      </c>
      <c r="G47" s="390" t="s">
        <v>125</v>
      </c>
      <c r="H47" s="390" t="s">
        <v>1757</v>
      </c>
      <c r="I47" s="390" t="s">
        <v>2145</v>
      </c>
      <c r="J47" s="394">
        <v>0</v>
      </c>
      <c r="K47" s="390" t="s">
        <v>2064</v>
      </c>
      <c r="L47" s="390">
        <v>1</v>
      </c>
      <c r="M47" s="390">
        <v>1</v>
      </c>
      <c r="N47" s="390" t="s">
        <v>1944</v>
      </c>
      <c r="O47" s="390" t="s">
        <v>2217</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hidden="1" customHeight="1" x14ac:dyDescent="0.25">
      <c r="A48" s="448">
        <v>44</v>
      </c>
      <c r="B48" s="390"/>
      <c r="C48" s="390"/>
      <c r="D48" s="390"/>
      <c r="E48" s="390" t="s">
        <v>129</v>
      </c>
      <c r="F48" s="392" t="s">
        <v>66</v>
      </c>
      <c r="G48" s="390" t="s">
        <v>1490</v>
      </c>
      <c r="H48" s="390"/>
      <c r="I48" s="390" t="s">
        <v>2145</v>
      </c>
      <c r="J48" s="394" t="s">
        <v>1872</v>
      </c>
      <c r="K48" s="390" t="s">
        <v>2064</v>
      </c>
      <c r="L48" s="390">
        <v>1</v>
      </c>
      <c r="M48" s="390">
        <v>3</v>
      </c>
      <c r="N48" s="390" t="s">
        <v>1944</v>
      </c>
      <c r="O48" s="390" t="s">
        <v>2218</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hidden="1" customHeight="1" x14ac:dyDescent="0.25">
      <c r="A49" s="448">
        <v>45</v>
      </c>
      <c r="B49" s="390"/>
      <c r="C49" s="390"/>
      <c r="D49" s="390"/>
      <c r="E49" s="390" t="s">
        <v>131</v>
      </c>
      <c r="F49" s="392" t="s">
        <v>1807</v>
      </c>
      <c r="G49" s="390" t="s">
        <v>1530</v>
      </c>
      <c r="H49" s="400" t="s">
        <v>1858</v>
      </c>
      <c r="I49" s="396" t="s">
        <v>2145</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hidden="1" customHeight="1" x14ac:dyDescent="0.25">
      <c r="A50" s="448">
        <v>46</v>
      </c>
      <c r="B50" s="390"/>
      <c r="C50" s="390"/>
      <c r="D50" s="390"/>
      <c r="E50" s="390" t="s">
        <v>1265</v>
      </c>
      <c r="F50" s="392" t="s">
        <v>1807</v>
      </c>
      <c r="G50" s="390" t="s">
        <v>2121</v>
      </c>
      <c r="H50" s="400" t="s">
        <v>1858</v>
      </c>
      <c r="I50" s="396" t="s">
        <v>2145</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hidden="1" customHeight="1" x14ac:dyDescent="0.25">
      <c r="A51" s="448">
        <v>47</v>
      </c>
      <c r="B51" s="390"/>
      <c r="C51" s="390"/>
      <c r="D51" s="390"/>
      <c r="E51" s="390" t="s">
        <v>376</v>
      </c>
      <c r="F51" s="392" t="s">
        <v>1807</v>
      </c>
      <c r="G51" s="390" t="s">
        <v>1531</v>
      </c>
      <c r="H51" s="400" t="s">
        <v>1858</v>
      </c>
      <c r="I51" s="396" t="s">
        <v>2145</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hidden="1" customHeight="1" x14ac:dyDescent="0.25">
      <c r="A52" s="448">
        <v>48</v>
      </c>
      <c r="B52" s="390"/>
      <c r="C52" s="390"/>
      <c r="D52" s="390"/>
      <c r="E52" s="390" t="s">
        <v>134</v>
      </c>
      <c r="F52" s="392" t="s">
        <v>87</v>
      </c>
      <c r="G52" s="390" t="s">
        <v>133</v>
      </c>
      <c r="H52" s="390" t="s">
        <v>1756</v>
      </c>
      <c r="I52" s="390" t="s">
        <v>2145</v>
      </c>
      <c r="J52" s="394" t="s">
        <v>1880</v>
      </c>
      <c r="K52" s="390" t="s">
        <v>2064</v>
      </c>
      <c r="L52" s="390">
        <v>1</v>
      </c>
      <c r="M52" s="390">
        <v>1</v>
      </c>
      <c r="N52" s="390" t="s">
        <v>1944</v>
      </c>
      <c r="O52" s="390" t="s">
        <v>2219</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hidden="1" customHeight="1" x14ac:dyDescent="0.25">
      <c r="A53" s="448">
        <v>49</v>
      </c>
      <c r="B53" s="390"/>
      <c r="C53" s="390"/>
      <c r="D53" s="390"/>
      <c r="E53" s="390" t="s">
        <v>136</v>
      </c>
      <c r="F53" s="392" t="s">
        <v>128</v>
      </c>
      <c r="G53" s="390" t="s">
        <v>125</v>
      </c>
      <c r="H53" s="390" t="s">
        <v>1858</v>
      </c>
      <c r="I53" s="390" t="s">
        <v>2145</v>
      </c>
      <c r="J53" s="394" t="s">
        <v>1880</v>
      </c>
      <c r="K53" s="390" t="s">
        <v>2064</v>
      </c>
      <c r="L53" s="390">
        <v>1</v>
      </c>
      <c r="M53" s="390">
        <v>1</v>
      </c>
      <c r="N53" s="390" t="s">
        <v>1944</v>
      </c>
      <c r="O53" s="390" t="s">
        <v>2220</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hidden="1" customHeight="1" x14ac:dyDescent="0.25">
      <c r="A54" s="448">
        <v>50</v>
      </c>
      <c r="B54" s="390"/>
      <c r="C54" s="390"/>
      <c r="D54" s="390"/>
      <c r="E54" s="390" t="s">
        <v>138</v>
      </c>
      <c r="F54" s="392" t="s">
        <v>140</v>
      </c>
      <c r="G54" s="390" t="s">
        <v>613</v>
      </c>
      <c r="H54" s="390"/>
      <c r="I54" s="390" t="s">
        <v>2145</v>
      </c>
      <c r="J54" s="394" t="s">
        <v>1880</v>
      </c>
      <c r="K54" s="390" t="s">
        <v>2064</v>
      </c>
      <c r="L54" s="390">
        <v>1</v>
      </c>
      <c r="M54" s="390">
        <v>1</v>
      </c>
      <c r="N54" s="390" t="s">
        <v>1944</v>
      </c>
      <c r="O54" s="390" t="s">
        <v>2221</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hidden="1" customHeight="1" x14ac:dyDescent="0.25">
      <c r="A55" s="448">
        <v>51</v>
      </c>
      <c r="B55" s="390" t="s">
        <v>1699</v>
      </c>
      <c r="C55" s="390" t="s">
        <v>141</v>
      </c>
      <c r="D55" s="390" t="s">
        <v>2470</v>
      </c>
      <c r="E55" s="390" t="s">
        <v>142</v>
      </c>
      <c r="F55" s="392" t="s">
        <v>87</v>
      </c>
      <c r="G55" s="390" t="s">
        <v>640</v>
      </c>
      <c r="H55" s="390"/>
      <c r="I55" s="390" t="s">
        <v>2143</v>
      </c>
      <c r="J55" s="394" t="s">
        <v>1879</v>
      </c>
      <c r="K55" s="390" t="s">
        <v>2064</v>
      </c>
      <c r="L55" s="390">
        <v>1</v>
      </c>
      <c r="M55" s="390">
        <v>1</v>
      </c>
      <c r="N55" s="390" t="s">
        <v>1945</v>
      </c>
      <c r="O55" s="390" t="s">
        <v>2222</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hidden="1" customHeight="1" x14ac:dyDescent="0.25">
      <c r="A56" s="448">
        <v>52</v>
      </c>
      <c r="B56" s="390"/>
      <c r="C56" s="390"/>
      <c r="D56" s="390"/>
      <c r="E56" s="390" t="s">
        <v>145</v>
      </c>
      <c r="F56" s="392" t="s">
        <v>87</v>
      </c>
      <c r="G56" s="390" t="s">
        <v>144</v>
      </c>
      <c r="H56" s="390"/>
      <c r="I56" s="390" t="s">
        <v>2143</v>
      </c>
      <c r="J56" s="394" t="s">
        <v>1880</v>
      </c>
      <c r="K56" s="390" t="s">
        <v>2064</v>
      </c>
      <c r="L56" s="390">
        <v>1</v>
      </c>
      <c r="M56" s="390">
        <v>1</v>
      </c>
      <c r="N56" s="390" t="s">
        <v>1945</v>
      </c>
      <c r="O56" s="390" t="s">
        <v>2223</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hidden="1" customHeight="1" x14ac:dyDescent="0.25">
      <c r="A57" s="448">
        <v>53</v>
      </c>
      <c r="B57" s="390"/>
      <c r="C57" s="390"/>
      <c r="D57" s="390"/>
      <c r="E57" s="390" t="s">
        <v>148</v>
      </c>
      <c r="F57" s="392" t="s">
        <v>87</v>
      </c>
      <c r="G57" s="390" t="s">
        <v>147</v>
      </c>
      <c r="H57" s="390"/>
      <c r="I57" s="390" t="s">
        <v>2143</v>
      </c>
      <c r="J57" s="394" t="s">
        <v>1880</v>
      </c>
      <c r="K57" s="390" t="s">
        <v>2064</v>
      </c>
      <c r="L57" s="390">
        <v>1</v>
      </c>
      <c r="M57" s="390">
        <v>1</v>
      </c>
      <c r="N57" s="390" t="s">
        <v>1945</v>
      </c>
      <c r="O57" s="390" t="s">
        <v>2224</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hidden="1" customHeight="1" x14ac:dyDescent="0.25">
      <c r="A58" s="448">
        <v>54</v>
      </c>
      <c r="B58" s="390"/>
      <c r="C58" s="390"/>
      <c r="D58" s="390"/>
      <c r="E58" s="390" t="s">
        <v>2073</v>
      </c>
      <c r="F58" s="392" t="s">
        <v>128</v>
      </c>
      <c r="G58" s="392" t="s">
        <v>613</v>
      </c>
      <c r="H58" s="390" t="s">
        <v>2094</v>
      </c>
      <c r="I58" s="390" t="s">
        <v>2143</v>
      </c>
      <c r="J58" s="391" t="s">
        <v>1879</v>
      </c>
      <c r="K58" s="390" t="s">
        <v>2064</v>
      </c>
      <c r="L58" s="390">
        <v>1</v>
      </c>
      <c r="M58" s="390">
        <v>1</v>
      </c>
      <c r="N58" s="390" t="s">
        <v>1945</v>
      </c>
      <c r="O58" s="390" t="s">
        <v>2225</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hidden="1" customHeight="1" x14ac:dyDescent="0.25">
      <c r="A59" s="448">
        <v>55</v>
      </c>
      <c r="B59" s="390"/>
      <c r="C59" s="390"/>
      <c r="D59" s="390"/>
      <c r="E59" s="390" t="s">
        <v>2074</v>
      </c>
      <c r="F59" s="392" t="s">
        <v>128</v>
      </c>
      <c r="G59" s="392" t="s">
        <v>613</v>
      </c>
      <c r="H59" s="390" t="s">
        <v>2094</v>
      </c>
      <c r="I59" s="390" t="s">
        <v>2143</v>
      </c>
      <c r="J59" s="391" t="s">
        <v>1879</v>
      </c>
      <c r="K59" s="390" t="s">
        <v>2064</v>
      </c>
      <c r="L59" s="390">
        <v>1</v>
      </c>
      <c r="M59" s="390">
        <v>1</v>
      </c>
      <c r="N59" s="390" t="s">
        <v>1945</v>
      </c>
      <c r="O59" s="390" t="s">
        <v>2226</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hidden="1" customHeight="1" x14ac:dyDescent="0.25">
      <c r="A60" s="448">
        <v>56</v>
      </c>
      <c r="B60" s="390"/>
      <c r="C60" s="390"/>
      <c r="D60" s="390"/>
      <c r="E60" s="390" t="s">
        <v>2075</v>
      </c>
      <c r="F60" s="392" t="s">
        <v>128</v>
      </c>
      <c r="G60" s="392" t="s">
        <v>613</v>
      </c>
      <c r="H60" s="390" t="s">
        <v>2094</v>
      </c>
      <c r="I60" s="390" t="s">
        <v>2143</v>
      </c>
      <c r="J60" s="391" t="s">
        <v>1879</v>
      </c>
      <c r="K60" s="390" t="s">
        <v>2064</v>
      </c>
      <c r="L60" s="390">
        <v>1</v>
      </c>
      <c r="M60" s="390">
        <v>1</v>
      </c>
      <c r="N60" s="390" t="s">
        <v>1945</v>
      </c>
      <c r="O60" s="390" t="s">
        <v>2227</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hidden="1" customHeight="1" x14ac:dyDescent="0.25">
      <c r="A61" s="448">
        <v>57</v>
      </c>
      <c r="B61" s="390"/>
      <c r="C61" s="390"/>
      <c r="D61" s="390"/>
      <c r="E61" s="390" t="s">
        <v>150</v>
      </c>
      <c r="F61" s="392" t="s">
        <v>152</v>
      </c>
      <c r="G61" s="390" t="s">
        <v>1180</v>
      </c>
      <c r="H61" s="390" t="s">
        <v>1757</v>
      </c>
      <c r="I61" s="390" t="s">
        <v>2143</v>
      </c>
      <c r="J61" s="394">
        <v>0</v>
      </c>
      <c r="K61" s="390"/>
      <c r="L61" s="390">
        <v>1</v>
      </c>
      <c r="M61" s="390">
        <v>1</v>
      </c>
      <c r="N61" s="390" t="s">
        <v>1945</v>
      </c>
      <c r="O61" s="390" t="s">
        <v>2225</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hidden="1" customHeight="1" x14ac:dyDescent="0.25">
      <c r="A62" s="448">
        <v>58</v>
      </c>
      <c r="B62" s="390"/>
      <c r="C62" s="390"/>
      <c r="D62" s="390"/>
      <c r="E62" s="390" t="s">
        <v>153</v>
      </c>
      <c r="F62" s="392" t="s">
        <v>87</v>
      </c>
      <c r="G62" s="390" t="s">
        <v>643</v>
      </c>
      <c r="H62" s="390" t="s">
        <v>1757</v>
      </c>
      <c r="I62" s="390" t="s">
        <v>2143</v>
      </c>
      <c r="J62" s="394">
        <v>0</v>
      </c>
      <c r="K62" s="390"/>
      <c r="L62" s="390">
        <v>1</v>
      </c>
      <c r="M62" s="390">
        <v>1</v>
      </c>
      <c r="N62" s="390" t="s">
        <v>1945</v>
      </c>
      <c r="O62" s="390" t="s">
        <v>2226</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hidden="1" customHeight="1" x14ac:dyDescent="0.25">
      <c r="A63" s="448">
        <v>59</v>
      </c>
      <c r="B63" s="390"/>
      <c r="C63" s="390"/>
      <c r="D63" s="390"/>
      <c r="E63" s="390" t="s">
        <v>155</v>
      </c>
      <c r="F63" s="392" t="s">
        <v>87</v>
      </c>
      <c r="G63" s="390" t="s">
        <v>636</v>
      </c>
      <c r="H63" s="390" t="s">
        <v>1756</v>
      </c>
      <c r="I63" s="390" t="s">
        <v>2143</v>
      </c>
      <c r="J63" s="394">
        <v>0</v>
      </c>
      <c r="K63" s="390"/>
      <c r="L63" s="390">
        <v>1</v>
      </c>
      <c r="M63" s="390">
        <v>1</v>
      </c>
      <c r="N63" s="390" t="s">
        <v>1945</v>
      </c>
      <c r="O63" s="390" t="s">
        <v>2227</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hidden="1" customHeight="1" x14ac:dyDescent="0.25">
      <c r="A64" s="448">
        <v>60</v>
      </c>
      <c r="B64" s="390"/>
      <c r="C64" s="390"/>
      <c r="D64" s="390"/>
      <c r="E64" s="390" t="s">
        <v>157</v>
      </c>
      <c r="F64" s="392" t="s">
        <v>87</v>
      </c>
      <c r="G64" s="390" t="s">
        <v>157</v>
      </c>
      <c r="H64" s="390"/>
      <c r="I64" s="390" t="s">
        <v>2143</v>
      </c>
      <c r="J64" s="394" t="s">
        <v>1880</v>
      </c>
      <c r="K64" s="390" t="s">
        <v>2064</v>
      </c>
      <c r="L64" s="390">
        <v>1</v>
      </c>
      <c r="M64" s="390">
        <v>1</v>
      </c>
      <c r="N64" s="390" t="s">
        <v>1945</v>
      </c>
      <c r="O64" s="390" t="s">
        <v>2228</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hidden="1" customHeight="1" x14ac:dyDescent="0.25">
      <c r="A65" s="448">
        <v>61</v>
      </c>
      <c r="B65" s="390"/>
      <c r="C65" s="390"/>
      <c r="D65" s="390"/>
      <c r="E65" s="390" t="s">
        <v>159</v>
      </c>
      <c r="F65" s="392" t="s">
        <v>87</v>
      </c>
      <c r="G65" s="390" t="s">
        <v>645</v>
      </c>
      <c r="H65" s="390"/>
      <c r="I65" s="390" t="s">
        <v>2143</v>
      </c>
      <c r="J65" s="394">
        <v>1</v>
      </c>
      <c r="K65" s="390" t="s">
        <v>2064</v>
      </c>
      <c r="L65" s="390">
        <v>1</v>
      </c>
      <c r="M65" s="390">
        <v>1</v>
      </c>
      <c r="N65" s="390" t="s">
        <v>1945</v>
      </c>
      <c r="O65" s="390" t="s">
        <v>2229</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hidden="1" customHeight="1" x14ac:dyDescent="0.25">
      <c r="A66" s="448">
        <v>62</v>
      </c>
      <c r="B66" s="390"/>
      <c r="C66" s="390"/>
      <c r="D66" s="390"/>
      <c r="E66" s="390" t="s">
        <v>161</v>
      </c>
      <c r="F66" s="392" t="s">
        <v>87</v>
      </c>
      <c r="G66" s="390" t="s">
        <v>641</v>
      </c>
      <c r="H66" s="390" t="s">
        <v>1756</v>
      </c>
      <c r="I66" s="390" t="s">
        <v>2143</v>
      </c>
      <c r="J66" s="394" t="s">
        <v>1880</v>
      </c>
      <c r="K66" s="390" t="s">
        <v>2064</v>
      </c>
      <c r="L66" s="390">
        <v>1</v>
      </c>
      <c r="M66" s="390">
        <v>1</v>
      </c>
      <c r="N66" s="390" t="s">
        <v>1946</v>
      </c>
      <c r="O66" s="390" t="s">
        <v>2230</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hidden="1" customHeight="1" x14ac:dyDescent="0.25">
      <c r="A67" s="448">
        <v>63</v>
      </c>
      <c r="B67" s="390"/>
      <c r="C67" s="390"/>
      <c r="D67" s="390"/>
      <c r="E67" s="390" t="s">
        <v>163</v>
      </c>
      <c r="F67" s="392" t="s">
        <v>128</v>
      </c>
      <c r="G67" s="390" t="s">
        <v>163</v>
      </c>
      <c r="H67" s="390"/>
      <c r="I67" s="390" t="s">
        <v>2143</v>
      </c>
      <c r="J67" s="394" t="s">
        <v>2011</v>
      </c>
      <c r="K67" s="390" t="s">
        <v>2064</v>
      </c>
      <c r="L67" s="390">
        <v>1</v>
      </c>
      <c r="M67" s="390">
        <v>3</v>
      </c>
      <c r="N67" s="390" t="s">
        <v>1946</v>
      </c>
      <c r="O67" s="390" t="s">
        <v>2231</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hidden="1" customHeight="1" x14ac:dyDescent="0.25">
      <c r="A68" s="448">
        <v>64</v>
      </c>
      <c r="B68" s="390"/>
      <c r="C68" s="390"/>
      <c r="D68" s="390"/>
      <c r="E68" s="390" t="s">
        <v>165</v>
      </c>
      <c r="F68" s="392" t="s">
        <v>87</v>
      </c>
      <c r="G68" s="390" t="s">
        <v>642</v>
      </c>
      <c r="H68" s="390" t="s">
        <v>1756</v>
      </c>
      <c r="I68" s="390" t="s">
        <v>2143</v>
      </c>
      <c r="J68" s="394">
        <v>0</v>
      </c>
      <c r="K68" s="390" t="s">
        <v>2064</v>
      </c>
      <c r="L68" s="390">
        <v>1</v>
      </c>
      <c r="M68" s="390">
        <v>1</v>
      </c>
      <c r="N68" s="390" t="s">
        <v>1946</v>
      </c>
      <c r="O68" s="390" t="s">
        <v>2232</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hidden="1" customHeight="1" x14ac:dyDescent="0.25">
      <c r="A69" s="448">
        <v>65</v>
      </c>
      <c r="B69" s="390"/>
      <c r="C69" s="390"/>
      <c r="D69" s="390"/>
      <c r="E69" s="390" t="s">
        <v>167</v>
      </c>
      <c r="F69" s="392" t="s">
        <v>128</v>
      </c>
      <c r="G69" s="390" t="s">
        <v>651</v>
      </c>
      <c r="H69" s="390" t="s">
        <v>1758</v>
      </c>
      <c r="I69" s="390" t="s">
        <v>2143</v>
      </c>
      <c r="J69" s="394">
        <v>0</v>
      </c>
      <c r="K69" s="390" t="s">
        <v>2064</v>
      </c>
      <c r="L69" s="390">
        <v>1</v>
      </c>
      <c r="M69" s="390">
        <v>1</v>
      </c>
      <c r="N69" s="390" t="s">
        <v>1946</v>
      </c>
      <c r="O69" s="390" t="s">
        <v>2233</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hidden="1" customHeight="1" x14ac:dyDescent="0.25">
      <c r="A70" s="448">
        <v>66</v>
      </c>
      <c r="B70" s="390"/>
      <c r="C70" s="390"/>
      <c r="D70" s="390"/>
      <c r="E70" s="390" t="s">
        <v>169</v>
      </c>
      <c r="F70" s="392" t="s">
        <v>87</v>
      </c>
      <c r="G70" s="390" t="s">
        <v>639</v>
      </c>
      <c r="H70" s="390" t="s">
        <v>1756</v>
      </c>
      <c r="I70" s="390" t="s">
        <v>2143</v>
      </c>
      <c r="J70" s="394">
        <v>0</v>
      </c>
      <c r="K70" s="390" t="s">
        <v>2064</v>
      </c>
      <c r="L70" s="390">
        <v>1</v>
      </c>
      <c r="M70" s="390">
        <v>1</v>
      </c>
      <c r="N70" s="390" t="s">
        <v>1946</v>
      </c>
      <c r="O70" s="390" t="s">
        <v>2234</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hidden="1" customHeight="1" x14ac:dyDescent="0.25">
      <c r="A71" s="448">
        <v>67</v>
      </c>
      <c r="B71" s="390"/>
      <c r="C71" s="390"/>
      <c r="D71" s="390"/>
      <c r="E71" s="390" t="s">
        <v>673</v>
      </c>
      <c r="F71" s="392" t="s">
        <v>128</v>
      </c>
      <c r="G71" s="390" t="s">
        <v>637</v>
      </c>
      <c r="H71" s="390" t="s">
        <v>1758</v>
      </c>
      <c r="I71" s="390" t="s">
        <v>2143</v>
      </c>
      <c r="J71" s="394">
        <v>0</v>
      </c>
      <c r="K71" s="390" t="s">
        <v>2064</v>
      </c>
      <c r="L71" s="390">
        <v>1</v>
      </c>
      <c r="M71" s="390">
        <v>1</v>
      </c>
      <c r="N71" s="390" t="s">
        <v>1946</v>
      </c>
      <c r="O71" s="390" t="s">
        <v>2235</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hidden="1" customHeight="1" x14ac:dyDescent="0.25">
      <c r="A72" s="448">
        <v>68</v>
      </c>
      <c r="B72" s="390"/>
      <c r="C72" s="390"/>
      <c r="D72" s="390"/>
      <c r="E72" s="390" t="s">
        <v>173</v>
      </c>
      <c r="F72" s="392" t="s">
        <v>175</v>
      </c>
      <c r="G72" s="390" t="s">
        <v>172</v>
      </c>
      <c r="H72" s="390"/>
      <c r="I72" s="390" t="s">
        <v>2143</v>
      </c>
      <c r="J72" s="394">
        <v>1</v>
      </c>
      <c r="K72" s="390" t="s">
        <v>2064</v>
      </c>
      <c r="L72" s="390">
        <v>1</v>
      </c>
      <c r="M72" s="390">
        <v>1</v>
      </c>
      <c r="N72" s="390" t="s">
        <v>1947</v>
      </c>
      <c r="O72" s="390" t="s">
        <v>2236</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hidden="1" customHeight="1" x14ac:dyDescent="0.25">
      <c r="A73" s="448">
        <v>69</v>
      </c>
      <c r="B73" s="390"/>
      <c r="C73" s="390"/>
      <c r="D73" s="390"/>
      <c r="E73" s="390" t="s">
        <v>176</v>
      </c>
      <c r="F73" s="392" t="s">
        <v>175</v>
      </c>
      <c r="G73" s="390" t="s">
        <v>172</v>
      </c>
      <c r="H73" s="390"/>
      <c r="I73" s="390" t="s">
        <v>2143</v>
      </c>
      <c r="J73" s="394" t="s">
        <v>1880</v>
      </c>
      <c r="K73" s="390" t="s">
        <v>2064</v>
      </c>
      <c r="L73" s="390">
        <v>1</v>
      </c>
      <c r="M73" s="390">
        <v>1</v>
      </c>
      <c r="N73" s="390" t="s">
        <v>1947</v>
      </c>
      <c r="O73" s="390" t="s">
        <v>2237</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hidden="1" customHeight="1" x14ac:dyDescent="0.25">
      <c r="A74" s="448">
        <v>70</v>
      </c>
      <c r="B74" s="390"/>
      <c r="C74" s="390"/>
      <c r="D74" s="390"/>
      <c r="E74" s="390" t="s">
        <v>178</v>
      </c>
      <c r="F74" s="392" t="s">
        <v>175</v>
      </c>
      <c r="G74" s="390" t="s">
        <v>172</v>
      </c>
      <c r="H74" s="390"/>
      <c r="I74" s="390" t="s">
        <v>2143</v>
      </c>
      <c r="J74" s="394" t="s">
        <v>1880</v>
      </c>
      <c r="K74" s="390" t="s">
        <v>2064</v>
      </c>
      <c r="L74" s="390">
        <v>1</v>
      </c>
      <c r="M74" s="390">
        <v>1</v>
      </c>
      <c r="N74" s="390" t="s">
        <v>1947</v>
      </c>
      <c r="O74" s="390" t="s">
        <v>2238</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hidden="1" customHeight="1" x14ac:dyDescent="0.25">
      <c r="A75" s="448">
        <v>71</v>
      </c>
      <c r="B75" s="390"/>
      <c r="C75" s="390"/>
      <c r="D75" s="390"/>
      <c r="E75" s="390" t="s">
        <v>180</v>
      </c>
      <c r="F75" s="392" t="s">
        <v>87</v>
      </c>
      <c r="G75" s="390" t="s">
        <v>638</v>
      </c>
      <c r="H75" s="390" t="s">
        <v>1757</v>
      </c>
      <c r="I75" s="390" t="s">
        <v>2143</v>
      </c>
      <c r="J75" s="394" t="s">
        <v>1880</v>
      </c>
      <c r="K75" s="390" t="s">
        <v>2064</v>
      </c>
      <c r="L75" s="390">
        <v>1</v>
      </c>
      <c r="M75" s="390">
        <v>1</v>
      </c>
      <c r="N75" s="390" t="s">
        <v>1947</v>
      </c>
      <c r="O75" s="390" t="s">
        <v>2239</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hidden="1" customHeight="1" x14ac:dyDescent="0.25">
      <c r="A76" s="448">
        <v>72</v>
      </c>
      <c r="B76" s="390"/>
      <c r="C76" s="390"/>
      <c r="D76" s="390"/>
      <c r="E76" s="390" t="s">
        <v>182</v>
      </c>
      <c r="F76" s="392" t="s">
        <v>87</v>
      </c>
      <c r="G76" s="390" t="s">
        <v>635</v>
      </c>
      <c r="H76" s="390" t="s">
        <v>1757</v>
      </c>
      <c r="I76" s="390" t="s">
        <v>2143</v>
      </c>
      <c r="J76" s="394" t="s">
        <v>1880</v>
      </c>
      <c r="K76" s="390" t="s">
        <v>2064</v>
      </c>
      <c r="L76" s="390">
        <v>1</v>
      </c>
      <c r="M76" s="390">
        <v>1</v>
      </c>
      <c r="N76" s="390" t="s">
        <v>1947</v>
      </c>
      <c r="O76" s="390" t="s">
        <v>2240</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hidden="1" customHeight="1" x14ac:dyDescent="0.25">
      <c r="A77" s="448">
        <v>73</v>
      </c>
      <c r="B77" s="390"/>
      <c r="C77" s="390"/>
      <c r="D77" s="390"/>
      <c r="E77" s="390" t="s">
        <v>184</v>
      </c>
      <c r="F77" s="392" t="s">
        <v>87</v>
      </c>
      <c r="G77" s="390" t="s">
        <v>644</v>
      </c>
      <c r="H77" s="390" t="s">
        <v>2096</v>
      </c>
      <c r="I77" s="390" t="s">
        <v>2143</v>
      </c>
      <c r="J77" s="394">
        <v>1</v>
      </c>
      <c r="K77" s="390" t="s">
        <v>2064</v>
      </c>
      <c r="L77" s="390">
        <v>1</v>
      </c>
      <c r="M77" s="390">
        <v>1</v>
      </c>
      <c r="N77" s="390" t="s">
        <v>1947</v>
      </c>
      <c r="O77" s="390" t="s">
        <v>2241</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hidden="1" customHeight="1" x14ac:dyDescent="0.25">
      <c r="A78" s="448">
        <v>74</v>
      </c>
      <c r="B78" s="390"/>
      <c r="C78" s="390"/>
      <c r="D78" s="390"/>
      <c r="E78" s="390" t="s">
        <v>187</v>
      </c>
      <c r="F78" s="392" t="s">
        <v>87</v>
      </c>
      <c r="G78" s="390" t="s">
        <v>186</v>
      </c>
      <c r="H78" s="390" t="s">
        <v>1757</v>
      </c>
      <c r="I78" s="390" t="s">
        <v>2143</v>
      </c>
      <c r="J78" s="394" t="s">
        <v>1876</v>
      </c>
      <c r="K78" s="390" t="s">
        <v>2064</v>
      </c>
      <c r="L78" s="390">
        <v>1</v>
      </c>
      <c r="M78" s="390">
        <v>2</v>
      </c>
      <c r="N78" s="390" t="s">
        <v>1947</v>
      </c>
      <c r="O78" s="390" t="s">
        <v>2242</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hidden="1" customHeight="1" x14ac:dyDescent="0.25">
      <c r="A79" s="448">
        <v>75</v>
      </c>
      <c r="B79" s="390"/>
      <c r="C79" s="390"/>
      <c r="D79" s="390"/>
      <c r="E79" s="390" t="s">
        <v>189</v>
      </c>
      <c r="F79" s="392" t="s">
        <v>87</v>
      </c>
      <c r="G79" s="390" t="s">
        <v>2478</v>
      </c>
      <c r="H79" s="390" t="s">
        <v>1759</v>
      </c>
      <c r="I79" s="390" t="s">
        <v>1256</v>
      </c>
      <c r="J79" s="391" t="s">
        <v>2012</v>
      </c>
      <c r="K79" s="390" t="s">
        <v>2064</v>
      </c>
      <c r="L79" s="390">
        <v>1</v>
      </c>
      <c r="M79" s="390">
        <v>8</v>
      </c>
      <c r="N79" s="390" t="s">
        <v>1948</v>
      </c>
      <c r="O79" s="390" t="s">
        <v>2243</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hidden="1" customHeight="1" x14ac:dyDescent="0.25">
      <c r="A80" s="448">
        <v>76</v>
      </c>
      <c r="B80" s="390" t="s">
        <v>1698</v>
      </c>
      <c r="C80" s="390" t="s">
        <v>191</v>
      </c>
      <c r="D80" s="390" t="s">
        <v>2470</v>
      </c>
      <c r="E80" s="390" t="s">
        <v>192</v>
      </c>
      <c r="F80" s="392" t="s">
        <v>1752</v>
      </c>
      <c r="G80" s="390" t="s">
        <v>1446</v>
      </c>
      <c r="H80" s="390"/>
      <c r="I80" s="390" t="s">
        <v>2145</v>
      </c>
      <c r="J80" s="391" t="s">
        <v>1878</v>
      </c>
      <c r="K80" s="390" t="s">
        <v>2064</v>
      </c>
      <c r="L80" s="390">
        <v>1</v>
      </c>
      <c r="M80" s="390">
        <v>15</v>
      </c>
      <c r="N80" s="390" t="s">
        <v>1949</v>
      </c>
      <c r="O80" s="390" t="s">
        <v>2244</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hidden="1" customHeight="1" x14ac:dyDescent="0.25">
      <c r="A81" s="448">
        <v>77</v>
      </c>
      <c r="B81" s="390"/>
      <c r="C81" s="390"/>
      <c r="D81" s="390"/>
      <c r="E81" s="390" t="s">
        <v>194</v>
      </c>
      <c r="F81" s="392" t="s">
        <v>87</v>
      </c>
      <c r="G81" s="390" t="s">
        <v>646</v>
      </c>
      <c r="H81" s="390" t="s">
        <v>1757</v>
      </c>
      <c r="I81" s="390" t="s">
        <v>2145</v>
      </c>
      <c r="J81" s="394">
        <v>0</v>
      </c>
      <c r="K81" s="390" t="s">
        <v>2064</v>
      </c>
      <c r="L81" s="390">
        <v>1</v>
      </c>
      <c r="M81" s="390">
        <v>1</v>
      </c>
      <c r="N81" s="390" t="s">
        <v>1950</v>
      </c>
      <c r="O81" s="390" t="s">
        <v>2245</v>
      </c>
      <c r="P81" s="390" t="s">
        <v>2364</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hidden="1" customHeight="1" x14ac:dyDescent="0.25">
      <c r="A82" s="448">
        <v>78</v>
      </c>
      <c r="B82" s="390"/>
      <c r="C82" s="390"/>
      <c r="D82" s="390"/>
      <c r="E82" s="390" t="s">
        <v>196</v>
      </c>
      <c r="F82" s="392" t="s">
        <v>87</v>
      </c>
      <c r="G82" s="390" t="s">
        <v>650</v>
      </c>
      <c r="H82" s="390" t="s">
        <v>1757</v>
      </c>
      <c r="I82" s="390" t="s">
        <v>2143</v>
      </c>
      <c r="J82" s="394" t="s">
        <v>1880</v>
      </c>
      <c r="K82" s="390" t="s">
        <v>2064</v>
      </c>
      <c r="L82" s="390">
        <v>1</v>
      </c>
      <c r="M82" s="390">
        <v>1</v>
      </c>
      <c r="N82" s="390" t="s">
        <v>1951</v>
      </c>
      <c r="O82" s="390" t="s">
        <v>2246</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hidden="1" customHeight="1" x14ac:dyDescent="0.25">
      <c r="A83" s="448">
        <v>79</v>
      </c>
      <c r="B83" s="390"/>
      <c r="C83" s="390"/>
      <c r="D83" s="390"/>
      <c r="E83" s="390" t="s">
        <v>237</v>
      </c>
      <c r="F83" s="392" t="s">
        <v>1752</v>
      </c>
      <c r="G83" s="390" t="s">
        <v>536</v>
      </c>
      <c r="H83" s="390"/>
      <c r="I83" s="390" t="s">
        <v>2143</v>
      </c>
      <c r="J83" s="394" t="s">
        <v>1880</v>
      </c>
      <c r="K83" s="390" t="s">
        <v>2064</v>
      </c>
      <c r="L83" s="390">
        <v>1</v>
      </c>
      <c r="M83" s="390">
        <v>1</v>
      </c>
      <c r="N83" s="390" t="s">
        <v>1951</v>
      </c>
      <c r="O83" s="390" t="s">
        <v>2247</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hidden="1" customHeight="1" x14ac:dyDescent="0.25">
      <c r="A84" s="448">
        <v>80</v>
      </c>
      <c r="B84" s="390"/>
      <c r="C84" s="390"/>
      <c r="D84" s="390"/>
      <c r="E84" s="390" t="s">
        <v>199</v>
      </c>
      <c r="F84" s="392" t="s">
        <v>87</v>
      </c>
      <c r="G84" s="390" t="s">
        <v>199</v>
      </c>
      <c r="H84" s="390" t="s">
        <v>1758</v>
      </c>
      <c r="I84" s="390" t="s">
        <v>2143</v>
      </c>
      <c r="J84" s="394" t="s">
        <v>1872</v>
      </c>
      <c r="K84" s="390" t="s">
        <v>2064</v>
      </c>
      <c r="L84" s="390">
        <v>1</v>
      </c>
      <c r="M84" s="390">
        <v>3</v>
      </c>
      <c r="N84" s="390" t="s">
        <v>1951</v>
      </c>
      <c r="O84" s="390" t="s">
        <v>2248</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hidden="1" customHeight="1" x14ac:dyDescent="0.25">
      <c r="A85" s="448">
        <v>81</v>
      </c>
      <c r="B85" s="390"/>
      <c r="C85" s="390"/>
      <c r="D85" s="390"/>
      <c r="E85" s="390" t="s">
        <v>1556</v>
      </c>
      <c r="F85" s="390" t="s">
        <v>66</v>
      </c>
      <c r="G85" s="390" t="s">
        <v>1535</v>
      </c>
      <c r="H85" s="390"/>
      <c r="I85" s="390" t="s">
        <v>2143</v>
      </c>
      <c r="J85" s="394" t="s">
        <v>1880</v>
      </c>
      <c r="K85" s="390" t="s">
        <v>2064</v>
      </c>
      <c r="L85" s="390">
        <v>1</v>
      </c>
      <c r="M85" s="390">
        <v>1</v>
      </c>
      <c r="N85" s="390" t="s">
        <v>1951</v>
      </c>
      <c r="O85" s="390" t="s">
        <v>2249</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hidden="1" customHeight="1" x14ac:dyDescent="0.25">
      <c r="A86" s="448">
        <v>82</v>
      </c>
      <c r="B86" s="390"/>
      <c r="C86" s="390"/>
      <c r="D86" s="390"/>
      <c r="E86" s="390" t="s">
        <v>1265</v>
      </c>
      <c r="F86" s="390" t="s">
        <v>2122</v>
      </c>
      <c r="G86" s="390" t="s">
        <v>2077</v>
      </c>
      <c r="H86" s="390"/>
      <c r="I86" s="390" t="s">
        <v>2143</v>
      </c>
      <c r="J86" s="394" t="s">
        <v>1880</v>
      </c>
      <c r="K86" s="390" t="s">
        <v>2064</v>
      </c>
      <c r="L86" s="390">
        <v>1</v>
      </c>
      <c r="M86" s="390">
        <v>1</v>
      </c>
      <c r="N86" s="390" t="s">
        <v>1951</v>
      </c>
      <c r="O86" s="390" t="s">
        <v>2250</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hidden="1" customHeight="1" x14ac:dyDescent="0.25">
      <c r="A87" s="448">
        <v>83</v>
      </c>
      <c r="B87" s="390"/>
      <c r="C87" s="390"/>
      <c r="D87" s="390"/>
      <c r="E87" s="390" t="s">
        <v>1265</v>
      </c>
      <c r="F87" s="390" t="s">
        <v>2122</v>
      </c>
      <c r="G87" s="390" t="s">
        <v>2077</v>
      </c>
      <c r="H87" s="390"/>
      <c r="I87" s="390" t="s">
        <v>2143</v>
      </c>
      <c r="J87" s="394" t="s">
        <v>1880</v>
      </c>
      <c r="K87" s="390" t="s">
        <v>2064</v>
      </c>
      <c r="L87" s="390">
        <v>1</v>
      </c>
      <c r="M87" s="390">
        <v>1</v>
      </c>
      <c r="N87" s="390" t="s">
        <v>1951</v>
      </c>
      <c r="O87" s="390" t="s">
        <v>2251</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hidden="1" customHeight="1" x14ac:dyDescent="0.25">
      <c r="A88" s="448">
        <v>84</v>
      </c>
      <c r="B88" s="390"/>
      <c r="C88" s="390"/>
      <c r="D88" s="390"/>
      <c r="E88" s="390" t="s">
        <v>201</v>
      </c>
      <c r="F88" s="392" t="s">
        <v>87</v>
      </c>
      <c r="G88" s="390" t="s">
        <v>201</v>
      </c>
      <c r="H88" s="390" t="s">
        <v>1758</v>
      </c>
      <c r="I88" s="390" t="s">
        <v>2143</v>
      </c>
      <c r="J88" s="394" t="s">
        <v>1881</v>
      </c>
      <c r="K88" s="390" t="s">
        <v>2064</v>
      </c>
      <c r="L88" s="390">
        <v>1</v>
      </c>
      <c r="M88" s="390">
        <v>4</v>
      </c>
      <c r="N88" s="390" t="s">
        <v>1952</v>
      </c>
      <c r="O88" s="390" t="s">
        <v>2252</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hidden="1" customHeight="1" x14ac:dyDescent="0.25">
      <c r="A89" s="448">
        <v>85</v>
      </c>
      <c r="B89" s="390"/>
      <c r="C89" s="390"/>
      <c r="D89" s="390"/>
      <c r="E89" s="390" t="s">
        <v>203</v>
      </c>
      <c r="F89" s="392" t="s">
        <v>87</v>
      </c>
      <c r="G89" s="390" t="s">
        <v>203</v>
      </c>
      <c r="H89" s="390" t="s">
        <v>1758</v>
      </c>
      <c r="I89" s="390" t="s">
        <v>2143</v>
      </c>
      <c r="J89" s="394" t="s">
        <v>1881</v>
      </c>
      <c r="K89" s="390" t="s">
        <v>2064</v>
      </c>
      <c r="L89" s="390">
        <v>1</v>
      </c>
      <c r="M89" s="390">
        <v>4</v>
      </c>
      <c r="N89" s="390" t="s">
        <v>1952</v>
      </c>
      <c r="O89" s="390" t="s">
        <v>2253</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hidden="1" customHeight="1" x14ac:dyDescent="0.25">
      <c r="A90" s="448">
        <v>86</v>
      </c>
      <c r="B90" s="390" t="s">
        <v>1700</v>
      </c>
      <c r="C90" s="390" t="s">
        <v>32</v>
      </c>
      <c r="D90" s="390" t="s">
        <v>2470</v>
      </c>
      <c r="E90" s="390" t="s">
        <v>1130</v>
      </c>
      <c r="F90" s="392" t="s">
        <v>66</v>
      </c>
      <c r="G90" s="390" t="s">
        <v>613</v>
      </c>
      <c r="H90" s="390"/>
      <c r="I90" s="390" t="s">
        <v>2145</v>
      </c>
      <c r="J90" s="394" t="s">
        <v>1879</v>
      </c>
      <c r="K90" s="390" t="s">
        <v>2064</v>
      </c>
      <c r="L90" s="390">
        <v>1</v>
      </c>
      <c r="M90" s="390">
        <v>1</v>
      </c>
      <c r="N90" s="390" t="s">
        <v>1953</v>
      </c>
      <c r="O90" s="390" t="s">
        <v>2254</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hidden="1" customHeight="1" x14ac:dyDescent="0.25">
      <c r="A91" s="448">
        <v>87</v>
      </c>
      <c r="B91" s="390"/>
      <c r="C91" s="390"/>
      <c r="D91" s="390"/>
      <c r="E91" s="390" t="s">
        <v>1131</v>
      </c>
      <c r="F91" s="392" t="s">
        <v>66</v>
      </c>
      <c r="G91" s="390" t="s">
        <v>613</v>
      </c>
      <c r="H91" s="390"/>
      <c r="I91" s="390" t="s">
        <v>2145</v>
      </c>
      <c r="J91" s="394" t="s">
        <v>1880</v>
      </c>
      <c r="K91" s="390" t="s">
        <v>2064</v>
      </c>
      <c r="L91" s="390">
        <v>1</v>
      </c>
      <c r="M91" s="390">
        <v>1</v>
      </c>
      <c r="N91" s="390" t="s">
        <v>1953</v>
      </c>
      <c r="O91" s="390" t="s">
        <v>2255</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hidden="1" customHeight="1" x14ac:dyDescent="0.25">
      <c r="A92" s="448">
        <v>88</v>
      </c>
      <c r="B92" s="390"/>
      <c r="C92" s="390"/>
      <c r="D92" s="390"/>
      <c r="E92" s="390" t="s">
        <v>1132</v>
      </c>
      <c r="F92" s="392" t="s">
        <v>66</v>
      </c>
      <c r="G92" s="390" t="s">
        <v>613</v>
      </c>
      <c r="H92" s="390"/>
      <c r="I92" s="390" t="s">
        <v>2145</v>
      </c>
      <c r="J92" s="394" t="s">
        <v>1880</v>
      </c>
      <c r="K92" s="390" t="s">
        <v>2064</v>
      </c>
      <c r="L92" s="390">
        <v>1</v>
      </c>
      <c r="M92" s="390">
        <v>1</v>
      </c>
      <c r="N92" s="390" t="s">
        <v>1953</v>
      </c>
      <c r="O92" s="390" t="s">
        <v>2256</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hidden="1" customHeight="1" x14ac:dyDescent="0.25">
      <c r="A93" s="448">
        <v>89</v>
      </c>
      <c r="B93" s="390"/>
      <c r="C93" s="390"/>
      <c r="D93" s="390"/>
      <c r="E93" s="390" t="s">
        <v>209</v>
      </c>
      <c r="F93" s="392" t="s">
        <v>66</v>
      </c>
      <c r="G93" s="390" t="s">
        <v>613</v>
      </c>
      <c r="H93" s="390"/>
      <c r="I93" s="390" t="s">
        <v>2145</v>
      </c>
      <c r="J93" s="394" t="s">
        <v>1879</v>
      </c>
      <c r="K93" s="390" t="s">
        <v>2064</v>
      </c>
      <c r="L93" s="390">
        <v>1</v>
      </c>
      <c r="M93" s="390">
        <v>1</v>
      </c>
      <c r="N93" s="390" t="s">
        <v>1953</v>
      </c>
      <c r="O93" s="390" t="s">
        <v>2257</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hidden="1" customHeight="1" x14ac:dyDescent="0.25">
      <c r="A94" s="448">
        <v>90</v>
      </c>
      <c r="B94" s="390"/>
      <c r="C94" s="390"/>
      <c r="D94" s="390"/>
      <c r="E94" s="390" t="s">
        <v>211</v>
      </c>
      <c r="F94" s="392" t="s">
        <v>66</v>
      </c>
      <c r="G94" s="390" t="s">
        <v>613</v>
      </c>
      <c r="H94" s="390"/>
      <c r="I94" s="390" t="s">
        <v>2145</v>
      </c>
      <c r="J94" s="394" t="s">
        <v>1880</v>
      </c>
      <c r="K94" s="390" t="s">
        <v>2064</v>
      </c>
      <c r="L94" s="390">
        <v>1</v>
      </c>
      <c r="M94" s="390">
        <v>1</v>
      </c>
      <c r="N94" s="390" t="s">
        <v>1953</v>
      </c>
      <c r="O94" s="390" t="s">
        <v>2258</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hidden="1" customHeight="1" x14ac:dyDescent="0.25">
      <c r="A95" s="448">
        <v>91</v>
      </c>
      <c r="B95" s="390"/>
      <c r="C95" s="390"/>
      <c r="D95" s="390"/>
      <c r="E95" s="390" t="s">
        <v>1526</v>
      </c>
      <c r="F95" s="392" t="s">
        <v>87</v>
      </c>
      <c r="G95" s="390" t="s">
        <v>1491</v>
      </c>
      <c r="H95" s="390" t="s">
        <v>1754</v>
      </c>
      <c r="I95" s="390" t="s">
        <v>2145</v>
      </c>
      <c r="J95" s="394" t="s">
        <v>1754</v>
      </c>
      <c r="K95" s="390" t="s">
        <v>2064</v>
      </c>
      <c r="L95" s="390">
        <v>1</v>
      </c>
      <c r="M95" s="390">
        <v>1</v>
      </c>
      <c r="N95" s="390" t="s">
        <v>1953</v>
      </c>
      <c r="O95" s="390" t="s">
        <v>2259</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hidden="1" customHeight="1" x14ac:dyDescent="0.25">
      <c r="A96" s="448">
        <v>92</v>
      </c>
      <c r="B96" s="390"/>
      <c r="C96" s="390"/>
      <c r="D96" s="390"/>
      <c r="E96" s="390" t="s">
        <v>215</v>
      </c>
      <c r="F96" s="392" t="s">
        <v>66</v>
      </c>
      <c r="G96" s="390" t="s">
        <v>214</v>
      </c>
      <c r="H96" s="390"/>
      <c r="I96" s="390" t="s">
        <v>2145</v>
      </c>
      <c r="J96" s="394" t="s">
        <v>1880</v>
      </c>
      <c r="K96" s="390" t="s">
        <v>2064</v>
      </c>
      <c r="L96" s="390">
        <v>1</v>
      </c>
      <c r="M96" s="390">
        <v>1</v>
      </c>
      <c r="N96" s="390" t="s">
        <v>1953</v>
      </c>
      <c r="O96" s="390" t="s">
        <v>2260</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hidden="1" customHeight="1" x14ac:dyDescent="0.25">
      <c r="A97" s="448">
        <v>93</v>
      </c>
      <c r="B97" s="390"/>
      <c r="C97" s="390"/>
      <c r="D97" s="390"/>
      <c r="E97" s="390" t="s">
        <v>217</v>
      </c>
      <c r="F97" s="392" t="s">
        <v>66</v>
      </c>
      <c r="G97" s="390" t="s">
        <v>214</v>
      </c>
      <c r="H97" s="390"/>
      <c r="I97" s="390" t="s">
        <v>2145</v>
      </c>
      <c r="J97" s="394" t="s">
        <v>1880</v>
      </c>
      <c r="K97" s="390" t="s">
        <v>2064</v>
      </c>
      <c r="L97" s="390">
        <v>1</v>
      </c>
      <c r="M97" s="390">
        <v>1</v>
      </c>
      <c r="N97" s="390" t="s">
        <v>1953</v>
      </c>
      <c r="O97" s="390" t="s">
        <v>2261</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hidden="1" customHeight="1" x14ac:dyDescent="0.25">
      <c r="A98" s="448">
        <v>94</v>
      </c>
      <c r="B98" s="390"/>
      <c r="C98" s="390"/>
      <c r="D98" s="390"/>
      <c r="E98" s="390" t="s">
        <v>219</v>
      </c>
      <c r="F98" s="392" t="s">
        <v>69</v>
      </c>
      <c r="G98" s="390" t="s">
        <v>613</v>
      </c>
      <c r="H98" s="390"/>
      <c r="I98" s="390" t="s">
        <v>2145</v>
      </c>
      <c r="J98" s="394" t="s">
        <v>1755</v>
      </c>
      <c r="K98" s="390" t="s">
        <v>2064</v>
      </c>
      <c r="L98" s="390">
        <v>1</v>
      </c>
      <c r="M98" s="390">
        <v>1</v>
      </c>
      <c r="N98" s="390" t="s">
        <v>1954</v>
      </c>
      <c r="O98" s="390" t="s">
        <v>2262</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5" hidden="1" customHeight="1" x14ac:dyDescent="0.25">
      <c r="A99" s="448">
        <v>95</v>
      </c>
      <c r="B99" s="390"/>
      <c r="C99" s="390"/>
      <c r="D99" s="390"/>
      <c r="E99" s="390" t="s">
        <v>222</v>
      </c>
      <c r="F99" s="392" t="s">
        <v>87</v>
      </c>
      <c r="G99" s="390" t="s">
        <v>221</v>
      </c>
      <c r="H99" s="390" t="s">
        <v>1756</v>
      </c>
      <c r="I99" s="390" t="s">
        <v>2145</v>
      </c>
      <c r="J99" s="394" t="s">
        <v>1882</v>
      </c>
      <c r="K99" s="390" t="s">
        <v>2064</v>
      </c>
      <c r="L99" s="390">
        <v>1</v>
      </c>
      <c r="M99" s="390">
        <v>7</v>
      </c>
      <c r="N99" s="390" t="s">
        <v>1954</v>
      </c>
      <c r="O99" s="390" t="s">
        <v>2263</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2457</v>
      </c>
      <c r="H100" s="390"/>
      <c r="I100" s="390" t="s">
        <v>1256</v>
      </c>
      <c r="J100" s="394" t="s">
        <v>1880</v>
      </c>
      <c r="K100" s="390" t="s">
        <v>2064</v>
      </c>
      <c r="L100" s="390">
        <v>1</v>
      </c>
      <c r="M100" s="390">
        <v>1</v>
      </c>
      <c r="N100" s="390" t="s">
        <v>1955</v>
      </c>
      <c r="O100" s="390" t="s">
        <v>2264</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hidden="1" customHeight="1" x14ac:dyDescent="0.25">
      <c r="A101" s="448">
        <v>97</v>
      </c>
      <c r="B101" s="390"/>
      <c r="C101" s="390"/>
      <c r="D101" s="390"/>
      <c r="E101" s="390" t="s">
        <v>674</v>
      </c>
      <c r="F101" s="392" t="s">
        <v>87</v>
      </c>
      <c r="G101" s="390" t="s">
        <v>613</v>
      </c>
      <c r="H101" s="390"/>
      <c r="I101" s="390" t="s">
        <v>1256</v>
      </c>
      <c r="J101" s="394" t="s">
        <v>1879</v>
      </c>
      <c r="K101" s="390" t="s">
        <v>2064</v>
      </c>
      <c r="L101" s="390">
        <v>1</v>
      </c>
      <c r="M101" s="390">
        <v>1</v>
      </c>
      <c r="N101" s="390" t="s">
        <v>1955</v>
      </c>
      <c r="O101" s="390" t="s">
        <v>2265</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hidden="1" customHeight="1" x14ac:dyDescent="0.25">
      <c r="A102" s="448">
        <v>98</v>
      </c>
      <c r="B102" s="390"/>
      <c r="C102" s="390"/>
      <c r="D102" s="390"/>
      <c r="E102" s="390" t="s">
        <v>228</v>
      </c>
      <c r="F102" s="392" t="s">
        <v>66</v>
      </c>
      <c r="G102" s="390" t="s">
        <v>1490</v>
      </c>
      <c r="H102" s="390"/>
      <c r="I102" s="390" t="s">
        <v>1256</v>
      </c>
      <c r="J102" s="394" t="s">
        <v>1880</v>
      </c>
      <c r="K102" s="390" t="s">
        <v>2064</v>
      </c>
      <c r="L102" s="390">
        <v>1</v>
      </c>
      <c r="M102" s="390">
        <v>1</v>
      </c>
      <c r="N102" s="390" t="s">
        <v>1955</v>
      </c>
      <c r="O102" s="390" t="s">
        <v>2266</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hidden="1" customHeight="1" x14ac:dyDescent="0.25">
      <c r="A103" s="448">
        <v>99</v>
      </c>
      <c r="B103" s="390"/>
      <c r="C103" s="390"/>
      <c r="D103" s="390"/>
      <c r="E103" s="390" t="s">
        <v>230</v>
      </c>
      <c r="F103" s="392" t="s">
        <v>66</v>
      </c>
      <c r="G103" s="390" t="s">
        <v>1562</v>
      </c>
      <c r="H103" s="390"/>
      <c r="I103" s="390" t="s">
        <v>1256</v>
      </c>
      <c r="J103" s="394" t="s">
        <v>1880</v>
      </c>
      <c r="K103" s="390" t="s">
        <v>2064</v>
      </c>
      <c r="L103" s="390">
        <v>1</v>
      </c>
      <c r="M103" s="390">
        <v>1</v>
      </c>
      <c r="N103" s="390" t="s">
        <v>1955</v>
      </c>
      <c r="O103" s="390" t="s">
        <v>2267</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hidden="1" customHeight="1" x14ac:dyDescent="0.25">
      <c r="A104" s="448">
        <v>100</v>
      </c>
      <c r="B104" s="390"/>
      <c r="C104" s="390"/>
      <c r="D104" s="390"/>
      <c r="E104" s="390" t="s">
        <v>232</v>
      </c>
      <c r="F104" s="392" t="s">
        <v>66</v>
      </c>
      <c r="G104" s="390" t="s">
        <v>1562</v>
      </c>
      <c r="H104" s="390"/>
      <c r="I104" s="390" t="s">
        <v>1256</v>
      </c>
      <c r="J104" s="394" t="s">
        <v>1880</v>
      </c>
      <c r="K104" s="390" t="s">
        <v>2064</v>
      </c>
      <c r="L104" s="390">
        <v>1</v>
      </c>
      <c r="M104" s="390">
        <v>1</v>
      </c>
      <c r="N104" s="390" t="s">
        <v>1955</v>
      </c>
      <c r="O104" s="390" t="s">
        <v>2268</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hidden="1" customHeight="1" x14ac:dyDescent="0.25">
      <c r="A105" s="448">
        <v>101</v>
      </c>
      <c r="B105" s="390"/>
      <c r="C105" s="390"/>
      <c r="D105" s="390"/>
      <c r="E105" s="390" t="s">
        <v>235</v>
      </c>
      <c r="F105" s="392" t="s">
        <v>87</v>
      </c>
      <c r="G105" s="390" t="s">
        <v>234</v>
      </c>
      <c r="H105" s="390"/>
      <c r="I105" s="390" t="s">
        <v>1256</v>
      </c>
      <c r="J105" s="394" t="s">
        <v>1879</v>
      </c>
      <c r="K105" s="390" t="s">
        <v>2064</v>
      </c>
      <c r="L105" s="390">
        <v>1</v>
      </c>
      <c r="M105" s="390">
        <v>1</v>
      </c>
      <c r="N105" s="390" t="s">
        <v>1955</v>
      </c>
      <c r="O105" s="390" t="s">
        <v>2269</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hidden="1" customHeight="1" x14ac:dyDescent="0.25">
      <c r="A106" s="448">
        <v>102</v>
      </c>
      <c r="B106" s="390"/>
      <c r="C106" s="390"/>
      <c r="D106" s="390"/>
      <c r="E106" s="390" t="s">
        <v>1107</v>
      </c>
      <c r="F106" s="392" t="s">
        <v>87</v>
      </c>
      <c r="G106" s="390" t="s">
        <v>1107</v>
      </c>
      <c r="H106" s="390"/>
      <c r="I106" s="390" t="s">
        <v>1256</v>
      </c>
      <c r="J106" s="394" t="s">
        <v>1879</v>
      </c>
      <c r="K106" s="390" t="s">
        <v>2064</v>
      </c>
      <c r="L106" s="390">
        <v>1</v>
      </c>
      <c r="M106" s="390">
        <v>1</v>
      </c>
      <c r="N106" s="390" t="s">
        <v>1955</v>
      </c>
      <c r="O106" s="390" t="s">
        <v>2270</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hidden="1" customHeight="1" x14ac:dyDescent="0.25">
      <c r="A107" s="448">
        <v>103</v>
      </c>
      <c r="B107" s="390"/>
      <c r="C107" s="390"/>
      <c r="D107" s="390"/>
      <c r="E107" s="390" t="s">
        <v>1492</v>
      </c>
      <c r="F107" s="392" t="s">
        <v>66</v>
      </c>
      <c r="G107" s="390" t="s">
        <v>1489</v>
      </c>
      <c r="H107" s="390" t="s">
        <v>1754</v>
      </c>
      <c r="I107" s="390" t="s">
        <v>1256</v>
      </c>
      <c r="J107" s="394" t="s">
        <v>2020</v>
      </c>
      <c r="K107" s="390" t="s">
        <v>2064</v>
      </c>
      <c r="L107" s="390">
        <v>1</v>
      </c>
      <c r="M107" s="390">
        <v>1</v>
      </c>
      <c r="N107" s="390" t="s">
        <v>1955</v>
      </c>
      <c r="O107" s="390" t="s">
        <v>2271</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hidden="1" customHeight="1" x14ac:dyDescent="0.25">
      <c r="A108" s="448">
        <v>104</v>
      </c>
      <c r="B108" s="390"/>
      <c r="C108" s="390"/>
      <c r="D108" s="390"/>
      <c r="E108" s="390" t="s">
        <v>238</v>
      </c>
      <c r="F108" s="392" t="s">
        <v>87</v>
      </c>
      <c r="G108" s="390" t="s">
        <v>1547</v>
      </c>
      <c r="H108" s="390" t="s">
        <v>1758</v>
      </c>
      <c r="I108" s="390" t="s">
        <v>2145</v>
      </c>
      <c r="J108" s="394" t="s">
        <v>1880</v>
      </c>
      <c r="K108" s="390" t="s">
        <v>2064</v>
      </c>
      <c r="L108" s="390">
        <v>1</v>
      </c>
      <c r="M108" s="390">
        <v>1</v>
      </c>
      <c r="N108" s="390" t="s">
        <v>1956</v>
      </c>
      <c r="O108" s="390" t="s">
        <v>2272</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hidden="1" customHeight="1" x14ac:dyDescent="0.25">
      <c r="A109" s="448">
        <v>105</v>
      </c>
      <c r="B109" s="390"/>
      <c r="C109" s="390"/>
      <c r="D109" s="390"/>
      <c r="E109" s="390" t="s">
        <v>1106</v>
      </c>
      <c r="F109" s="392" t="s">
        <v>87</v>
      </c>
      <c r="G109" s="390" t="s">
        <v>613</v>
      </c>
      <c r="H109" s="390"/>
      <c r="I109" s="390" t="s">
        <v>2145</v>
      </c>
      <c r="J109" s="394" t="s">
        <v>1879</v>
      </c>
      <c r="K109" s="390" t="s">
        <v>2064</v>
      </c>
      <c r="L109" s="390">
        <v>1</v>
      </c>
      <c r="M109" s="390">
        <v>1</v>
      </c>
      <c r="N109" s="390" t="s">
        <v>1956</v>
      </c>
      <c r="O109" s="390" t="s">
        <v>2273</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hidden="1" customHeight="1" x14ac:dyDescent="0.25">
      <c r="A110" s="448">
        <v>106</v>
      </c>
      <c r="B110" s="390"/>
      <c r="C110" s="390"/>
      <c r="D110" s="390"/>
      <c r="E110" s="390" t="s">
        <v>242</v>
      </c>
      <c r="F110" s="392" t="s">
        <v>87</v>
      </c>
      <c r="G110" s="390" t="s">
        <v>241</v>
      </c>
      <c r="H110" s="390"/>
      <c r="I110" s="390" t="s">
        <v>2145</v>
      </c>
      <c r="J110" s="394" t="s">
        <v>1869</v>
      </c>
      <c r="K110" s="390" t="s">
        <v>2064</v>
      </c>
      <c r="L110" s="390">
        <v>1</v>
      </c>
      <c r="M110" s="390">
        <v>5</v>
      </c>
      <c r="N110" s="390" t="s">
        <v>1956</v>
      </c>
      <c r="O110" s="390" t="s">
        <v>2274</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hidden="1" customHeight="1" x14ac:dyDescent="0.25">
      <c r="A111" s="448">
        <v>107</v>
      </c>
      <c r="B111" s="390"/>
      <c r="C111" s="390"/>
      <c r="D111" s="390"/>
      <c r="E111" s="390" t="s">
        <v>244</v>
      </c>
      <c r="F111" s="392" t="s">
        <v>87</v>
      </c>
      <c r="G111" s="390" t="s">
        <v>1548</v>
      </c>
      <c r="H111" s="390" t="s">
        <v>1758</v>
      </c>
      <c r="I111" s="390" t="s">
        <v>2145</v>
      </c>
      <c r="J111" s="394" t="s">
        <v>1880</v>
      </c>
      <c r="K111" s="390" t="s">
        <v>2064</v>
      </c>
      <c r="L111" s="390">
        <v>1</v>
      </c>
      <c r="M111" s="390">
        <v>1</v>
      </c>
      <c r="N111" s="390" t="s">
        <v>1956</v>
      </c>
      <c r="O111" s="390" t="s">
        <v>2275</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hidden="1" customHeight="1" x14ac:dyDescent="0.25">
      <c r="A112" s="448">
        <v>108</v>
      </c>
      <c r="B112" s="390" t="s">
        <v>1701</v>
      </c>
      <c r="C112" s="390" t="s">
        <v>34</v>
      </c>
      <c r="D112" s="390" t="s">
        <v>2470</v>
      </c>
      <c r="E112" s="390" t="s">
        <v>254</v>
      </c>
      <c r="F112" s="392" t="s">
        <v>66</v>
      </c>
      <c r="G112" s="390" t="s">
        <v>253</v>
      </c>
      <c r="H112" s="390"/>
      <c r="I112" s="390" t="s">
        <v>2144</v>
      </c>
      <c r="J112" s="394" t="s">
        <v>1884</v>
      </c>
      <c r="K112" s="390" t="s">
        <v>2064</v>
      </c>
      <c r="L112" s="390">
        <v>1</v>
      </c>
      <c r="M112" s="390">
        <v>24</v>
      </c>
      <c r="N112" s="390" t="s">
        <v>1957</v>
      </c>
      <c r="O112" s="390" t="s">
        <v>2276</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hidden="1" customHeight="1" x14ac:dyDescent="0.25">
      <c r="A113" s="448">
        <v>109</v>
      </c>
      <c r="B113" s="390"/>
      <c r="C113" s="390"/>
      <c r="D113" s="390"/>
      <c r="E113" s="390" t="s">
        <v>255</v>
      </c>
      <c r="F113" s="392" t="s">
        <v>66</v>
      </c>
      <c r="G113" s="390" t="s">
        <v>253</v>
      </c>
      <c r="H113" s="390"/>
      <c r="I113" s="390" t="s">
        <v>2144</v>
      </c>
      <c r="J113" s="394" t="s">
        <v>1869</v>
      </c>
      <c r="K113" s="390" t="s">
        <v>2064</v>
      </c>
      <c r="L113" s="390">
        <v>1</v>
      </c>
      <c r="M113" s="390">
        <v>5</v>
      </c>
      <c r="N113" s="390" t="s">
        <v>1958</v>
      </c>
      <c r="O113" s="390" t="s">
        <v>2277</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hidden="1" customHeight="1" x14ac:dyDescent="0.25">
      <c r="A114" s="448">
        <v>110</v>
      </c>
      <c r="B114" s="390"/>
      <c r="C114" s="390"/>
      <c r="D114" s="390"/>
      <c r="E114" s="390" t="s">
        <v>256</v>
      </c>
      <c r="F114" s="392" t="s">
        <v>66</v>
      </c>
      <c r="G114" s="390" t="s">
        <v>253</v>
      </c>
      <c r="H114" s="390"/>
      <c r="I114" s="390" t="s">
        <v>2144</v>
      </c>
      <c r="J114" s="394" t="s">
        <v>1876</v>
      </c>
      <c r="K114" s="390" t="s">
        <v>2064</v>
      </c>
      <c r="L114" s="390">
        <v>1</v>
      </c>
      <c r="M114" s="390">
        <v>2</v>
      </c>
      <c r="N114" s="390" t="s">
        <v>1958</v>
      </c>
      <c r="O114" s="390" t="s">
        <v>2278</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hidden="1" customHeight="1" x14ac:dyDescent="0.25">
      <c r="A115" s="448">
        <v>111</v>
      </c>
      <c r="B115" s="390"/>
      <c r="C115" s="390"/>
      <c r="D115" s="390"/>
      <c r="E115" s="390" t="s">
        <v>257</v>
      </c>
      <c r="F115" s="392" t="s">
        <v>66</v>
      </c>
      <c r="G115" s="390" t="s">
        <v>253</v>
      </c>
      <c r="H115" s="390"/>
      <c r="I115" s="390" t="s">
        <v>2144</v>
      </c>
      <c r="J115" s="394" t="s">
        <v>1880</v>
      </c>
      <c r="K115" s="390" t="s">
        <v>2064</v>
      </c>
      <c r="L115" s="390">
        <v>1</v>
      </c>
      <c r="M115" s="390">
        <v>1</v>
      </c>
      <c r="N115" s="390" t="s">
        <v>1958</v>
      </c>
      <c r="O115" s="390" t="s">
        <v>2279</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hidden="1" customHeight="1" x14ac:dyDescent="0.25">
      <c r="A116" s="448">
        <v>112</v>
      </c>
      <c r="B116" s="390" t="s">
        <v>1702</v>
      </c>
      <c r="C116" s="390" t="s">
        <v>36</v>
      </c>
      <c r="D116" s="390"/>
      <c r="E116" s="390" t="s">
        <v>258</v>
      </c>
      <c r="F116" s="392" t="s">
        <v>66</v>
      </c>
      <c r="G116" s="390" t="s">
        <v>214</v>
      </c>
      <c r="H116" s="390" t="s">
        <v>1756</v>
      </c>
      <c r="I116" s="390" t="s">
        <v>2143</v>
      </c>
      <c r="J116" s="444" t="s">
        <v>1871</v>
      </c>
      <c r="K116" s="390"/>
      <c r="L116" s="390">
        <v>1</v>
      </c>
      <c r="M116" s="390">
        <v>8</v>
      </c>
      <c r="N116" s="390" t="s">
        <v>1959</v>
      </c>
      <c r="O116" s="390" t="s">
        <v>2280</v>
      </c>
      <c r="P116" s="390" t="s">
        <v>463</v>
      </c>
      <c r="Q116" s="390" t="s">
        <v>258</v>
      </c>
      <c r="R116" s="390" t="s">
        <v>1255</v>
      </c>
      <c r="S116" s="390" t="s">
        <v>1176</v>
      </c>
      <c r="T116" s="390" t="s">
        <v>1254</v>
      </c>
      <c r="U116" s="390" t="s">
        <v>1254</v>
      </c>
      <c r="V116" s="390" t="s">
        <v>1254</v>
      </c>
      <c r="W116" s="390" t="s">
        <v>1254</v>
      </c>
      <c r="X116" s="390" t="s">
        <v>1254</v>
      </c>
      <c r="Y116" s="390" t="s">
        <v>1185</v>
      </c>
      <c r="Z116" s="390" t="s">
        <v>1185</v>
      </c>
      <c r="AA116" s="390" t="s">
        <v>1185</v>
      </c>
      <c r="AB116" s="390" t="s">
        <v>1254</v>
      </c>
      <c r="AC116" s="440" t="str">
        <f>Table133[[#This Row],[Default]]</f>
        <v>00000000</v>
      </c>
      <c r="AD116" s="390" t="s">
        <v>1254</v>
      </c>
      <c r="AE116" s="440" t="str">
        <f>Table133[[#This Row],[Default]]</f>
        <v>00000000</v>
      </c>
      <c r="AF116" s="390" t="s">
        <v>1254</v>
      </c>
      <c r="AG116" s="440" t="str">
        <f>Table133[[#This Row],[Default]]</f>
        <v>00000000</v>
      </c>
      <c r="AH116" s="390"/>
      <c r="AI116" s="390" t="s">
        <v>1801</v>
      </c>
      <c r="AJ116" s="390"/>
      <c r="AK116" s="390"/>
      <c r="AL116" s="390"/>
    </row>
    <row r="117" spans="1:38" ht="30.75" hidden="1" customHeight="1" x14ac:dyDescent="0.25">
      <c r="A117" s="448">
        <v>113</v>
      </c>
      <c r="B117" s="390"/>
      <c r="C117" s="390"/>
      <c r="D117" s="390"/>
      <c r="E117" s="390" t="s">
        <v>259</v>
      </c>
      <c r="F117" s="392" t="s">
        <v>66</v>
      </c>
      <c r="G117" s="390" t="s">
        <v>214</v>
      </c>
      <c r="H117" s="390" t="s">
        <v>1756</v>
      </c>
      <c r="I117" s="390" t="s">
        <v>2143</v>
      </c>
      <c r="J117" s="444" t="s">
        <v>1871</v>
      </c>
      <c r="K117" s="390"/>
      <c r="L117" s="390">
        <v>1</v>
      </c>
      <c r="M117" s="390">
        <v>8</v>
      </c>
      <c r="N117" s="390" t="s">
        <v>1960</v>
      </c>
      <c r="O117" s="390" t="s">
        <v>2281</v>
      </c>
      <c r="P117" s="390" t="s">
        <v>464</v>
      </c>
      <c r="Q117" s="390" t="s">
        <v>259</v>
      </c>
      <c r="R117" s="390" t="s">
        <v>1255</v>
      </c>
      <c r="S117" s="390" t="s">
        <v>1176</v>
      </c>
      <c r="T117" s="390" t="s">
        <v>1254</v>
      </c>
      <c r="U117" s="390" t="s">
        <v>1254</v>
      </c>
      <c r="V117" s="390" t="s">
        <v>1254</v>
      </c>
      <c r="W117" s="390" t="s">
        <v>1254</v>
      </c>
      <c r="X117" s="390" t="s">
        <v>1254</v>
      </c>
      <c r="Y117" s="390" t="s">
        <v>1185</v>
      </c>
      <c r="Z117" s="390" t="s">
        <v>1185</v>
      </c>
      <c r="AA117" s="390" t="s">
        <v>1185</v>
      </c>
      <c r="AB117" s="390" t="s">
        <v>1254</v>
      </c>
      <c r="AC117" s="440" t="str">
        <f>Table133[[#This Row],[Default]]</f>
        <v>00000000</v>
      </c>
      <c r="AD117" s="390" t="s">
        <v>1254</v>
      </c>
      <c r="AE117" s="440" t="str">
        <f>Table133[[#This Row],[Default]]</f>
        <v>00000000</v>
      </c>
      <c r="AF117" s="390" t="s">
        <v>1254</v>
      </c>
      <c r="AG117" s="440" t="str">
        <f>Table133[[#This Row],[Default]]</f>
        <v>00000000</v>
      </c>
      <c r="AH117" s="390"/>
      <c r="AI117" s="390" t="s">
        <v>1801</v>
      </c>
      <c r="AJ117" s="390"/>
      <c r="AK117" s="390"/>
      <c r="AL117" s="390"/>
    </row>
    <row r="118" spans="1:38" ht="30.75" hidden="1" customHeight="1" x14ac:dyDescent="0.25">
      <c r="A118" s="448">
        <v>114</v>
      </c>
      <c r="B118" s="390"/>
      <c r="C118" s="390"/>
      <c r="D118" s="390"/>
      <c r="E118" s="390" t="s">
        <v>260</v>
      </c>
      <c r="F118" s="392" t="s">
        <v>66</v>
      </c>
      <c r="G118" s="390" t="s">
        <v>214</v>
      </c>
      <c r="H118" s="390" t="s">
        <v>1756</v>
      </c>
      <c r="I118" s="390" t="s">
        <v>2143</v>
      </c>
      <c r="J118" s="444" t="s">
        <v>1871</v>
      </c>
      <c r="K118" s="390"/>
      <c r="L118" s="390">
        <v>1</v>
      </c>
      <c r="M118" s="390">
        <v>8</v>
      </c>
      <c r="N118" s="390" t="s">
        <v>1961</v>
      </c>
      <c r="O118" s="390" t="s">
        <v>2282</v>
      </c>
      <c r="P118" s="390" t="s">
        <v>465</v>
      </c>
      <c r="Q118" s="390" t="s">
        <v>1259</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40" t="str">
        <f>Table133[[#This Row],[Default]]</f>
        <v>00000000</v>
      </c>
      <c r="AD118" s="390" t="s">
        <v>1254</v>
      </c>
      <c r="AE118" s="440" t="str">
        <f>Table133[[#This Row],[Default]]</f>
        <v>00000000</v>
      </c>
      <c r="AF118" s="390" t="s">
        <v>1254</v>
      </c>
      <c r="AG118" s="440" t="str">
        <f>Table133[[#This Row],[Default]]</f>
        <v>00000000</v>
      </c>
      <c r="AH118" s="390"/>
      <c r="AI118" s="390" t="s">
        <v>1801</v>
      </c>
      <c r="AJ118" s="390"/>
      <c r="AK118" s="390"/>
      <c r="AL118" s="390"/>
    </row>
    <row r="119" spans="1:38" ht="30.75" hidden="1" customHeight="1" x14ac:dyDescent="0.25">
      <c r="A119" s="448">
        <v>115</v>
      </c>
      <c r="B119" s="390"/>
      <c r="C119" s="390"/>
      <c r="D119" s="390"/>
      <c r="E119" s="390" t="s">
        <v>261</v>
      </c>
      <c r="F119" s="392" t="s">
        <v>66</v>
      </c>
      <c r="G119" s="390" t="s">
        <v>214</v>
      </c>
      <c r="H119" s="390" t="s">
        <v>1756</v>
      </c>
      <c r="I119" s="390" t="s">
        <v>2143</v>
      </c>
      <c r="J119" s="444" t="s">
        <v>1871</v>
      </c>
      <c r="K119" s="390"/>
      <c r="L119" s="390">
        <v>1</v>
      </c>
      <c r="M119" s="390">
        <v>8</v>
      </c>
      <c r="N119" s="390" t="s">
        <v>1962</v>
      </c>
      <c r="O119" s="390" t="s">
        <v>2283</v>
      </c>
      <c r="P119" s="390" t="s">
        <v>466</v>
      </c>
      <c r="Q119" s="390" t="s">
        <v>1258</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40" t="str">
        <f>Table133[[#This Row],[Default]]</f>
        <v>00000000</v>
      </c>
      <c r="AD119" s="390" t="s">
        <v>1254</v>
      </c>
      <c r="AE119" s="440" t="str">
        <f>Table133[[#This Row],[Default]]</f>
        <v>00000000</v>
      </c>
      <c r="AF119" s="390" t="s">
        <v>1254</v>
      </c>
      <c r="AG119" s="440" t="str">
        <f>Table133[[#This Row],[Default]]</f>
        <v>00000000</v>
      </c>
      <c r="AH119" s="390"/>
      <c r="AI119" s="390" t="s">
        <v>1801</v>
      </c>
      <c r="AJ119" s="390"/>
      <c r="AK119" s="390"/>
      <c r="AL119" s="390"/>
    </row>
    <row r="120" spans="1:38" ht="30.75" hidden="1" customHeight="1" x14ac:dyDescent="0.25">
      <c r="A120" s="448">
        <v>116</v>
      </c>
      <c r="B120" s="390" t="s">
        <v>1703</v>
      </c>
      <c r="C120" s="390" t="s">
        <v>246</v>
      </c>
      <c r="D120" s="390"/>
      <c r="E120" s="390" t="s">
        <v>247</v>
      </c>
      <c r="F120" s="392" t="s">
        <v>66</v>
      </c>
      <c r="G120" s="390" t="s">
        <v>390</v>
      </c>
      <c r="H120" s="390" t="s">
        <v>1756</v>
      </c>
      <c r="I120" s="390" t="s">
        <v>2143</v>
      </c>
      <c r="J120" s="444" t="s">
        <v>2368</v>
      </c>
      <c r="K120" s="390" t="s">
        <v>2064</v>
      </c>
      <c r="L120" s="390">
        <v>1</v>
      </c>
      <c r="M120" s="390">
        <v>16</v>
      </c>
      <c r="N120" s="390" t="s">
        <v>1963</v>
      </c>
      <c r="O120" s="390" t="s">
        <v>2284</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Table133[[#This Row],[Default]]</f>
        <v>0000000000000000</v>
      </c>
      <c r="AD120" s="390" t="s">
        <v>1254</v>
      </c>
      <c r="AE120" s="439" t="str">
        <f>Table133[[#This Row],[Default]]</f>
        <v>0000000000000000</v>
      </c>
      <c r="AF120" s="390" t="s">
        <v>1254</v>
      </c>
      <c r="AG120" s="439" t="str">
        <f>Table133[[#This Row],[Default]]</f>
        <v>0000000000000000</v>
      </c>
      <c r="AH120" s="390" t="s">
        <v>1257</v>
      </c>
      <c r="AI120" s="390" t="s">
        <v>66</v>
      </c>
      <c r="AJ120" s="390"/>
      <c r="AK120" s="390"/>
      <c r="AL120" s="390"/>
    </row>
    <row r="121" spans="1:38" ht="30.75" hidden="1"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2285</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Table133[[#This Row],[Default]]</f>
        <v>00000000</v>
      </c>
      <c r="AD121" s="390" t="s">
        <v>1254</v>
      </c>
      <c r="AE121" s="439" t="str">
        <f>Table133[[#This Row],[Default]]</f>
        <v>00000000</v>
      </c>
      <c r="AF121" s="390" t="s">
        <v>1254</v>
      </c>
      <c r="AG121" s="439" t="str">
        <f>Table133[[#This Row],[Default]]</f>
        <v>00000000</v>
      </c>
      <c r="AH121" s="390" t="s">
        <v>1257</v>
      </c>
      <c r="AI121" s="390" t="s">
        <v>66</v>
      </c>
      <c r="AJ121" s="390"/>
      <c r="AK121" s="390"/>
      <c r="AL121" s="390"/>
    </row>
    <row r="122" spans="1:38" ht="30.75" hidden="1"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2286</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v>
      </c>
      <c r="AD122" s="390" t="s">
        <v>1254</v>
      </c>
      <c r="AE122" s="439" t="str">
        <f>Table133[[#This Row],[Default]]</f>
        <v>00000000</v>
      </c>
      <c r="AF122" s="390" t="s">
        <v>1254</v>
      </c>
      <c r="AG122" s="439" t="str">
        <f>Table133[[#This Row],[Default]]</f>
        <v>00000000</v>
      </c>
      <c r="AH122" s="390" t="s">
        <v>1257</v>
      </c>
      <c r="AI122" s="390" t="s">
        <v>66</v>
      </c>
      <c r="AJ122" s="390"/>
      <c r="AK122" s="390"/>
      <c r="AL122" s="390"/>
    </row>
    <row r="123" spans="1:38" ht="30.75" hidden="1" customHeight="1" x14ac:dyDescent="0.25">
      <c r="A123" s="448">
        <v>119</v>
      </c>
      <c r="B123" s="457" t="s">
        <v>2445</v>
      </c>
      <c r="C123" s="432" t="s">
        <v>2439</v>
      </c>
      <c r="D123" s="432" t="s">
        <v>2472</v>
      </c>
      <c r="E123" s="432" t="s">
        <v>2434</v>
      </c>
      <c r="F123" s="455" t="s">
        <v>87</v>
      </c>
      <c r="G123" s="432" t="s">
        <v>2464</v>
      </c>
      <c r="H123" s="432" t="s">
        <v>2094</v>
      </c>
      <c r="I123" s="432" t="s">
        <v>1256</v>
      </c>
      <c r="J123" s="458" t="s">
        <v>2435</v>
      </c>
      <c r="K123" s="432" t="s">
        <v>2064</v>
      </c>
      <c r="L123" s="432">
        <v>1</v>
      </c>
      <c r="M123" s="432">
        <v>16</v>
      </c>
      <c r="N123" s="432" t="s">
        <v>1966</v>
      </c>
      <c r="O123" s="432" t="s">
        <v>2287</v>
      </c>
      <c r="P123" s="432" t="s">
        <v>2436</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Table133[[#This Row],[Default]]</f>
        <v>1111111111111111</v>
      </c>
      <c r="AD123" s="455" t="s">
        <v>1207</v>
      </c>
      <c r="AE123" s="456" t="str">
        <f>Table133[[#This Row],[Default]]</f>
        <v>1111111111111111</v>
      </c>
      <c r="AF123" s="455" t="s">
        <v>1207</v>
      </c>
      <c r="AG123" s="456" t="str">
        <f>Table133[[#This Row],[Default]]</f>
        <v>1111111111111111</v>
      </c>
      <c r="AH123" s="432"/>
      <c r="AI123" s="432"/>
      <c r="AJ123" s="432"/>
      <c r="AK123" s="432"/>
      <c r="AL123" s="432"/>
    </row>
    <row r="124" spans="1:38" ht="30.75" hidden="1" customHeight="1" x14ac:dyDescent="0.25">
      <c r="A124" s="448">
        <v>120</v>
      </c>
      <c r="B124" s="390"/>
      <c r="C124" s="432"/>
      <c r="D124" s="432"/>
      <c r="E124" s="432" t="s">
        <v>2437</v>
      </c>
      <c r="F124" s="455" t="s">
        <v>87</v>
      </c>
      <c r="G124" s="432" t="s">
        <v>2464</v>
      </c>
      <c r="H124" s="432" t="s">
        <v>2094</v>
      </c>
      <c r="I124" s="432" t="s">
        <v>1256</v>
      </c>
      <c r="J124" s="458" t="s">
        <v>2435</v>
      </c>
      <c r="K124" s="432" t="s">
        <v>2064</v>
      </c>
      <c r="L124" s="432">
        <v>1</v>
      </c>
      <c r="M124" s="432">
        <v>16</v>
      </c>
      <c r="N124" s="432" t="s">
        <v>2473</v>
      </c>
      <c r="O124" s="432" t="s">
        <v>2474</v>
      </c>
      <c r="P124" s="432" t="s">
        <v>2438</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2435</v>
      </c>
      <c r="AD124" s="455" t="s">
        <v>1207</v>
      </c>
      <c r="AE124" s="456" t="s">
        <v>2435</v>
      </c>
      <c r="AF124" s="455" t="s">
        <v>1207</v>
      </c>
      <c r="AG124" s="456" t="s">
        <v>2435</v>
      </c>
      <c r="AH124" s="432"/>
      <c r="AI124" s="432"/>
      <c r="AJ124" s="432"/>
      <c r="AK124" s="432"/>
      <c r="AL124" s="432"/>
    </row>
    <row r="125" spans="1:38" ht="30.75" hidden="1" customHeight="1" x14ac:dyDescent="0.25">
      <c r="A125" s="448">
        <v>121</v>
      </c>
      <c r="B125" s="390" t="s">
        <v>1704</v>
      </c>
      <c r="C125" s="390" t="s">
        <v>250</v>
      </c>
      <c r="D125" s="390"/>
      <c r="E125" s="390" t="s">
        <v>250</v>
      </c>
      <c r="F125" s="392" t="s">
        <v>66</v>
      </c>
      <c r="G125" s="390" t="s">
        <v>390</v>
      </c>
      <c r="H125" s="390" t="s">
        <v>1756</v>
      </c>
      <c r="I125" s="390" t="s">
        <v>2143</v>
      </c>
      <c r="J125" s="444" t="s">
        <v>2369</v>
      </c>
      <c r="K125" s="390"/>
      <c r="L125" s="390">
        <v>1</v>
      </c>
      <c r="M125" s="390">
        <v>32</v>
      </c>
      <c r="N125" s="390" t="s">
        <v>1966</v>
      </c>
      <c r="O125" s="390" t="s">
        <v>2287</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hidden="1" customHeight="1" x14ac:dyDescent="0.25">
      <c r="A126" s="448">
        <v>122</v>
      </c>
      <c r="B126" s="457" t="s">
        <v>2446</v>
      </c>
      <c r="C126" s="432" t="s">
        <v>2440</v>
      </c>
      <c r="D126" s="432" t="s">
        <v>2472</v>
      </c>
      <c r="E126" s="432" t="s">
        <v>2441</v>
      </c>
      <c r="F126" s="455" t="s">
        <v>87</v>
      </c>
      <c r="G126" s="432" t="s">
        <v>2464</v>
      </c>
      <c r="H126" s="432" t="s">
        <v>2094</v>
      </c>
      <c r="I126" s="432" t="s">
        <v>1256</v>
      </c>
      <c r="J126" s="458" t="s">
        <v>2435</v>
      </c>
      <c r="K126" s="432" t="s">
        <v>2064</v>
      </c>
      <c r="L126" s="432">
        <v>1</v>
      </c>
      <c r="M126" s="432">
        <v>16</v>
      </c>
      <c r="N126" s="432" t="s">
        <v>1967</v>
      </c>
      <c r="O126" s="432" t="s">
        <v>2288</v>
      </c>
      <c r="P126" s="432" t="s">
        <v>2443</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hidden="1" customHeight="1" x14ac:dyDescent="0.25">
      <c r="A127" s="448">
        <v>123</v>
      </c>
      <c r="B127" s="457"/>
      <c r="C127" s="432"/>
      <c r="D127" s="432"/>
      <c r="E127" s="432" t="s">
        <v>2447</v>
      </c>
      <c r="F127" s="455" t="s">
        <v>87</v>
      </c>
      <c r="G127" s="432" t="s">
        <v>2464</v>
      </c>
      <c r="H127" s="432" t="s">
        <v>2094</v>
      </c>
      <c r="I127" s="432" t="s">
        <v>1256</v>
      </c>
      <c r="J127" s="458" t="s">
        <v>2435</v>
      </c>
      <c r="K127" s="432" t="s">
        <v>2064</v>
      </c>
      <c r="L127" s="432">
        <v>1</v>
      </c>
      <c r="M127" s="432">
        <v>16</v>
      </c>
      <c r="N127" s="432" t="s">
        <v>2448</v>
      </c>
      <c r="O127" s="432" t="s">
        <v>2449</v>
      </c>
      <c r="P127" s="432" t="s">
        <v>2451</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hidden="1" customHeight="1" x14ac:dyDescent="0.25">
      <c r="A128" s="448">
        <v>124</v>
      </c>
      <c r="B128" s="390" t="s">
        <v>1705</v>
      </c>
      <c r="C128" s="390" t="s">
        <v>251</v>
      </c>
      <c r="D128" s="390"/>
      <c r="E128" s="390" t="s">
        <v>251</v>
      </c>
      <c r="F128" s="392" t="s">
        <v>66</v>
      </c>
      <c r="G128" s="390" t="s">
        <v>390</v>
      </c>
      <c r="H128" s="390" t="s">
        <v>1756</v>
      </c>
      <c r="I128" s="390" t="s">
        <v>2143</v>
      </c>
      <c r="J128" s="444" t="s">
        <v>2369</v>
      </c>
      <c r="K128" s="390"/>
      <c r="L128" s="390">
        <v>1</v>
      </c>
      <c r="M128" s="390">
        <v>32</v>
      </c>
      <c r="N128" s="390" t="s">
        <v>1967</v>
      </c>
      <c r="O128" s="390" t="s">
        <v>2288</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hidden="1" customHeight="1" x14ac:dyDescent="0.25">
      <c r="A129" s="448">
        <v>125</v>
      </c>
      <c r="B129" s="457" t="s">
        <v>2476</v>
      </c>
      <c r="C129" s="432" t="s">
        <v>2471</v>
      </c>
      <c r="D129" s="432" t="s">
        <v>2472</v>
      </c>
      <c r="E129" s="432" t="s">
        <v>2442</v>
      </c>
      <c r="F129" s="455" t="s">
        <v>87</v>
      </c>
      <c r="G129" s="432" t="s">
        <v>2464</v>
      </c>
      <c r="H129" s="432" t="s">
        <v>2094</v>
      </c>
      <c r="I129" s="432" t="s">
        <v>1256</v>
      </c>
      <c r="J129" s="458" t="s">
        <v>2368</v>
      </c>
      <c r="K129" s="432" t="s">
        <v>2064</v>
      </c>
      <c r="L129" s="432">
        <v>1</v>
      </c>
      <c r="M129" s="432">
        <v>16</v>
      </c>
      <c r="N129" s="432" t="s">
        <v>1968</v>
      </c>
      <c r="O129" s="432" t="s">
        <v>2289</v>
      </c>
      <c r="P129" s="432" t="s">
        <v>2444</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hidden="1" customHeight="1" x14ac:dyDescent="0.25">
      <c r="A130" s="448">
        <v>126</v>
      </c>
      <c r="B130" s="457"/>
      <c r="C130" s="432"/>
      <c r="D130" s="432"/>
      <c r="E130" s="432" t="s">
        <v>2454</v>
      </c>
      <c r="F130" s="455" t="s">
        <v>87</v>
      </c>
      <c r="G130" s="432" t="s">
        <v>2464</v>
      </c>
      <c r="H130" s="432" t="s">
        <v>2094</v>
      </c>
      <c r="I130" s="432" t="s">
        <v>1256</v>
      </c>
      <c r="J130" s="458" t="s">
        <v>2368</v>
      </c>
      <c r="K130" s="432" t="s">
        <v>2064</v>
      </c>
      <c r="L130" s="432">
        <v>1</v>
      </c>
      <c r="M130" s="432">
        <v>16</v>
      </c>
      <c r="N130" s="432" t="s">
        <v>2453</v>
      </c>
      <c r="O130" s="432" t="s">
        <v>2450</v>
      </c>
      <c r="P130" s="432" t="s">
        <v>2452</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Table133[[#This Row],[Default]]</f>
        <v>0000000000000000</v>
      </c>
      <c r="AD130" s="455" t="s">
        <v>1207</v>
      </c>
      <c r="AE130" s="456" t="str">
        <f>Table133[[#This Row],[Default]]</f>
        <v>0000000000000000</v>
      </c>
      <c r="AF130" s="455" t="s">
        <v>1207</v>
      </c>
      <c r="AG130" s="456" t="str">
        <f>Table133[[#This Row],[Default]]</f>
        <v>0000000000000000</v>
      </c>
      <c r="AH130" s="432"/>
      <c r="AI130" s="432"/>
      <c r="AJ130" s="432"/>
      <c r="AK130" s="432"/>
      <c r="AL130" s="432"/>
    </row>
    <row r="131" spans="1:38" ht="30.75" hidden="1" customHeight="1" x14ac:dyDescent="0.25">
      <c r="A131" s="448">
        <v>127</v>
      </c>
      <c r="B131" s="390" t="s">
        <v>1706</v>
      </c>
      <c r="C131" s="390" t="s">
        <v>252</v>
      </c>
      <c r="D131" s="390"/>
      <c r="E131" s="390" t="s">
        <v>252</v>
      </c>
      <c r="F131" s="392" t="s">
        <v>66</v>
      </c>
      <c r="G131" s="390" t="s">
        <v>390</v>
      </c>
      <c r="H131" s="390" t="s">
        <v>1756</v>
      </c>
      <c r="I131" s="390" t="s">
        <v>2143</v>
      </c>
      <c r="J131" s="444" t="s">
        <v>2369</v>
      </c>
      <c r="K131" s="390"/>
      <c r="L131" s="390">
        <v>1</v>
      </c>
      <c r="M131" s="390">
        <v>32</v>
      </c>
      <c r="N131" s="390" t="s">
        <v>1968</v>
      </c>
      <c r="O131" s="390" t="s">
        <v>2289</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hidden="1" customHeight="1" x14ac:dyDescent="0.25">
      <c r="A132" s="448">
        <v>128</v>
      </c>
      <c r="B132" s="390" t="s">
        <v>1707</v>
      </c>
      <c r="C132" s="390" t="s">
        <v>1538</v>
      </c>
      <c r="D132" s="390"/>
      <c r="E132" s="390" t="s">
        <v>1538</v>
      </c>
      <c r="F132" s="392" t="s">
        <v>66</v>
      </c>
      <c r="G132" s="390" t="s">
        <v>1537</v>
      </c>
      <c r="H132" s="390" t="s">
        <v>1755</v>
      </c>
      <c r="I132" s="390" t="s">
        <v>2144</v>
      </c>
      <c r="J132" s="444" t="s">
        <v>2369</v>
      </c>
      <c r="K132" s="390" t="s">
        <v>2064</v>
      </c>
      <c r="L132" s="390">
        <v>1</v>
      </c>
      <c r="M132" s="390">
        <v>32</v>
      </c>
      <c r="N132" s="390" t="s">
        <v>2028</v>
      </c>
      <c r="O132" s="390" t="s">
        <v>2290</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hidden="1" customHeight="1" x14ac:dyDescent="0.25">
      <c r="A133" s="448">
        <v>129</v>
      </c>
      <c r="B133" s="390" t="s">
        <v>1708</v>
      </c>
      <c r="C133" s="390" t="s">
        <v>1574</v>
      </c>
      <c r="D133" s="390" t="s">
        <v>2472</v>
      </c>
      <c r="E133" s="390" t="s">
        <v>1605</v>
      </c>
      <c r="F133" s="392" t="s">
        <v>66</v>
      </c>
      <c r="G133" s="390" t="s">
        <v>2116</v>
      </c>
      <c r="H133" s="390" t="s">
        <v>1755</v>
      </c>
      <c r="I133" s="390" t="s">
        <v>1256</v>
      </c>
      <c r="J133" s="394" t="s">
        <v>1879</v>
      </c>
      <c r="K133" s="390" t="s">
        <v>2064</v>
      </c>
      <c r="L133" s="390">
        <v>1</v>
      </c>
      <c r="M133" s="390">
        <v>1</v>
      </c>
      <c r="N133" s="390" t="s">
        <v>2044</v>
      </c>
      <c r="O133" s="390" t="s">
        <v>2291</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hidden="1" customHeight="1" x14ac:dyDescent="0.25">
      <c r="A134" s="448">
        <v>130</v>
      </c>
      <c r="B134" s="390"/>
      <c r="C134" s="390"/>
      <c r="D134" s="390"/>
      <c r="E134" s="390" t="s">
        <v>1606</v>
      </c>
      <c r="F134" s="392" t="s">
        <v>66</v>
      </c>
      <c r="G134" s="390" t="s">
        <v>2116</v>
      </c>
      <c r="H134" s="390" t="s">
        <v>1755</v>
      </c>
      <c r="I134" s="390" t="s">
        <v>1256</v>
      </c>
      <c r="J134" s="394" t="s">
        <v>1880</v>
      </c>
      <c r="K134" s="390" t="s">
        <v>2064</v>
      </c>
      <c r="L134" s="390">
        <v>1</v>
      </c>
      <c r="M134" s="390">
        <v>1</v>
      </c>
      <c r="N134" s="390" t="s">
        <v>2044</v>
      </c>
      <c r="O134" s="390" t="s">
        <v>2292</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hidden="1" customHeight="1" x14ac:dyDescent="0.25">
      <c r="A135" s="448">
        <v>131</v>
      </c>
      <c r="B135" s="390"/>
      <c r="C135" s="390"/>
      <c r="D135" s="390"/>
      <c r="E135" s="390" t="s">
        <v>1687</v>
      </c>
      <c r="F135" s="392" t="s">
        <v>66</v>
      </c>
      <c r="G135" s="390" t="s">
        <v>2116</v>
      </c>
      <c r="H135" s="390" t="s">
        <v>1755</v>
      </c>
      <c r="I135" s="390" t="s">
        <v>1256</v>
      </c>
      <c r="J135" s="391" t="s">
        <v>1879</v>
      </c>
      <c r="K135" s="390" t="s">
        <v>2064</v>
      </c>
      <c r="L135" s="390">
        <v>1</v>
      </c>
      <c r="M135" s="390">
        <v>1</v>
      </c>
      <c r="N135" s="390" t="s">
        <v>2044</v>
      </c>
      <c r="O135" s="390" t="s">
        <v>2293</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hidden="1" customHeight="1" x14ac:dyDescent="0.25">
      <c r="A136" s="448">
        <v>132</v>
      </c>
      <c r="B136" s="390"/>
      <c r="C136" s="390"/>
      <c r="D136" s="390"/>
      <c r="E136" s="390" t="s">
        <v>1265</v>
      </c>
      <c r="F136" s="392" t="s">
        <v>66</v>
      </c>
      <c r="G136" s="390" t="s">
        <v>2123</v>
      </c>
      <c r="H136" s="390" t="s">
        <v>1755</v>
      </c>
      <c r="I136" s="390" t="s">
        <v>1256</v>
      </c>
      <c r="J136" s="391" t="s">
        <v>1880</v>
      </c>
      <c r="K136" s="390" t="s">
        <v>2064</v>
      </c>
      <c r="L136" s="390">
        <v>1</v>
      </c>
      <c r="M136" s="390">
        <v>1</v>
      </c>
      <c r="N136" s="390" t="s">
        <v>2044</v>
      </c>
      <c r="O136" s="390" t="s">
        <v>2294</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hidden="1" customHeight="1" x14ac:dyDescent="0.25">
      <c r="A137" s="448">
        <v>133</v>
      </c>
      <c r="B137" s="390"/>
      <c r="C137" s="390"/>
      <c r="D137" s="390"/>
      <c r="E137" s="390" t="s">
        <v>1265</v>
      </c>
      <c r="F137" s="392" t="s">
        <v>66</v>
      </c>
      <c r="G137" s="390" t="s">
        <v>2123</v>
      </c>
      <c r="H137" s="390" t="s">
        <v>1755</v>
      </c>
      <c r="I137" s="390" t="s">
        <v>1256</v>
      </c>
      <c r="J137" s="391" t="s">
        <v>1880</v>
      </c>
      <c r="K137" s="390" t="s">
        <v>2064</v>
      </c>
      <c r="L137" s="390">
        <v>1</v>
      </c>
      <c r="M137" s="390">
        <v>1</v>
      </c>
      <c r="N137" s="390" t="s">
        <v>2044</v>
      </c>
      <c r="O137" s="390" t="s">
        <v>2295</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hidden="1" customHeight="1" x14ac:dyDescent="0.25">
      <c r="A138" s="448">
        <v>134</v>
      </c>
      <c r="B138" s="390"/>
      <c r="C138" s="390"/>
      <c r="D138" s="390"/>
      <c r="E138" s="390" t="s">
        <v>1265</v>
      </c>
      <c r="F138" s="392" t="s">
        <v>66</v>
      </c>
      <c r="G138" s="390" t="s">
        <v>2123</v>
      </c>
      <c r="H138" s="390" t="s">
        <v>1755</v>
      </c>
      <c r="I138" s="390" t="s">
        <v>1256</v>
      </c>
      <c r="J138" s="391" t="s">
        <v>1880</v>
      </c>
      <c r="K138" s="390" t="s">
        <v>2064</v>
      </c>
      <c r="L138" s="390">
        <v>1</v>
      </c>
      <c r="M138" s="390">
        <v>1</v>
      </c>
      <c r="N138" s="390" t="s">
        <v>2044</v>
      </c>
      <c r="O138" s="390" t="s">
        <v>2296</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hidden="1" customHeight="1" x14ac:dyDescent="0.25">
      <c r="A139" s="448">
        <v>135</v>
      </c>
      <c r="B139" s="390"/>
      <c r="C139" s="390"/>
      <c r="D139" s="390"/>
      <c r="E139" s="390" t="s">
        <v>1265</v>
      </c>
      <c r="F139" s="392" t="s">
        <v>66</v>
      </c>
      <c r="G139" s="390" t="s">
        <v>2123</v>
      </c>
      <c r="H139" s="390" t="s">
        <v>1755</v>
      </c>
      <c r="I139" s="390" t="s">
        <v>1256</v>
      </c>
      <c r="J139" s="391" t="s">
        <v>1880</v>
      </c>
      <c r="K139" s="390" t="s">
        <v>2064</v>
      </c>
      <c r="L139" s="390">
        <v>1</v>
      </c>
      <c r="M139" s="390">
        <v>1</v>
      </c>
      <c r="N139" s="390" t="s">
        <v>2044</v>
      </c>
      <c r="O139" s="390" t="s">
        <v>2297</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hidden="1" customHeight="1" x14ac:dyDescent="0.25">
      <c r="A140" s="448">
        <v>136</v>
      </c>
      <c r="B140" s="390"/>
      <c r="C140" s="390"/>
      <c r="D140" s="390"/>
      <c r="E140" s="390" t="s">
        <v>1265</v>
      </c>
      <c r="F140" s="392" t="s">
        <v>66</v>
      </c>
      <c r="G140" s="390" t="s">
        <v>2123</v>
      </c>
      <c r="H140" s="390" t="s">
        <v>1755</v>
      </c>
      <c r="I140" s="390" t="s">
        <v>1256</v>
      </c>
      <c r="J140" s="391" t="s">
        <v>1880</v>
      </c>
      <c r="K140" s="390" t="s">
        <v>2064</v>
      </c>
      <c r="L140" s="390">
        <v>1</v>
      </c>
      <c r="M140" s="390">
        <v>1</v>
      </c>
      <c r="N140" s="390" t="s">
        <v>2044</v>
      </c>
      <c r="O140" s="390" t="s">
        <v>2298</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hidden="1" customHeight="1" x14ac:dyDescent="0.25">
      <c r="A141" s="448">
        <v>137</v>
      </c>
      <c r="B141" s="390"/>
      <c r="C141" s="390"/>
      <c r="D141" s="390"/>
      <c r="E141" s="390" t="s">
        <v>1265</v>
      </c>
      <c r="F141" s="392" t="s">
        <v>66</v>
      </c>
      <c r="G141" s="390" t="s">
        <v>2123</v>
      </c>
      <c r="H141" s="390" t="s">
        <v>1755</v>
      </c>
      <c r="I141" s="390" t="s">
        <v>1256</v>
      </c>
      <c r="J141" s="391" t="s">
        <v>1880</v>
      </c>
      <c r="K141" s="390" t="s">
        <v>2064</v>
      </c>
      <c r="L141" s="390">
        <v>1</v>
      </c>
      <c r="M141" s="390">
        <v>1</v>
      </c>
      <c r="N141" s="390" t="s">
        <v>2045</v>
      </c>
      <c r="O141" s="390" t="s">
        <v>2299</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hidden="1" customHeight="1" x14ac:dyDescent="0.25">
      <c r="A142" s="448">
        <v>138</v>
      </c>
      <c r="B142" s="390"/>
      <c r="C142" s="390"/>
      <c r="D142" s="390"/>
      <c r="E142" s="390" t="s">
        <v>1265</v>
      </c>
      <c r="F142" s="392" t="s">
        <v>66</v>
      </c>
      <c r="G142" s="390" t="s">
        <v>2123</v>
      </c>
      <c r="H142" s="390" t="s">
        <v>1755</v>
      </c>
      <c r="I142" s="390" t="s">
        <v>1256</v>
      </c>
      <c r="J142" s="391" t="s">
        <v>1880</v>
      </c>
      <c r="K142" s="390" t="s">
        <v>2064</v>
      </c>
      <c r="L142" s="390">
        <v>1</v>
      </c>
      <c r="M142" s="390">
        <v>1</v>
      </c>
      <c r="N142" s="390" t="s">
        <v>2045</v>
      </c>
      <c r="O142" s="390" t="s">
        <v>2300</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hidden="1" customHeight="1" x14ac:dyDescent="0.25">
      <c r="A143" s="448">
        <v>139</v>
      </c>
      <c r="B143" s="390"/>
      <c r="C143" s="390"/>
      <c r="D143" s="390"/>
      <c r="E143" s="390" t="s">
        <v>1265</v>
      </c>
      <c r="F143" s="392" t="s">
        <v>66</v>
      </c>
      <c r="G143" s="390" t="s">
        <v>2123</v>
      </c>
      <c r="H143" s="390" t="s">
        <v>1755</v>
      </c>
      <c r="I143" s="390" t="s">
        <v>1256</v>
      </c>
      <c r="J143" s="391" t="s">
        <v>1880</v>
      </c>
      <c r="K143" s="390" t="s">
        <v>2064</v>
      </c>
      <c r="L143" s="390">
        <v>1</v>
      </c>
      <c r="M143" s="390">
        <v>1</v>
      </c>
      <c r="N143" s="390" t="s">
        <v>2045</v>
      </c>
      <c r="O143" s="390" t="s">
        <v>2301</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hidden="1" customHeight="1" x14ac:dyDescent="0.25">
      <c r="A144" s="448">
        <v>140</v>
      </c>
      <c r="B144" s="390"/>
      <c r="C144" s="390"/>
      <c r="D144" s="390"/>
      <c r="E144" s="390" t="s">
        <v>1265</v>
      </c>
      <c r="F144" s="392" t="s">
        <v>66</v>
      </c>
      <c r="G144" s="390" t="s">
        <v>2123</v>
      </c>
      <c r="H144" s="390" t="s">
        <v>1755</v>
      </c>
      <c r="I144" s="390" t="s">
        <v>1256</v>
      </c>
      <c r="J144" s="391" t="s">
        <v>1880</v>
      </c>
      <c r="K144" s="390" t="s">
        <v>2064</v>
      </c>
      <c r="L144" s="390">
        <v>1</v>
      </c>
      <c r="M144" s="390">
        <v>1</v>
      </c>
      <c r="N144" s="390" t="s">
        <v>2045</v>
      </c>
      <c r="O144" s="390" t="s">
        <v>2302</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hidden="1" customHeight="1" x14ac:dyDescent="0.25">
      <c r="A145" s="448">
        <v>141</v>
      </c>
      <c r="B145" s="390"/>
      <c r="C145" s="390"/>
      <c r="D145" s="390"/>
      <c r="E145" s="390" t="s">
        <v>1675</v>
      </c>
      <c r="F145" s="392" t="s">
        <v>66</v>
      </c>
      <c r="G145" s="390" t="s">
        <v>2117</v>
      </c>
      <c r="H145" s="390" t="s">
        <v>1755</v>
      </c>
      <c r="I145" s="390" t="s">
        <v>1256</v>
      </c>
      <c r="J145" s="391" t="s">
        <v>1880</v>
      </c>
      <c r="K145" s="390" t="s">
        <v>2064</v>
      </c>
      <c r="L145" s="390">
        <v>1</v>
      </c>
      <c r="M145" s="390">
        <v>1</v>
      </c>
      <c r="N145" s="390" t="s">
        <v>2045</v>
      </c>
      <c r="O145" s="390" t="s">
        <v>2303</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hidden="1" customHeight="1" x14ac:dyDescent="0.25">
      <c r="A146" s="448">
        <v>142</v>
      </c>
      <c r="B146" s="390"/>
      <c r="C146" s="390"/>
      <c r="D146" s="390"/>
      <c r="E146" s="390" t="s">
        <v>1676</v>
      </c>
      <c r="F146" s="392" t="s">
        <v>66</v>
      </c>
      <c r="G146" s="390" t="s">
        <v>2117</v>
      </c>
      <c r="H146" s="390" t="s">
        <v>1755</v>
      </c>
      <c r="I146" s="390" t="s">
        <v>1256</v>
      </c>
      <c r="J146" s="435" t="s">
        <v>1879</v>
      </c>
      <c r="K146" s="390" t="s">
        <v>2064</v>
      </c>
      <c r="L146" s="390">
        <v>1</v>
      </c>
      <c r="M146" s="390">
        <v>1</v>
      </c>
      <c r="N146" s="390" t="s">
        <v>2045</v>
      </c>
      <c r="O146" s="390" t="s">
        <v>2304</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hidden="1" customHeight="1" x14ac:dyDescent="0.25">
      <c r="A147" s="448">
        <v>143</v>
      </c>
      <c r="B147" s="390"/>
      <c r="C147" s="390"/>
      <c r="D147" s="390"/>
      <c r="E147" s="390" t="s">
        <v>1609</v>
      </c>
      <c r="F147" s="392" t="s">
        <v>66</v>
      </c>
      <c r="G147" s="390" t="s">
        <v>1546</v>
      </c>
      <c r="H147" s="390" t="s">
        <v>1755</v>
      </c>
      <c r="I147" s="390" t="s">
        <v>1256</v>
      </c>
      <c r="J147" s="435" t="s">
        <v>1879</v>
      </c>
      <c r="K147" s="390" t="s">
        <v>2064</v>
      </c>
      <c r="L147" s="390">
        <v>1</v>
      </c>
      <c r="M147" s="390">
        <v>1</v>
      </c>
      <c r="N147" s="390" t="s">
        <v>2045</v>
      </c>
      <c r="O147" s="390" t="s">
        <v>2305</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hidden="1" customHeight="1" x14ac:dyDescent="0.25">
      <c r="A148" s="448">
        <v>144</v>
      </c>
      <c r="B148" s="390"/>
      <c r="C148" s="390"/>
      <c r="D148" s="390"/>
      <c r="E148" s="390" t="s">
        <v>1610</v>
      </c>
      <c r="F148" s="392" t="s">
        <v>66</v>
      </c>
      <c r="G148" s="390" t="s">
        <v>1546</v>
      </c>
      <c r="H148" s="390" t="s">
        <v>1755</v>
      </c>
      <c r="I148" s="390" t="s">
        <v>1256</v>
      </c>
      <c r="J148" s="391" t="s">
        <v>1880</v>
      </c>
      <c r="K148" s="390" t="s">
        <v>2064</v>
      </c>
      <c r="L148" s="390">
        <v>1</v>
      </c>
      <c r="M148" s="390">
        <v>1</v>
      </c>
      <c r="N148" s="390" t="s">
        <v>2045</v>
      </c>
      <c r="O148" s="390" t="s">
        <v>2306</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hidden="1" customHeight="1" x14ac:dyDescent="0.25">
      <c r="A149" s="448">
        <v>145</v>
      </c>
      <c r="B149" s="390"/>
      <c r="C149" s="390"/>
      <c r="D149" s="390"/>
      <c r="E149" s="390" t="s">
        <v>1577</v>
      </c>
      <c r="F149" s="392" t="s">
        <v>66</v>
      </c>
      <c r="G149" s="390" t="s">
        <v>1546</v>
      </c>
      <c r="H149" s="390" t="s">
        <v>1755</v>
      </c>
      <c r="I149" s="390" t="s">
        <v>1256</v>
      </c>
      <c r="J149" s="391" t="s">
        <v>1755</v>
      </c>
      <c r="K149" s="390" t="s">
        <v>2064</v>
      </c>
      <c r="L149" s="390">
        <v>1</v>
      </c>
      <c r="M149" s="390">
        <v>1</v>
      </c>
      <c r="N149" s="390" t="s">
        <v>2046</v>
      </c>
      <c r="O149" s="390" t="s">
        <v>2307</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hidden="1" customHeight="1" x14ac:dyDescent="0.25">
      <c r="A150" s="448">
        <v>146</v>
      </c>
      <c r="B150" s="390"/>
      <c r="C150" s="390"/>
      <c r="D150" s="390"/>
      <c r="E150" s="390" t="s">
        <v>1578</v>
      </c>
      <c r="F150" s="392" t="s">
        <v>66</v>
      </c>
      <c r="G150" s="390" t="s">
        <v>1546</v>
      </c>
      <c r="H150" s="390" t="s">
        <v>1755</v>
      </c>
      <c r="I150" s="390" t="s">
        <v>1256</v>
      </c>
      <c r="J150" s="435" t="s">
        <v>1879</v>
      </c>
      <c r="K150" s="390" t="s">
        <v>2064</v>
      </c>
      <c r="L150" s="390">
        <v>1</v>
      </c>
      <c r="M150" s="390">
        <v>1</v>
      </c>
      <c r="N150" s="390" t="s">
        <v>2046</v>
      </c>
      <c r="O150" s="390" t="s">
        <v>2308</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hidden="1" customHeight="1" x14ac:dyDescent="0.25">
      <c r="A151" s="448">
        <v>147</v>
      </c>
      <c r="B151" s="390"/>
      <c r="C151" s="390"/>
      <c r="D151" s="390"/>
      <c r="E151" s="390" t="s">
        <v>1579</v>
      </c>
      <c r="F151" s="392" t="s">
        <v>66</v>
      </c>
      <c r="G151" s="390" t="s">
        <v>1580</v>
      </c>
      <c r="H151" s="390" t="s">
        <v>1755</v>
      </c>
      <c r="I151" s="390" t="s">
        <v>1256</v>
      </c>
      <c r="J151" s="391" t="s">
        <v>1880</v>
      </c>
      <c r="K151" s="390" t="s">
        <v>2064</v>
      </c>
      <c r="L151" s="390">
        <v>1</v>
      </c>
      <c r="M151" s="390">
        <v>1</v>
      </c>
      <c r="N151" s="390" t="s">
        <v>2046</v>
      </c>
      <c r="O151" s="390" t="s">
        <v>2309</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hidden="1" customHeight="1" x14ac:dyDescent="0.25">
      <c r="A152" s="448">
        <v>148</v>
      </c>
      <c r="B152" s="390"/>
      <c r="C152" s="390"/>
      <c r="D152" s="390"/>
      <c r="E152" s="390" t="s">
        <v>1581</v>
      </c>
      <c r="F152" s="392" t="s">
        <v>66</v>
      </c>
      <c r="G152" s="390" t="s">
        <v>1580</v>
      </c>
      <c r="H152" s="390" t="s">
        <v>1755</v>
      </c>
      <c r="I152" s="390" t="s">
        <v>1256</v>
      </c>
      <c r="J152" s="435" t="s">
        <v>1879</v>
      </c>
      <c r="K152" s="390" t="s">
        <v>2064</v>
      </c>
      <c r="L152" s="390">
        <v>1</v>
      </c>
      <c r="M152" s="390">
        <v>1</v>
      </c>
      <c r="N152" s="390" t="s">
        <v>2046</v>
      </c>
      <c r="O152" s="390" t="s">
        <v>2310</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2459</v>
      </c>
      <c r="H153" s="390" t="s">
        <v>1755</v>
      </c>
      <c r="I153" s="390" t="s">
        <v>1256</v>
      </c>
      <c r="J153" s="391" t="s">
        <v>1880</v>
      </c>
      <c r="K153" s="390" t="s">
        <v>2064</v>
      </c>
      <c r="L153" s="390">
        <v>1</v>
      </c>
      <c r="M153" s="390">
        <v>1</v>
      </c>
      <c r="N153" s="390" t="s">
        <v>2046</v>
      </c>
      <c r="O153" s="390" t="s">
        <v>2311</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1184</v>
      </c>
      <c r="AE153" s="440" t="str">
        <f>Table133[[#This Row],[Default]]</f>
        <v>0</v>
      </c>
      <c r="AF153" s="392" t="s">
        <v>1184</v>
      </c>
      <c r="AG153" s="440" t="str">
        <f>Table133[[#This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2459</v>
      </c>
      <c r="H154" s="390" t="s">
        <v>1755</v>
      </c>
      <c r="I154" s="390" t="s">
        <v>1256</v>
      </c>
      <c r="J154" s="435" t="s">
        <v>1879</v>
      </c>
      <c r="K154" s="390" t="s">
        <v>2064</v>
      </c>
      <c r="L154" s="390">
        <v>1</v>
      </c>
      <c r="M154" s="390">
        <v>1</v>
      </c>
      <c r="N154" s="390" t="s">
        <v>2046</v>
      </c>
      <c r="O154" s="390" t="s">
        <v>2312</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1184</v>
      </c>
      <c r="AE154" s="440" t="str">
        <f>Table133[[#This Row],[Default]]</f>
        <v>1</v>
      </c>
      <c r="AF154" s="392" t="s">
        <v>1184</v>
      </c>
      <c r="AG154" s="440" t="str">
        <f>Table133[[#This Row],[Default]]</f>
        <v>1</v>
      </c>
      <c r="AH154" s="390"/>
      <c r="AI154" s="390"/>
      <c r="AJ154" s="390"/>
      <c r="AK154" s="390"/>
      <c r="AL154" s="390"/>
    </row>
    <row r="155" spans="1:38" ht="30.75" hidden="1" customHeight="1" x14ac:dyDescent="0.25">
      <c r="A155" s="448">
        <v>151</v>
      </c>
      <c r="B155" s="390"/>
      <c r="C155" s="390"/>
      <c r="D155" s="390"/>
      <c r="E155" s="390" t="s">
        <v>1586</v>
      </c>
      <c r="F155" s="392" t="s">
        <v>66</v>
      </c>
      <c r="G155" s="390" t="s">
        <v>1587</v>
      </c>
      <c r="H155" s="390" t="s">
        <v>1755</v>
      </c>
      <c r="I155" s="390" t="s">
        <v>1256</v>
      </c>
      <c r="J155" s="391" t="s">
        <v>1880</v>
      </c>
      <c r="K155" s="390" t="s">
        <v>2064</v>
      </c>
      <c r="L155" s="390">
        <v>1</v>
      </c>
      <c r="M155" s="390">
        <v>1</v>
      </c>
      <c r="N155" s="390" t="s">
        <v>2046</v>
      </c>
      <c r="O155" s="390" t="s">
        <v>2313</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1207</v>
      </c>
      <c r="AG155" s="440" t="str">
        <f>Table133[[#This Row],[Default]]</f>
        <v>0</v>
      </c>
      <c r="AH155" s="390"/>
      <c r="AI155" s="390"/>
      <c r="AJ155" s="390"/>
      <c r="AK155" s="390"/>
      <c r="AL155" s="390"/>
    </row>
    <row r="156" spans="1:38" ht="30.75" hidden="1" customHeight="1" x14ac:dyDescent="0.25">
      <c r="A156" s="448">
        <v>152</v>
      </c>
      <c r="B156" s="390"/>
      <c r="C156" s="390"/>
      <c r="D156" s="390"/>
      <c r="E156" s="390" t="s">
        <v>1588</v>
      </c>
      <c r="F156" s="392" t="s">
        <v>66</v>
      </c>
      <c r="G156" s="390" t="s">
        <v>1587</v>
      </c>
      <c r="H156" s="390" t="s">
        <v>1755</v>
      </c>
      <c r="I156" s="390" t="s">
        <v>1256</v>
      </c>
      <c r="J156" s="435" t="s">
        <v>1879</v>
      </c>
      <c r="K156" s="390" t="s">
        <v>2064</v>
      </c>
      <c r="L156" s="390">
        <v>1</v>
      </c>
      <c r="M156" s="390">
        <v>1</v>
      </c>
      <c r="N156" s="390" t="s">
        <v>2046</v>
      </c>
      <c r="O156" s="390" t="s">
        <v>2314</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1207</v>
      </c>
      <c r="AG156" s="440" t="str">
        <f>Table133[[#This Row],[Default]]</f>
        <v>1</v>
      </c>
      <c r="AH156" s="390"/>
      <c r="AI156" s="390"/>
      <c r="AJ156" s="390"/>
      <c r="AK156" s="390"/>
      <c r="AL156" s="390"/>
    </row>
    <row r="157" spans="1:38" ht="30.75" hidden="1" customHeight="1" x14ac:dyDescent="0.25">
      <c r="A157" s="448">
        <v>153</v>
      </c>
      <c r="B157" s="390"/>
      <c r="C157" s="390"/>
      <c r="D157" s="390"/>
      <c r="E157" s="390" t="s">
        <v>1589</v>
      </c>
      <c r="F157" s="392" t="s">
        <v>66</v>
      </c>
      <c r="G157" s="390" t="s">
        <v>1546</v>
      </c>
      <c r="H157" s="390" t="s">
        <v>1755</v>
      </c>
      <c r="I157" s="390" t="s">
        <v>1256</v>
      </c>
      <c r="J157" s="391" t="s">
        <v>1880</v>
      </c>
      <c r="K157" s="390" t="s">
        <v>2064</v>
      </c>
      <c r="L157" s="390">
        <v>1</v>
      </c>
      <c r="M157" s="390">
        <v>1</v>
      </c>
      <c r="N157" s="390" t="s">
        <v>2047</v>
      </c>
      <c r="O157" s="390" t="s">
        <v>2315</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hidden="1" customHeight="1" x14ac:dyDescent="0.25">
      <c r="A158" s="448">
        <v>154</v>
      </c>
      <c r="B158" s="390"/>
      <c r="C158" s="390"/>
      <c r="D158" s="390"/>
      <c r="E158" s="390" t="s">
        <v>1590</v>
      </c>
      <c r="F158" s="392" t="s">
        <v>66</v>
      </c>
      <c r="G158" s="390" t="s">
        <v>1546</v>
      </c>
      <c r="H158" s="390" t="s">
        <v>1755</v>
      </c>
      <c r="I158" s="390" t="s">
        <v>1256</v>
      </c>
      <c r="J158" s="435" t="s">
        <v>1879</v>
      </c>
      <c r="K158" s="390" t="s">
        <v>2064</v>
      </c>
      <c r="L158" s="390">
        <v>1</v>
      </c>
      <c r="M158" s="390">
        <v>1</v>
      </c>
      <c r="N158" s="390" t="s">
        <v>2047</v>
      </c>
      <c r="O158" s="390" t="s">
        <v>2316</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hidden="1" customHeight="1" x14ac:dyDescent="0.25">
      <c r="A159" s="448">
        <v>155</v>
      </c>
      <c r="B159" s="390"/>
      <c r="C159" s="390"/>
      <c r="D159" s="390"/>
      <c r="E159" s="390" t="s">
        <v>1591</v>
      </c>
      <c r="F159" s="392" t="s">
        <v>66</v>
      </c>
      <c r="G159" s="390" t="s">
        <v>1592</v>
      </c>
      <c r="H159" s="390" t="s">
        <v>1755</v>
      </c>
      <c r="I159" s="390" t="s">
        <v>1256</v>
      </c>
      <c r="J159" s="391" t="s">
        <v>1880</v>
      </c>
      <c r="K159" s="390" t="s">
        <v>2064</v>
      </c>
      <c r="L159" s="390">
        <v>1</v>
      </c>
      <c r="M159" s="390">
        <v>1</v>
      </c>
      <c r="N159" s="390" t="s">
        <v>2047</v>
      </c>
      <c r="O159" s="390" t="s">
        <v>2317</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hidden="1" customHeight="1" x14ac:dyDescent="0.25">
      <c r="A160" s="448">
        <v>156</v>
      </c>
      <c r="B160" s="390"/>
      <c r="C160" s="390"/>
      <c r="D160" s="390"/>
      <c r="E160" s="390" t="s">
        <v>1593</v>
      </c>
      <c r="F160" s="392" t="s">
        <v>66</v>
      </c>
      <c r="G160" s="390" t="s">
        <v>1592</v>
      </c>
      <c r="H160" s="390" t="s">
        <v>1755</v>
      </c>
      <c r="I160" s="390" t="s">
        <v>1256</v>
      </c>
      <c r="J160" s="435" t="s">
        <v>1879</v>
      </c>
      <c r="K160" s="390" t="s">
        <v>2064</v>
      </c>
      <c r="L160" s="390">
        <v>1</v>
      </c>
      <c r="M160" s="390">
        <v>1</v>
      </c>
      <c r="N160" s="390" t="s">
        <v>2047</v>
      </c>
      <c r="O160" s="390" t="s">
        <v>2318</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hidden="1" customHeight="1" x14ac:dyDescent="0.25">
      <c r="A161" s="448">
        <v>157</v>
      </c>
      <c r="B161" s="390"/>
      <c r="C161" s="390"/>
      <c r="D161" s="390"/>
      <c r="E161" s="390" t="s">
        <v>1598</v>
      </c>
      <c r="F161" s="392" t="s">
        <v>66</v>
      </c>
      <c r="G161" s="390" t="s">
        <v>1546</v>
      </c>
      <c r="H161" s="390" t="s">
        <v>1755</v>
      </c>
      <c r="I161" s="390" t="s">
        <v>1256</v>
      </c>
      <c r="J161" s="435" t="s">
        <v>1879</v>
      </c>
      <c r="K161" s="390" t="s">
        <v>2064</v>
      </c>
      <c r="L161" s="390">
        <v>1</v>
      </c>
      <c r="M161" s="390">
        <v>1</v>
      </c>
      <c r="N161" s="390" t="s">
        <v>2047</v>
      </c>
      <c r="O161" s="390" t="s">
        <v>2319</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hidden="1" customHeight="1" x14ac:dyDescent="0.25">
      <c r="A162" s="448">
        <v>158</v>
      </c>
      <c r="B162" s="390"/>
      <c r="C162" s="390"/>
      <c r="D162" s="390"/>
      <c r="E162" s="390" t="s">
        <v>1599</v>
      </c>
      <c r="F162" s="392" t="s">
        <v>66</v>
      </c>
      <c r="G162" s="390" t="s">
        <v>1546</v>
      </c>
      <c r="H162" s="390" t="s">
        <v>1755</v>
      </c>
      <c r="I162" s="390" t="s">
        <v>1256</v>
      </c>
      <c r="J162" s="391" t="s">
        <v>1880</v>
      </c>
      <c r="K162" s="390" t="s">
        <v>2064</v>
      </c>
      <c r="L162" s="390">
        <v>1</v>
      </c>
      <c r="M162" s="390">
        <v>1</v>
      </c>
      <c r="N162" s="390" t="s">
        <v>2047</v>
      </c>
      <c r="O162" s="390" t="s">
        <v>2320</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hidden="1" customHeight="1" x14ac:dyDescent="0.25">
      <c r="A163" s="448">
        <v>159</v>
      </c>
      <c r="B163" s="390"/>
      <c r="C163" s="390"/>
      <c r="D163" s="390"/>
      <c r="E163" s="390" t="s">
        <v>1600</v>
      </c>
      <c r="F163" s="392" t="s">
        <v>66</v>
      </c>
      <c r="G163" s="390" t="s">
        <v>1546</v>
      </c>
      <c r="H163" s="390" t="s">
        <v>1755</v>
      </c>
      <c r="I163" s="390" t="s">
        <v>1256</v>
      </c>
      <c r="J163" s="435" t="s">
        <v>1879</v>
      </c>
      <c r="K163" s="390" t="s">
        <v>2064</v>
      </c>
      <c r="L163" s="390">
        <v>1</v>
      </c>
      <c r="M163" s="390">
        <v>1</v>
      </c>
      <c r="N163" s="390" t="s">
        <v>2047</v>
      </c>
      <c r="O163" s="390" t="s">
        <v>2321</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hidden="1" customHeight="1" x14ac:dyDescent="0.25">
      <c r="A164" s="448">
        <v>160</v>
      </c>
      <c r="B164" s="390"/>
      <c r="C164" s="390"/>
      <c r="D164" s="390"/>
      <c r="E164" s="390" t="s">
        <v>1601</v>
      </c>
      <c r="F164" s="392" t="s">
        <v>66</v>
      </c>
      <c r="G164" s="390" t="s">
        <v>1546</v>
      </c>
      <c r="H164" s="390" t="s">
        <v>1755</v>
      </c>
      <c r="I164" s="390" t="s">
        <v>1256</v>
      </c>
      <c r="J164" s="391" t="s">
        <v>1880</v>
      </c>
      <c r="K164" s="390" t="s">
        <v>2064</v>
      </c>
      <c r="L164" s="390">
        <v>1</v>
      </c>
      <c r="M164" s="390">
        <v>1</v>
      </c>
      <c r="N164" s="390" t="s">
        <v>2047</v>
      </c>
      <c r="O164" s="390" t="s">
        <v>2322</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hidden="1" customHeight="1" x14ac:dyDescent="0.25">
      <c r="A165" s="448">
        <v>161</v>
      </c>
      <c r="B165" s="390" t="s">
        <v>1709</v>
      </c>
      <c r="C165" s="390" t="s">
        <v>1602</v>
      </c>
      <c r="D165" s="390" t="s">
        <v>2472</v>
      </c>
      <c r="E165" s="390" t="s">
        <v>1575</v>
      </c>
      <c r="F165" s="392" t="s">
        <v>66</v>
      </c>
      <c r="G165" s="390" t="s">
        <v>2118</v>
      </c>
      <c r="H165" s="390" t="s">
        <v>1755</v>
      </c>
      <c r="I165" s="390" t="s">
        <v>1256</v>
      </c>
      <c r="J165" s="391" t="s">
        <v>1880</v>
      </c>
      <c r="K165" s="390" t="s">
        <v>2064</v>
      </c>
      <c r="L165" s="390">
        <v>1</v>
      </c>
      <c r="M165" s="390">
        <v>1</v>
      </c>
      <c r="N165" s="390" t="s">
        <v>2048</v>
      </c>
      <c r="O165" s="390" t="s">
        <v>2323</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hidden="1" customHeight="1" x14ac:dyDescent="0.25">
      <c r="A166" s="448">
        <v>162</v>
      </c>
      <c r="B166" s="390"/>
      <c r="C166" s="390"/>
      <c r="D166" s="390"/>
      <c r="E166" s="390" t="s">
        <v>1576</v>
      </c>
      <c r="F166" s="392" t="s">
        <v>66</v>
      </c>
      <c r="G166" s="390" t="s">
        <v>2118</v>
      </c>
      <c r="H166" s="390" t="s">
        <v>1755</v>
      </c>
      <c r="I166" s="390" t="s">
        <v>1256</v>
      </c>
      <c r="J166" s="435" t="s">
        <v>1879</v>
      </c>
      <c r="K166" s="390" t="s">
        <v>2064</v>
      </c>
      <c r="L166" s="390">
        <v>1</v>
      </c>
      <c r="M166" s="390">
        <v>1</v>
      </c>
      <c r="N166" s="390" t="s">
        <v>2048</v>
      </c>
      <c r="O166" s="390" t="s">
        <v>2324</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hidden="1" customHeight="1" x14ac:dyDescent="0.25">
      <c r="A167" s="448">
        <v>163</v>
      </c>
      <c r="B167" s="390"/>
      <c r="C167" s="390"/>
      <c r="D167" s="390"/>
      <c r="E167" s="390" t="s">
        <v>1688</v>
      </c>
      <c r="F167" s="392" t="s">
        <v>66</v>
      </c>
      <c r="G167" s="390" t="s">
        <v>2118</v>
      </c>
      <c r="H167" s="390" t="s">
        <v>1755</v>
      </c>
      <c r="I167" s="390" t="s">
        <v>1256</v>
      </c>
      <c r="J167" s="391" t="s">
        <v>1880</v>
      </c>
      <c r="K167" s="390" t="s">
        <v>2064</v>
      </c>
      <c r="L167" s="390">
        <v>1</v>
      </c>
      <c r="M167" s="390">
        <v>1</v>
      </c>
      <c r="N167" s="390" t="s">
        <v>2048</v>
      </c>
      <c r="O167" s="390" t="s">
        <v>2325</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hidden="1" customHeight="1" x14ac:dyDescent="0.25">
      <c r="A168" s="448">
        <v>164</v>
      </c>
      <c r="B168" s="390"/>
      <c r="C168" s="390"/>
      <c r="D168" s="390"/>
      <c r="E168" s="390" t="s">
        <v>1265</v>
      </c>
      <c r="F168" s="392" t="s">
        <v>66</v>
      </c>
      <c r="G168" s="390" t="s">
        <v>2123</v>
      </c>
      <c r="H168" s="390" t="s">
        <v>1755</v>
      </c>
      <c r="I168" s="390" t="s">
        <v>1256</v>
      </c>
      <c r="J168" s="391" t="s">
        <v>1880</v>
      </c>
      <c r="K168" s="390" t="s">
        <v>2064</v>
      </c>
      <c r="L168" s="390">
        <v>1</v>
      </c>
      <c r="M168" s="390">
        <v>1</v>
      </c>
      <c r="N168" s="390" t="s">
        <v>2048</v>
      </c>
      <c r="O168" s="390" t="s">
        <v>2326</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hidden="1" customHeight="1" x14ac:dyDescent="0.25">
      <c r="A169" s="448">
        <v>165</v>
      </c>
      <c r="B169" s="390"/>
      <c r="C169" s="390"/>
      <c r="D169" s="390"/>
      <c r="E169" s="390" t="s">
        <v>1265</v>
      </c>
      <c r="F169" s="392" t="s">
        <v>66</v>
      </c>
      <c r="G169" s="390" t="s">
        <v>2123</v>
      </c>
      <c r="H169" s="390" t="s">
        <v>1755</v>
      </c>
      <c r="I169" s="390" t="s">
        <v>1256</v>
      </c>
      <c r="J169" s="391" t="s">
        <v>1880</v>
      </c>
      <c r="K169" s="390" t="s">
        <v>2064</v>
      </c>
      <c r="L169" s="390">
        <v>1</v>
      </c>
      <c r="M169" s="390">
        <v>1</v>
      </c>
      <c r="N169" s="390" t="s">
        <v>2048</v>
      </c>
      <c r="O169" s="390" t="s">
        <v>2327</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hidden="1" customHeight="1" x14ac:dyDescent="0.25">
      <c r="A170" s="448">
        <v>166</v>
      </c>
      <c r="B170" s="390"/>
      <c r="C170" s="390"/>
      <c r="D170" s="390"/>
      <c r="E170" s="390" t="s">
        <v>1265</v>
      </c>
      <c r="F170" s="392" t="s">
        <v>66</v>
      </c>
      <c r="G170" s="390" t="s">
        <v>2123</v>
      </c>
      <c r="H170" s="390" t="s">
        <v>1755</v>
      </c>
      <c r="I170" s="390" t="s">
        <v>1256</v>
      </c>
      <c r="J170" s="391" t="s">
        <v>1880</v>
      </c>
      <c r="K170" s="390" t="s">
        <v>2064</v>
      </c>
      <c r="L170" s="390">
        <v>1</v>
      </c>
      <c r="M170" s="390">
        <v>1</v>
      </c>
      <c r="N170" s="390" t="s">
        <v>2048</v>
      </c>
      <c r="O170" s="390" t="s">
        <v>2328</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hidden="1" customHeight="1" x14ac:dyDescent="0.25">
      <c r="A171" s="448">
        <v>167</v>
      </c>
      <c r="B171" s="390"/>
      <c r="C171" s="390"/>
      <c r="D171" s="390"/>
      <c r="E171" s="390" t="s">
        <v>1265</v>
      </c>
      <c r="F171" s="392" t="s">
        <v>66</v>
      </c>
      <c r="G171" s="390" t="s">
        <v>2123</v>
      </c>
      <c r="H171" s="390" t="s">
        <v>1755</v>
      </c>
      <c r="I171" s="390" t="s">
        <v>1256</v>
      </c>
      <c r="J171" s="391" t="s">
        <v>1880</v>
      </c>
      <c r="K171" s="390" t="s">
        <v>2064</v>
      </c>
      <c r="L171" s="390">
        <v>1</v>
      </c>
      <c r="M171" s="390">
        <v>1</v>
      </c>
      <c r="N171" s="390" t="s">
        <v>2048</v>
      </c>
      <c r="O171" s="390" t="s">
        <v>2329</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hidden="1" customHeight="1" x14ac:dyDescent="0.25">
      <c r="A172" s="448">
        <v>168</v>
      </c>
      <c r="B172" s="390"/>
      <c r="C172" s="390"/>
      <c r="D172" s="390"/>
      <c r="E172" s="390" t="s">
        <v>1265</v>
      </c>
      <c r="F172" s="392" t="s">
        <v>66</v>
      </c>
      <c r="G172" s="390" t="s">
        <v>2123</v>
      </c>
      <c r="H172" s="390" t="s">
        <v>1755</v>
      </c>
      <c r="I172" s="390" t="s">
        <v>1256</v>
      </c>
      <c r="J172" s="391" t="s">
        <v>1880</v>
      </c>
      <c r="K172" s="390" t="s">
        <v>2064</v>
      </c>
      <c r="L172" s="390">
        <v>1</v>
      </c>
      <c r="M172" s="390">
        <v>1</v>
      </c>
      <c r="N172" s="390" t="s">
        <v>2048</v>
      </c>
      <c r="O172" s="390" t="s">
        <v>2330</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hidden="1" customHeight="1" x14ac:dyDescent="0.25">
      <c r="A173" s="448">
        <v>169</v>
      </c>
      <c r="B173" s="390"/>
      <c r="C173" s="390"/>
      <c r="D173" s="390"/>
      <c r="E173" s="390" t="s">
        <v>1582</v>
      </c>
      <c r="F173" s="392" t="s">
        <v>87</v>
      </c>
      <c r="G173" s="390" t="s">
        <v>1546</v>
      </c>
      <c r="H173" s="390" t="s">
        <v>1755</v>
      </c>
      <c r="I173" s="390" t="s">
        <v>1256</v>
      </c>
      <c r="J173" s="436" t="s">
        <v>2373</v>
      </c>
      <c r="K173" s="390" t="s">
        <v>2064</v>
      </c>
      <c r="L173" s="390">
        <v>1</v>
      </c>
      <c r="M173" s="390">
        <v>1</v>
      </c>
      <c r="N173" s="390" t="s">
        <v>2049</v>
      </c>
      <c r="O173" s="390" t="s">
        <v>2331</v>
      </c>
      <c r="P173" s="390" t="s">
        <v>2392</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hidden="1" customHeight="1" x14ac:dyDescent="0.25">
      <c r="A174" s="448">
        <v>170</v>
      </c>
      <c r="B174" s="390"/>
      <c r="C174" s="390"/>
      <c r="D174" s="390"/>
      <c r="E174" s="390" t="s">
        <v>1583</v>
      </c>
      <c r="F174" s="392" t="s">
        <v>87</v>
      </c>
      <c r="G174" s="390" t="s">
        <v>1546</v>
      </c>
      <c r="H174" s="390" t="s">
        <v>1755</v>
      </c>
      <c r="I174" s="390" t="s">
        <v>1256</v>
      </c>
      <c r="J174" s="436" t="s">
        <v>2374</v>
      </c>
      <c r="K174" s="390" t="s">
        <v>2064</v>
      </c>
      <c r="L174" s="390">
        <v>1</v>
      </c>
      <c r="M174" s="390">
        <v>1</v>
      </c>
      <c r="N174" s="390" t="s">
        <v>2049</v>
      </c>
      <c r="O174" s="390" t="s">
        <v>2332</v>
      </c>
      <c r="P174" s="390" t="s">
        <v>2393</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hidden="1" customHeight="1" x14ac:dyDescent="0.25">
      <c r="A175" s="448">
        <v>171</v>
      </c>
      <c r="B175" s="390"/>
      <c r="C175" s="390"/>
      <c r="D175" s="390"/>
      <c r="E175" s="390" t="s">
        <v>1596</v>
      </c>
      <c r="F175" s="392" t="s">
        <v>87</v>
      </c>
      <c r="G175" s="390" t="s">
        <v>1546</v>
      </c>
      <c r="H175" s="390" t="s">
        <v>1755</v>
      </c>
      <c r="I175" s="390" t="s">
        <v>1256</v>
      </c>
      <c r="J175" s="391" t="s">
        <v>1880</v>
      </c>
      <c r="K175" s="390" t="s">
        <v>2064</v>
      </c>
      <c r="L175" s="390">
        <v>1</v>
      </c>
      <c r="M175" s="390">
        <v>1</v>
      </c>
      <c r="N175" s="390" t="s">
        <v>2049</v>
      </c>
      <c r="O175" s="390" t="s">
        <v>2333</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hidden="1" customHeight="1" x14ac:dyDescent="0.25">
      <c r="A176" s="448">
        <v>172</v>
      </c>
      <c r="B176" s="390"/>
      <c r="C176" s="390"/>
      <c r="D176" s="390"/>
      <c r="E176" s="390" t="s">
        <v>1597</v>
      </c>
      <c r="F176" s="392" t="s">
        <v>87</v>
      </c>
      <c r="G176" s="390" t="s">
        <v>1546</v>
      </c>
      <c r="H176" s="390" t="s">
        <v>1755</v>
      </c>
      <c r="I176" s="390" t="s">
        <v>1256</v>
      </c>
      <c r="J176" s="435" t="s">
        <v>1879</v>
      </c>
      <c r="K176" s="390" t="s">
        <v>2064</v>
      </c>
      <c r="L176" s="390">
        <v>1</v>
      </c>
      <c r="M176" s="390">
        <v>1</v>
      </c>
      <c r="N176" s="390" t="s">
        <v>2049</v>
      </c>
      <c r="O176" s="390" t="s">
        <v>2334</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hidden="1" customHeight="1" x14ac:dyDescent="0.25">
      <c r="A177" s="448">
        <v>173</v>
      </c>
      <c r="B177" s="390"/>
      <c r="C177" s="390"/>
      <c r="D177" s="390"/>
      <c r="E177" s="390" t="s">
        <v>1594</v>
      </c>
      <c r="F177" s="392" t="s">
        <v>140</v>
      </c>
      <c r="G177" s="390" t="s">
        <v>1546</v>
      </c>
      <c r="H177" s="390" t="s">
        <v>1755</v>
      </c>
      <c r="I177" s="390" t="s">
        <v>1256</v>
      </c>
      <c r="J177" s="391" t="s">
        <v>1880</v>
      </c>
      <c r="K177" s="390" t="s">
        <v>2064</v>
      </c>
      <c r="L177" s="390">
        <v>1</v>
      </c>
      <c r="M177" s="390">
        <v>1</v>
      </c>
      <c r="N177" s="390" t="s">
        <v>2049</v>
      </c>
      <c r="O177" s="390" t="s">
        <v>2335</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hidden="1" customHeight="1" x14ac:dyDescent="0.25">
      <c r="A178" s="448">
        <v>174</v>
      </c>
      <c r="B178" s="390"/>
      <c r="C178" s="390"/>
      <c r="D178" s="390"/>
      <c r="E178" s="390" t="s">
        <v>1595</v>
      </c>
      <c r="F178" s="392" t="s">
        <v>140</v>
      </c>
      <c r="G178" s="390" t="s">
        <v>1546</v>
      </c>
      <c r="H178" s="390" t="s">
        <v>1755</v>
      </c>
      <c r="I178" s="390" t="s">
        <v>1256</v>
      </c>
      <c r="J178" s="435" t="s">
        <v>1879</v>
      </c>
      <c r="K178" s="390" t="s">
        <v>2064</v>
      </c>
      <c r="L178" s="390">
        <v>1</v>
      </c>
      <c r="M178" s="390">
        <v>1</v>
      </c>
      <c r="N178" s="390" t="s">
        <v>2049</v>
      </c>
      <c r="O178" s="390" t="s">
        <v>2336</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hidden="1" customHeight="1" x14ac:dyDescent="0.25">
      <c r="A179" s="448">
        <v>175</v>
      </c>
      <c r="B179" s="390"/>
      <c r="C179" s="390"/>
      <c r="D179" s="390"/>
      <c r="E179" s="390" t="s">
        <v>1603</v>
      </c>
      <c r="F179" s="392" t="s">
        <v>87</v>
      </c>
      <c r="G179" s="390" t="s">
        <v>1546</v>
      </c>
      <c r="H179" s="390" t="s">
        <v>1755</v>
      </c>
      <c r="I179" s="390" t="s">
        <v>1256</v>
      </c>
      <c r="J179" s="435" t="s">
        <v>1879</v>
      </c>
      <c r="K179" s="390" t="s">
        <v>2064</v>
      </c>
      <c r="L179" s="390">
        <v>1</v>
      </c>
      <c r="M179" s="390">
        <v>1</v>
      </c>
      <c r="N179" s="390" t="s">
        <v>2049</v>
      </c>
      <c r="O179" s="390" t="s">
        <v>2337</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hidden="1" customHeight="1" x14ac:dyDescent="0.25">
      <c r="A180" s="448">
        <v>176</v>
      </c>
      <c r="B180" s="390"/>
      <c r="C180" s="390"/>
      <c r="D180" s="390"/>
      <c r="E180" s="390" t="s">
        <v>1604</v>
      </c>
      <c r="F180" s="392" t="s">
        <v>87</v>
      </c>
      <c r="G180" s="390" t="s">
        <v>1546</v>
      </c>
      <c r="H180" s="390" t="s">
        <v>1755</v>
      </c>
      <c r="I180" s="390" t="s">
        <v>1256</v>
      </c>
      <c r="J180" s="391" t="s">
        <v>1880</v>
      </c>
      <c r="K180" s="390" t="s">
        <v>2064</v>
      </c>
      <c r="L180" s="390">
        <v>1</v>
      </c>
      <c r="M180" s="390">
        <v>1</v>
      </c>
      <c r="N180" s="390" t="s">
        <v>2049</v>
      </c>
      <c r="O180" s="390" t="s">
        <v>2338</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hidden="1" customHeight="1" x14ac:dyDescent="0.25">
      <c r="A181" s="448">
        <v>177</v>
      </c>
      <c r="B181" s="390"/>
      <c r="C181" s="390"/>
      <c r="D181" s="390"/>
      <c r="E181" s="451" t="s">
        <v>1607</v>
      </c>
      <c r="F181" s="392" t="s">
        <v>87</v>
      </c>
      <c r="G181" s="390" t="s">
        <v>2477</v>
      </c>
      <c r="H181" s="390" t="s">
        <v>1759</v>
      </c>
      <c r="I181" s="390" t="s">
        <v>1256</v>
      </c>
      <c r="J181" s="435" t="s">
        <v>2012</v>
      </c>
      <c r="K181" s="390" t="s">
        <v>2064</v>
      </c>
      <c r="L181" s="390">
        <v>1</v>
      </c>
      <c r="M181" s="390">
        <v>8</v>
      </c>
      <c r="N181" s="390" t="s">
        <v>2050</v>
      </c>
      <c r="O181" s="390" t="s">
        <v>2339</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hidden="1" customHeight="1" x14ac:dyDescent="0.25">
      <c r="A182" s="448">
        <v>178</v>
      </c>
      <c r="B182" s="390"/>
      <c r="C182" s="390"/>
      <c r="D182" s="390"/>
      <c r="E182" s="451" t="s">
        <v>1608</v>
      </c>
      <c r="F182" s="392" t="s">
        <v>87</v>
      </c>
      <c r="G182" s="390" t="s">
        <v>2477</v>
      </c>
      <c r="H182" s="390" t="s">
        <v>1759</v>
      </c>
      <c r="I182" s="390" t="s">
        <v>1256</v>
      </c>
      <c r="J182" s="391" t="s">
        <v>1871</v>
      </c>
      <c r="K182" s="390" t="s">
        <v>2064</v>
      </c>
      <c r="L182" s="390">
        <v>1</v>
      </c>
      <c r="M182" s="390">
        <v>8</v>
      </c>
      <c r="N182" s="390" t="s">
        <v>2433</v>
      </c>
      <c r="O182" s="390" t="s">
        <v>2340</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hidden="1" customHeight="1" x14ac:dyDescent="0.25">
      <c r="A183" s="448"/>
      <c r="B183" s="390" t="s">
        <v>2411</v>
      </c>
      <c r="C183" s="390" t="s">
        <v>2411</v>
      </c>
      <c r="D183" s="390"/>
      <c r="E183" s="390" t="s">
        <v>2412</v>
      </c>
      <c r="F183" s="390" t="s">
        <v>2413</v>
      </c>
      <c r="G183" s="390" t="s">
        <v>2414</v>
      </c>
      <c r="H183" s="390" t="s">
        <v>1755</v>
      </c>
      <c r="I183" s="390" t="s">
        <v>1256</v>
      </c>
      <c r="J183" s="394" t="s">
        <v>2415</v>
      </c>
      <c r="K183" s="390" t="s">
        <v>2064</v>
      </c>
      <c r="L183" s="390">
        <v>1</v>
      </c>
      <c r="M183" s="390">
        <v>6</v>
      </c>
      <c r="N183" s="390" t="s">
        <v>2418</v>
      </c>
      <c r="O183" s="390" t="s">
        <v>2419</v>
      </c>
      <c r="P183" s="390" t="s">
        <v>2422</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hidden="1" customHeight="1" x14ac:dyDescent="0.25">
      <c r="A184" s="448"/>
      <c r="B184" s="390"/>
      <c r="C184" s="428"/>
      <c r="D184" s="428"/>
      <c r="E184" s="390" t="s">
        <v>2416</v>
      </c>
      <c r="F184" s="390" t="s">
        <v>66</v>
      </c>
      <c r="G184" s="390" t="s">
        <v>2414</v>
      </c>
      <c r="H184" s="390" t="s">
        <v>1755</v>
      </c>
      <c r="I184" s="390" t="s">
        <v>1256</v>
      </c>
      <c r="J184" s="394" t="s">
        <v>2417</v>
      </c>
      <c r="K184" s="390" t="s">
        <v>2064</v>
      </c>
      <c r="L184" s="390">
        <v>1</v>
      </c>
      <c r="M184" s="390">
        <v>26</v>
      </c>
      <c r="N184" s="390" t="s">
        <v>2418</v>
      </c>
      <c r="O184" s="390" t="s">
        <v>2420</v>
      </c>
      <c r="P184" s="390" t="s">
        <v>2421</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hidden="1"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2341</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hidden="1"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2342</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hidden="1"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2343</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hidden="1"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2344</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hidden="1"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2345</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hidden="1"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2346</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hidden="1"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2347</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hidden="1"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2348</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hidden="1"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hidden="1"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2394</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hidden="1"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hidden="1"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hidden="1"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2395</v>
      </c>
      <c r="Q197" s="390" t="s">
        <v>2467</v>
      </c>
      <c r="R197" s="390" t="s">
        <v>2467</v>
      </c>
      <c r="S197" s="390" t="s">
        <v>2467</v>
      </c>
      <c r="T197" s="390" t="s">
        <v>2467</v>
      </c>
      <c r="U197" s="390" t="s">
        <v>2467</v>
      </c>
      <c r="V197" s="390" t="s">
        <v>2467</v>
      </c>
      <c r="W197" s="390" t="s">
        <v>2467</v>
      </c>
      <c r="X197" s="390" t="s">
        <v>2467</v>
      </c>
      <c r="Y197" s="390" t="s">
        <v>2467</v>
      </c>
      <c r="Z197" s="390" t="s">
        <v>2467</v>
      </c>
      <c r="AA197" s="390" t="s">
        <v>2467</v>
      </c>
      <c r="AB197" s="390" t="s">
        <v>2467</v>
      </c>
      <c r="AC197" s="390"/>
      <c r="AD197" s="390" t="s">
        <v>2467</v>
      </c>
      <c r="AE197" s="390"/>
      <c r="AF197" s="390" t="s">
        <v>2467</v>
      </c>
      <c r="AG197" s="439"/>
      <c r="AH197" s="390"/>
      <c r="AI197" s="390" t="s">
        <v>1804</v>
      </c>
      <c r="AJ197" s="390"/>
      <c r="AK197" s="390"/>
      <c r="AL197" s="390"/>
    </row>
    <row r="198" spans="1:38" ht="18" hidden="1"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2396</v>
      </c>
      <c r="Q198" s="390" t="s">
        <v>2467</v>
      </c>
      <c r="R198" s="390" t="s">
        <v>2467</v>
      </c>
      <c r="S198" s="390" t="s">
        <v>2467</v>
      </c>
      <c r="T198" s="390" t="s">
        <v>2467</v>
      </c>
      <c r="U198" s="390" t="s">
        <v>2467</v>
      </c>
      <c r="V198" s="390" t="s">
        <v>2467</v>
      </c>
      <c r="W198" s="390" t="s">
        <v>2467</v>
      </c>
      <c r="X198" s="390" t="s">
        <v>2467</v>
      </c>
      <c r="Y198" s="390" t="s">
        <v>2467</v>
      </c>
      <c r="Z198" s="390" t="s">
        <v>2467</v>
      </c>
      <c r="AA198" s="390" t="s">
        <v>2467</v>
      </c>
      <c r="AB198" s="390" t="s">
        <v>2467</v>
      </c>
      <c r="AC198" s="390"/>
      <c r="AD198" s="390" t="s">
        <v>2467</v>
      </c>
      <c r="AE198" s="390"/>
      <c r="AF198" s="390" t="s">
        <v>2467</v>
      </c>
      <c r="AG198" s="439"/>
      <c r="AH198" s="390"/>
      <c r="AI198" s="390" t="s">
        <v>1804</v>
      </c>
      <c r="AJ198" s="390"/>
      <c r="AK198" s="390"/>
      <c r="AL198" s="390"/>
    </row>
    <row r="199" spans="1:38" ht="18" hidden="1"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2467</v>
      </c>
      <c r="R199" s="390" t="s">
        <v>2467</v>
      </c>
      <c r="S199" s="390" t="s">
        <v>2467</v>
      </c>
      <c r="T199" s="390" t="s">
        <v>2467</v>
      </c>
      <c r="U199" s="390" t="s">
        <v>2467</v>
      </c>
      <c r="V199" s="390" t="s">
        <v>2467</v>
      </c>
      <c r="W199" s="390" t="s">
        <v>2467</v>
      </c>
      <c r="X199" s="390" t="s">
        <v>2467</v>
      </c>
      <c r="Y199" s="390" t="s">
        <v>2467</v>
      </c>
      <c r="Z199" s="390" t="s">
        <v>2467</v>
      </c>
      <c r="AA199" s="390" t="s">
        <v>2467</v>
      </c>
      <c r="AB199" s="390" t="s">
        <v>2467</v>
      </c>
      <c r="AC199" s="390"/>
      <c r="AD199" s="390" t="s">
        <v>2467</v>
      </c>
      <c r="AE199" s="390"/>
      <c r="AF199" s="390" t="s">
        <v>2467</v>
      </c>
      <c r="AG199" s="439"/>
      <c r="AH199" s="390"/>
      <c r="AI199" s="390" t="s">
        <v>1804</v>
      </c>
      <c r="AJ199" s="390"/>
      <c r="AK199" s="390"/>
      <c r="AL199" s="390"/>
    </row>
    <row r="200" spans="1:38" ht="30.75" hidden="1"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hidden="1" customHeight="1" x14ac:dyDescent="0.25">
      <c r="A201" s="448"/>
      <c r="B201" s="390" t="s">
        <v>2425</v>
      </c>
      <c r="C201" s="390"/>
      <c r="D201" s="390"/>
      <c r="E201" s="390" t="s">
        <v>2423</v>
      </c>
      <c r="F201" s="390" t="s">
        <v>87</v>
      </c>
      <c r="G201" s="390" t="s">
        <v>2423</v>
      </c>
      <c r="H201" s="390" t="s">
        <v>2094</v>
      </c>
      <c r="I201" s="390" t="s">
        <v>2144</v>
      </c>
      <c r="J201" s="394" t="s">
        <v>1880</v>
      </c>
      <c r="K201" s="390" t="s">
        <v>2066</v>
      </c>
      <c r="L201" s="390">
        <v>3</v>
      </c>
      <c r="M201" s="390" t="s">
        <v>2426</v>
      </c>
      <c r="N201" s="390" t="s">
        <v>2383</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hidden="1" customHeight="1" x14ac:dyDescent="0.25">
      <c r="A202" s="448">
        <v>189</v>
      </c>
      <c r="B202" s="390" t="s">
        <v>2380</v>
      </c>
      <c r="C202" s="390"/>
      <c r="D202" s="390"/>
      <c r="E202" s="432" t="s">
        <v>2377</v>
      </c>
      <c r="F202" s="390" t="s">
        <v>87</v>
      </c>
      <c r="G202" s="390" t="s">
        <v>2377</v>
      </c>
      <c r="H202" s="390" t="s">
        <v>1755</v>
      </c>
      <c r="I202" s="390" t="s">
        <v>2379</v>
      </c>
      <c r="J202" s="394" t="s">
        <v>1880</v>
      </c>
      <c r="K202" s="390" t="s">
        <v>2376</v>
      </c>
      <c r="L202" s="390">
        <v>3</v>
      </c>
      <c r="M202" s="390" t="s">
        <v>2377</v>
      </c>
      <c r="N202" s="390" t="s">
        <v>2427</v>
      </c>
      <c r="O202" s="390"/>
      <c r="P202" s="390" t="s">
        <v>2397</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hidden="1" customHeight="1" x14ac:dyDescent="0.25">
      <c r="A203" s="448">
        <v>190</v>
      </c>
      <c r="B203" s="390" t="s">
        <v>2381</v>
      </c>
      <c r="C203" s="390"/>
      <c r="D203" s="390"/>
      <c r="E203" s="432" t="s">
        <v>2378</v>
      </c>
      <c r="F203" s="390" t="s">
        <v>87</v>
      </c>
      <c r="G203" s="390" t="s">
        <v>2378</v>
      </c>
      <c r="H203" s="390" t="s">
        <v>1755</v>
      </c>
      <c r="I203" s="390" t="s">
        <v>1862</v>
      </c>
      <c r="J203" s="394" t="s">
        <v>1880</v>
      </c>
      <c r="K203" s="390" t="s">
        <v>2066</v>
      </c>
      <c r="L203" s="390">
        <v>3</v>
      </c>
      <c r="M203" s="390" t="s">
        <v>2378</v>
      </c>
      <c r="N203" s="390" t="s">
        <v>2384</v>
      </c>
      <c r="O203" s="390"/>
      <c r="P203" s="390" t="s">
        <v>2398</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hidden="1" customHeight="1" x14ac:dyDescent="0.25">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2385</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hidden="1" customHeight="1" x14ac:dyDescent="0.25">
      <c r="A205" s="448">
        <v>192</v>
      </c>
      <c r="B205" s="390" t="s">
        <v>1720</v>
      </c>
      <c r="C205" s="390" t="s">
        <v>1567</v>
      </c>
      <c r="D205" s="390"/>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hidden="1" customHeight="1" x14ac:dyDescent="0.25">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hidden="1" customHeight="1" x14ac:dyDescent="0.25">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hidden="1" customHeight="1" x14ac:dyDescent="0.25">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hidden="1" customHeight="1" x14ac:dyDescent="0.25">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hidden="1" customHeight="1" x14ac:dyDescent="0.25">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hidden="1" customHeight="1" x14ac:dyDescent="0.25">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hidden="1" customHeight="1" x14ac:dyDescent="0.25">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hidden="1" customHeight="1" x14ac:dyDescent="0.25">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hidden="1" customHeight="1" x14ac:dyDescent="0.25">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hidden="1" customHeight="1" x14ac:dyDescent="0.25">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hidden="1" customHeight="1" x14ac:dyDescent="0.25">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hidden="1" customHeight="1" x14ac:dyDescent="0.25">
      <c r="A217" s="448">
        <v>204</v>
      </c>
      <c r="B217" s="390" t="s">
        <v>2353</v>
      </c>
      <c r="C217" s="450"/>
      <c r="D217" s="450"/>
      <c r="E217" s="430" t="s">
        <v>2350</v>
      </c>
      <c r="F217" s="430" t="s">
        <v>128</v>
      </c>
      <c r="G217" s="430" t="s">
        <v>2350</v>
      </c>
      <c r="H217" s="430" t="s">
        <v>1763</v>
      </c>
      <c r="I217" s="390" t="s">
        <v>2143</v>
      </c>
      <c r="J217" s="390">
        <v>0</v>
      </c>
      <c r="K217" s="390" t="s">
        <v>2065</v>
      </c>
      <c r="L217" s="390">
        <v>2</v>
      </c>
      <c r="M217" s="390" t="s">
        <v>2350</v>
      </c>
      <c r="N217" s="390" t="s">
        <v>1990</v>
      </c>
      <c r="O217" s="390"/>
      <c r="P217" s="390" t="s">
        <v>2352</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hidden="1" customHeight="1" x14ac:dyDescent="0.25">
      <c r="A218" s="448">
        <v>205</v>
      </c>
      <c r="B218" s="390" t="s">
        <v>2354</v>
      </c>
      <c r="C218" s="428"/>
      <c r="D218" s="428"/>
      <c r="E218" s="390" t="s">
        <v>2354</v>
      </c>
      <c r="F218" s="430" t="s">
        <v>128</v>
      </c>
      <c r="G218" s="430" t="s">
        <v>2354</v>
      </c>
      <c r="H218" s="430" t="s">
        <v>1763</v>
      </c>
      <c r="I218" s="390" t="s">
        <v>2143</v>
      </c>
      <c r="J218" s="390">
        <v>0</v>
      </c>
      <c r="K218" s="390" t="s">
        <v>2065</v>
      </c>
      <c r="L218" s="390">
        <v>2</v>
      </c>
      <c r="M218" s="390" t="s">
        <v>2354</v>
      </c>
      <c r="N218" s="390" t="s">
        <v>2351</v>
      </c>
      <c r="O218" s="390"/>
      <c r="P218" s="390" t="s">
        <v>2356</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hidden="1" customHeight="1" x14ac:dyDescent="0.25">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2355</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hidden="1" customHeight="1" x14ac:dyDescent="0.25">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hidden="1" customHeight="1" x14ac:dyDescent="0.25">
      <c r="A221" s="448">
        <v>208</v>
      </c>
      <c r="B221" s="390" t="s">
        <v>1723</v>
      </c>
      <c r="C221" s="390"/>
      <c r="D221" s="390"/>
      <c r="E221" s="390" t="s">
        <v>884</v>
      </c>
      <c r="F221" s="390" t="s">
        <v>128</v>
      </c>
      <c r="G221" s="390" t="s">
        <v>884</v>
      </c>
      <c r="H221" s="390"/>
      <c r="I221" s="390" t="s">
        <v>2144</v>
      </c>
      <c r="J221" s="394">
        <v>0</v>
      </c>
      <c r="K221" s="390" t="s">
        <v>2065</v>
      </c>
      <c r="L221" s="390">
        <v>2</v>
      </c>
      <c r="M221" s="390" t="s">
        <v>884</v>
      </c>
      <c r="N221" s="390" t="s">
        <v>1992</v>
      </c>
      <c r="O221" s="390"/>
      <c r="P221" s="390" t="s">
        <v>2399</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hidden="1" customHeight="1" x14ac:dyDescent="0.25">
      <c r="A222" s="448"/>
      <c r="B222" s="390" t="s">
        <v>2429</v>
      </c>
      <c r="C222" s="390"/>
      <c r="D222" s="390"/>
      <c r="E222" s="390" t="s">
        <v>2430</v>
      </c>
      <c r="F222" s="390" t="s">
        <v>128</v>
      </c>
      <c r="G222" s="430" t="s">
        <v>2430</v>
      </c>
      <c r="H222" s="400" t="s">
        <v>1858</v>
      </c>
      <c r="I222" s="390" t="s">
        <v>2144</v>
      </c>
      <c r="J222" s="394">
        <v>0</v>
      </c>
      <c r="K222" s="390" t="s">
        <v>2065</v>
      </c>
      <c r="L222" s="390">
        <v>2</v>
      </c>
      <c r="M222" s="390" t="s">
        <v>884</v>
      </c>
      <c r="N222" s="390" t="s">
        <v>1992</v>
      </c>
      <c r="O222" s="390"/>
      <c r="P222" s="390" t="s">
        <v>2399</v>
      </c>
      <c r="Q222" s="390"/>
      <c r="R222" s="390" t="s">
        <v>2467</v>
      </c>
      <c r="S222" s="390" t="s">
        <v>2467</v>
      </c>
      <c r="T222" s="390" t="s">
        <v>2467</v>
      </c>
      <c r="U222" s="390" t="s">
        <v>2467</v>
      </c>
      <c r="V222" s="390" t="s">
        <v>2467</v>
      </c>
      <c r="W222" s="390" t="s">
        <v>2467</v>
      </c>
      <c r="X222" s="390" t="s">
        <v>2467</v>
      </c>
      <c r="Y222" s="390" t="s">
        <v>2467</v>
      </c>
      <c r="Z222" s="390" t="s">
        <v>2467</v>
      </c>
      <c r="AA222" s="390" t="s">
        <v>2467</v>
      </c>
      <c r="AB222" s="390" t="s">
        <v>2467</v>
      </c>
      <c r="AC222" s="390"/>
      <c r="AD222" s="390" t="s">
        <v>2467</v>
      </c>
      <c r="AE222" s="390"/>
      <c r="AF222" s="390" t="s">
        <v>2467</v>
      </c>
      <c r="AG222" s="390"/>
      <c r="AH222" s="390"/>
      <c r="AI222" s="390"/>
      <c r="AJ222" s="390"/>
      <c r="AK222" s="390"/>
      <c r="AL222" s="429"/>
    </row>
    <row r="223" spans="1:38" ht="18" hidden="1" customHeight="1" x14ac:dyDescent="0.25">
      <c r="A223" s="448">
        <v>209</v>
      </c>
      <c r="B223" s="390" t="s">
        <v>1724</v>
      </c>
      <c r="C223" s="390"/>
      <c r="D223" s="390"/>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hidden="1" customHeight="1" x14ac:dyDescent="0.25">
      <c r="A224" s="448">
        <v>210</v>
      </c>
      <c r="B224" s="390" t="s">
        <v>1726</v>
      </c>
      <c r="C224" s="390"/>
      <c r="D224" s="390"/>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2467</v>
      </c>
      <c r="S224" s="390" t="s">
        <v>2467</v>
      </c>
      <c r="T224" s="390" t="s">
        <v>2467</v>
      </c>
      <c r="U224" s="390" t="s">
        <v>2467</v>
      </c>
      <c r="V224" s="390" t="s">
        <v>2467</v>
      </c>
      <c r="W224" s="390" t="s">
        <v>2467</v>
      </c>
      <c r="X224" s="390" t="s">
        <v>2467</v>
      </c>
      <c r="Y224" s="390" t="s">
        <v>2467</v>
      </c>
      <c r="Z224" s="390" t="s">
        <v>2467</v>
      </c>
      <c r="AA224" s="390" t="s">
        <v>2467</v>
      </c>
      <c r="AB224" s="390" t="s">
        <v>2467</v>
      </c>
      <c r="AC224" s="390"/>
      <c r="AD224" s="390" t="s">
        <v>2467</v>
      </c>
      <c r="AE224" s="390"/>
      <c r="AF224" s="390" t="s">
        <v>2467</v>
      </c>
      <c r="AG224" s="390"/>
      <c r="AH224" s="390"/>
      <c r="AI224" s="390" t="s">
        <v>1804</v>
      </c>
      <c r="AJ224" s="390"/>
      <c r="AK224" s="390"/>
      <c r="AL224" s="390"/>
    </row>
    <row r="225" spans="1:38" ht="18" hidden="1" customHeight="1" x14ac:dyDescent="0.25">
      <c r="A225" s="448">
        <v>211</v>
      </c>
      <c r="B225" s="390" t="s">
        <v>1725</v>
      </c>
      <c r="C225" s="390"/>
      <c r="D225" s="390"/>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2467</v>
      </c>
      <c r="S225" s="390" t="s">
        <v>2467</v>
      </c>
      <c r="T225" s="390" t="s">
        <v>2467</v>
      </c>
      <c r="U225" s="390" t="s">
        <v>2467</v>
      </c>
      <c r="V225" s="390" t="s">
        <v>2467</v>
      </c>
      <c r="W225" s="390" t="s">
        <v>2467</v>
      </c>
      <c r="X225" s="390" t="s">
        <v>2467</v>
      </c>
      <c r="Y225" s="390" t="s">
        <v>2467</v>
      </c>
      <c r="Z225" s="390" t="s">
        <v>2467</v>
      </c>
      <c r="AA225" s="390" t="s">
        <v>2467</v>
      </c>
      <c r="AB225" s="390" t="s">
        <v>2467</v>
      </c>
      <c r="AC225" s="390"/>
      <c r="AD225" s="390" t="s">
        <v>2467</v>
      </c>
      <c r="AE225" s="390"/>
      <c r="AF225" s="390" t="s">
        <v>2467</v>
      </c>
      <c r="AG225" s="390"/>
      <c r="AH225" s="390"/>
      <c r="AI225" s="390"/>
      <c r="AJ225" s="390"/>
      <c r="AK225" s="390"/>
      <c r="AL225" s="390"/>
    </row>
    <row r="226" spans="1:38" ht="18" hidden="1" customHeight="1" x14ac:dyDescent="0.25">
      <c r="A226" s="448">
        <v>212</v>
      </c>
      <c r="B226" s="426" t="s">
        <v>2389</v>
      </c>
      <c r="C226" s="390"/>
      <c r="D226" s="390"/>
      <c r="E226" s="432" t="s">
        <v>2401</v>
      </c>
      <c r="F226" s="390" t="s">
        <v>128</v>
      </c>
      <c r="G226" s="390" t="s">
        <v>2382</v>
      </c>
      <c r="H226" s="390" t="s">
        <v>1755</v>
      </c>
      <c r="I226" s="390" t="s">
        <v>2144</v>
      </c>
      <c r="J226" s="394">
        <v>0</v>
      </c>
      <c r="K226" s="390" t="s">
        <v>2065</v>
      </c>
      <c r="L226" s="390">
        <v>2</v>
      </c>
      <c r="M226" s="390" t="s">
        <v>2382</v>
      </c>
      <c r="N226" s="390" t="s">
        <v>1996</v>
      </c>
      <c r="O226" s="390"/>
      <c r="P226" s="390" t="s">
        <v>2403</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hidden="1" customHeight="1" x14ac:dyDescent="0.25">
      <c r="A227" s="448">
        <v>213</v>
      </c>
      <c r="B227" s="426" t="s">
        <v>2390</v>
      </c>
      <c r="C227" s="390"/>
      <c r="D227" s="390"/>
      <c r="E227" s="432" t="s">
        <v>2402</v>
      </c>
      <c r="F227" s="390" t="s">
        <v>128</v>
      </c>
      <c r="G227" s="390" t="s">
        <v>2386</v>
      </c>
      <c r="H227" s="390" t="s">
        <v>1755</v>
      </c>
      <c r="I227" s="390" t="s">
        <v>2144</v>
      </c>
      <c r="J227" s="390">
        <v>0</v>
      </c>
      <c r="K227" s="390" t="s">
        <v>2065</v>
      </c>
      <c r="L227" s="390">
        <v>2</v>
      </c>
      <c r="M227" s="390" t="s">
        <v>2386</v>
      </c>
      <c r="N227" s="390" t="s">
        <v>2387</v>
      </c>
      <c r="O227" s="390"/>
      <c r="P227" s="390" t="s">
        <v>2404</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hidden="1" customHeight="1" x14ac:dyDescent="0.25">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2388</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hidden="1" customHeight="1" x14ac:dyDescent="0.25">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hidden="1" customHeight="1" x14ac:dyDescent="0.25">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hidden="1" customHeight="1" x14ac:dyDescent="0.25">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hidden="1" customHeight="1" x14ac:dyDescent="0.25">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hidden="1" customHeight="1" x14ac:dyDescent="0.25">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2148</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hidden="1" customHeight="1" x14ac:dyDescent="0.25">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hidden="1" customHeight="1" x14ac:dyDescent="0.25">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hidden="1" customHeight="1" x14ac:dyDescent="0.25">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hidden="1" customHeight="1" x14ac:dyDescent="0.25">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hidden="1" customHeight="1" x14ac:dyDescent="0.25">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hidden="1" customHeight="1" x14ac:dyDescent="0.25">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hidden="1" customHeight="1" x14ac:dyDescent="0.25">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hidden="1" customHeight="1" x14ac:dyDescent="0.25">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hidden="1" customHeight="1" x14ac:dyDescent="0.25">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hidden="1" customHeight="1" x14ac:dyDescent="0.25">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hidden="1" customHeight="1" x14ac:dyDescent="0.25">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hidden="1" customHeight="1" x14ac:dyDescent="0.25">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hidden="1" customHeight="1" x14ac:dyDescent="0.25">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hidden="1" customHeight="1" x14ac:dyDescent="0.25">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hidden="1" customHeight="1" x14ac:dyDescent="0.25">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hidden="1" customHeight="1" x14ac:dyDescent="0.25">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hidden="1" customHeight="1" x14ac:dyDescent="0.25">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hidden="1" customHeight="1" x14ac:dyDescent="0.25">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hidden="1" customHeight="1" x14ac:dyDescent="0.25">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hidden="1" customHeight="1" x14ac:dyDescent="0.25">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hidden="1" customHeight="1" x14ac:dyDescent="0.25">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hidden="1" customHeight="1" x14ac:dyDescent="0.25">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hidden="1" customHeight="1" x14ac:dyDescent="0.25">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hidden="1" customHeight="1" x14ac:dyDescent="0.25">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hidden="1" customHeight="1" x14ac:dyDescent="0.25">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hidden="1" customHeight="1" x14ac:dyDescent="0.25">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hidden="1" customHeight="1" x14ac:dyDescent="0.25">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hidden="1" customHeight="1" x14ac:dyDescent="0.25">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hidden="1" customHeight="1" x14ac:dyDescent="0.25">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hidden="1" customHeight="1" x14ac:dyDescent="0.25">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hidden="1" customHeight="1" x14ac:dyDescent="0.25">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hidden="1" customHeight="1" x14ac:dyDescent="0.25">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hidden="1" customHeight="1" x14ac:dyDescent="0.25">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hidden="1" customHeight="1" x14ac:dyDescent="0.25">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hidden="1" customHeight="1" x14ac:dyDescent="0.25">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hidden="1" customHeight="1" x14ac:dyDescent="0.25">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hidden="1" customHeight="1" x14ac:dyDescent="0.25">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hidden="1" customHeight="1" x14ac:dyDescent="0.25">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hidden="1" customHeight="1" x14ac:dyDescent="0.25">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hidden="1" customHeight="1" x14ac:dyDescent="0.25">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hidden="1" customHeight="1" x14ac:dyDescent="0.25">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hidden="1" customHeight="1" x14ac:dyDescent="0.25">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hidden="1" customHeight="1" x14ac:dyDescent="0.25">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hidden="1" customHeight="1" x14ac:dyDescent="0.25">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hidden="1" customHeight="1" x14ac:dyDescent="0.25">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hidden="1" customHeight="1" x14ac:dyDescent="0.25">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hidden="1" customHeight="1" x14ac:dyDescent="0.25">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hidden="1" customHeight="1" x14ac:dyDescent="0.25">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hidden="1" customHeight="1" x14ac:dyDescent="0.25">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hidden="1" customHeight="1" x14ac:dyDescent="0.25">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hidden="1" customHeight="1" x14ac:dyDescent="0.25">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hidden="1" customHeight="1" x14ac:dyDescent="0.25">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hidden="1" customHeight="1" x14ac:dyDescent="0.25">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hidden="1" customHeight="1" x14ac:dyDescent="0.25">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hidden="1" customHeight="1" x14ac:dyDescent="0.25">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hidden="1" customHeight="1" x14ac:dyDescent="0.25">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hidden="1" customHeight="1" x14ac:dyDescent="0.25">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hidden="1" customHeight="1" x14ac:dyDescent="0.25">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hidden="1" customHeight="1" x14ac:dyDescent="0.25">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hidden="1" customHeight="1" x14ac:dyDescent="0.25">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hidden="1" customHeight="1" x14ac:dyDescent="0.25">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hidden="1" customHeight="1" x14ac:dyDescent="0.25">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hidden="1" customHeight="1" x14ac:dyDescent="0.25">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25">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25">
      <c r="G300" s="358" t="s">
        <v>1870</v>
      </c>
      <c r="H300" s="358" t="str">
        <f>_xlfn.CONCAT(J79,J78,J77,J76,J75,J74,J73,J72,J71,J70,J69,J68,J67,J66,J65,J64,J63,J62,J61,J57,J56,J55)</f>
        <v>11111111001000010000111010000001</v>
      </c>
      <c r="I300" s="412" t="s">
        <v>1877</v>
      </c>
      <c r="J300" s="411" t="s">
        <v>2017</v>
      </c>
    </row>
    <row r="301" spans="1:38" ht="30.75" customHeight="1" x14ac:dyDescent="0.25">
      <c r="G301" s="358" t="s">
        <v>1873</v>
      </c>
      <c r="H301" s="358" t="str">
        <f>_xlfn.CONCAT(J89,J88,J87,J86,J85,J84,J83,J82,J81,J80)</f>
        <v>00000000000000000(1 &lt;&lt; cse_sram_num_banks) - 1</v>
      </c>
      <c r="J301" s="411" t="s">
        <v>2141</v>
      </c>
    </row>
    <row r="302" spans="1:38" ht="30.75" customHeight="1" x14ac:dyDescent="0.25">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25">
      <c r="G303" s="358" t="s">
        <v>2005</v>
      </c>
      <c r="H303" s="358" t="str">
        <f>_xlfn.CONCAT(J115,J114,J113,J112)</f>
        <v>00000000000000000000000000000000</v>
      </c>
      <c r="I303" s="358" t="s">
        <v>1885</v>
      </c>
      <c r="J303" s="411" t="s">
        <v>1885</v>
      </c>
    </row>
    <row r="304" spans="1:38" ht="30.75" customHeight="1" x14ac:dyDescent="0.25">
      <c r="G304" s="358" t="s">
        <v>2006</v>
      </c>
      <c r="H304" s="358" t="s">
        <v>2007</v>
      </c>
      <c r="J304" s="411" t="s">
        <v>2007</v>
      </c>
    </row>
    <row r="305" spans="7:24" ht="30.75" customHeight="1" x14ac:dyDescent="0.25">
      <c r="G305" s="358" t="s">
        <v>1755</v>
      </c>
      <c r="J305" s="411"/>
      <c r="X305" s="358"/>
    </row>
    <row r="306" spans="7:24" ht="30.75" customHeight="1" x14ac:dyDescent="0.25">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25">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32:M57 M61:M125 M131:M1048576 M128">
    <cfRule type="cellIs" dxfId="832" priority="548" operator="equal">
      <formula>1</formula>
    </cfRule>
  </conditionalFormatting>
  <conditionalFormatting sqref="AD1:AF1 AD2 Q1:AB2 AF2 AH1:DD2 Q3:DD30 Q32:DD57 Q128:DD128 Q131:DD1048576 Q61:DD125">
    <cfRule type="expression" dxfId="831" priority="542">
      <formula>AND(Q1=0, Q1&lt;&gt;"")</formula>
    </cfRule>
    <cfRule type="expression" dxfId="830" priority="543">
      <formula>AND(Q1&gt;0, Q1&lt;10000000000)</formula>
    </cfRule>
    <cfRule type="cellIs" dxfId="829" priority="544" operator="equal">
      <formula>"yes"</formula>
    </cfRule>
    <cfRule type="cellIs" dxfId="828" priority="545" operator="equal">
      <formula>"no"</formula>
    </cfRule>
    <cfRule type="cellIs" dxfId="827" priority="547" operator="equal">
      <formula>"remove"</formula>
    </cfRule>
  </conditionalFormatting>
  <conditionalFormatting sqref="O5:O30 O32:O57 O129:O1048574 O61:O127">
    <cfRule type="expression" dxfId="826" priority="305">
      <formula>COUNTIF($O$5:$O5,$O5)&gt;1</formula>
    </cfRule>
  </conditionalFormatting>
  <conditionalFormatting sqref="N5:N30 N32:N57 N61:N127 N129:N1048574">
    <cfRule type="expression" dxfId="825" priority="304">
      <formula>COUNTIF($N$5:$N5,$N5)&gt;1</formula>
    </cfRule>
  </conditionalFormatting>
  <conditionalFormatting sqref="H5:H30 H32:H57 H61:H125 H128 H131:H1048576">
    <cfRule type="containsText" dxfId="824" priority="303" operator="containsText" text="deprecated">
      <formula>NOT(ISERROR(SEARCH("deprecated",H5)))</formula>
    </cfRule>
  </conditionalFormatting>
  <conditionalFormatting sqref="I5:I30 I32:I57 I61:I125 I131:I1048576 I128">
    <cfRule type="cellIs" dxfId="823" priority="550" operator="equal">
      <formula>"JtagRd, SBRd, JtagWr, R4Err"</formula>
    </cfRule>
    <cfRule type="cellIs" dxfId="822" priority="551" operator="equal">
      <formula>"JtagRd, SBRd, R4Err"</formula>
    </cfRule>
    <cfRule type="cellIs" dxfId="821" priority="552" operator="equal">
      <formula>"JtagRd, SBRd"</formula>
    </cfRule>
    <cfRule type="cellIs" dxfId="820" priority="553" operator="equal">
      <formula>"JtagRd, SBRd, JtagWr, SBWr, R4Err"</formula>
    </cfRule>
    <cfRule type="cellIs" dxfId="819" priority="555" operator="equal">
      <formula>"JtagRd, SBRd, R4Err, LockTag"</formula>
    </cfRule>
    <cfRule type="containsText" dxfId="818" priority="558" operator="containsText" text="BOD">
      <formula>NOT(ISERROR(SEARCH("BOD",I5)))</formula>
    </cfRule>
  </conditionalFormatting>
  <conditionalFormatting sqref="A5:DA30 A129:C129 Q130:Z130 I130:N130 I129:Z129 A128:DA128 A127:G127 H126:Z127 H129:H130 AB126:DA127 AB129:DA130 AA127 A123 E129:G129 A32:DA57 E123:F123 A125:DA125 A124:F124 H123:DA124 A131:DA410 A61:DA122">
    <cfRule type="expression" dxfId="817" priority="559">
      <formula>$K5="SoftStrap"</formula>
    </cfRule>
    <cfRule type="expression" dxfId="816" priority="844">
      <formula>$K5="GP2_CATEGORY"</formula>
    </cfRule>
    <cfRule type="expression" dxfId="815" priority="845">
      <formula>$K5="GP3_CATEGORY"</formula>
    </cfRule>
    <cfRule type="expression" dxfId="814" priority="846">
      <formula>$K5="GP3_IFP_CATEGORY"</formula>
    </cfRule>
    <cfRule type="expression" dxfId="813" priority="847">
      <formula>$K5="GP1_CATEGORY"</formula>
    </cfRule>
    <cfRule type="expression" dxfId="812" priority="848">
      <formula>$K5="GP1_IFP_CATEGORY"</formula>
    </cfRule>
  </conditionalFormatting>
  <conditionalFormatting sqref="I1:I30 I32:I57 I61:I125 I131:I1048576 I128">
    <cfRule type="containsText" dxfId="811" priority="557" operator="containsText" text="Zeroizable">
      <formula>NOT(ISERROR(SEARCH("Zeroizable",I1)))</formula>
    </cfRule>
  </conditionalFormatting>
  <conditionalFormatting sqref="AG1">
    <cfRule type="expression" dxfId="810" priority="298">
      <formula>AND(AG1=0, AG1&lt;&gt;"")</formula>
    </cfRule>
    <cfRule type="expression" dxfId="809" priority="299">
      <formula>AND(AG1&gt;0, AG1&lt;10000000000)</formula>
    </cfRule>
    <cfRule type="cellIs" dxfId="808" priority="300" operator="equal">
      <formula>"yes"</formula>
    </cfRule>
    <cfRule type="cellIs" dxfId="807" priority="301" operator="equal">
      <formula>"no"</formula>
    </cfRule>
    <cfRule type="cellIs" dxfId="806" priority="302" operator="equal">
      <formula>"remove"</formula>
    </cfRule>
  </conditionalFormatting>
  <conditionalFormatting sqref="M126 M129">
    <cfRule type="cellIs" dxfId="805" priority="280" operator="equal">
      <formula>1</formula>
    </cfRule>
  </conditionalFormatting>
  <conditionalFormatting sqref="L129 L126">
    <cfRule type="colorScale" priority="281">
      <colorScale>
        <cfvo type="min"/>
        <cfvo type="percentile" val="50"/>
        <cfvo type="max"/>
        <color rgb="FFF8696B"/>
        <color rgb="FFFFEB84"/>
        <color rgb="FF63BE7B"/>
      </colorScale>
    </cfRule>
  </conditionalFormatting>
  <conditionalFormatting sqref="Q126:Z126 Q129:Z129 AB126 AB129 AD129:DD129 AD126:DD126">
    <cfRule type="expression" dxfId="804" priority="275">
      <formula>AND(Q126=0, Q126&lt;&gt;"")</formula>
    </cfRule>
    <cfRule type="expression" dxfId="803" priority="276">
      <formula>AND(Q126&gt;0, Q126&lt;10000000000)</formula>
    </cfRule>
    <cfRule type="cellIs" dxfId="802" priority="277" operator="equal">
      <formula>"yes"</formula>
    </cfRule>
    <cfRule type="cellIs" dxfId="801" priority="278" operator="equal">
      <formula>"no"</formula>
    </cfRule>
    <cfRule type="cellIs" dxfId="800" priority="279" operator="equal">
      <formula>"remove"</formula>
    </cfRule>
  </conditionalFormatting>
  <conditionalFormatting sqref="I126 I129">
    <cfRule type="cellIs" dxfId="799" priority="282" operator="equal">
      <formula>"JtagRd, SBRd, JtagWr, R4Err"</formula>
    </cfRule>
    <cfRule type="cellIs" dxfId="798" priority="283" operator="equal">
      <formula>"JtagRd, SBRd, R4Err"</formula>
    </cfRule>
    <cfRule type="cellIs" dxfId="797" priority="284" operator="equal">
      <formula>"JtagRd, SBRd"</formula>
    </cfRule>
    <cfRule type="cellIs" dxfId="796" priority="285" operator="equal">
      <formula>"JtagRd, SBRd, JtagWr, SBWr, R4Err"</formula>
    </cfRule>
    <cfRule type="cellIs" dxfId="795" priority="286" operator="equal">
      <formula>"JtagRd, SBRd, R4Err, LockTag"</formula>
    </cfRule>
    <cfRule type="containsText" dxfId="794" priority="288" operator="containsText" text="BOD">
      <formula>NOT(ISERROR(SEARCH("BOD",I126)))</formula>
    </cfRule>
  </conditionalFormatting>
  <conditionalFormatting sqref="A126 E126:G126">
    <cfRule type="expression" dxfId="793" priority="289">
      <formula>$K126="SoftStrap"</formula>
    </cfRule>
    <cfRule type="expression" dxfId="792" priority="290">
      <formula>$K126="GP2_CATEGORY"</formula>
    </cfRule>
    <cfRule type="expression" dxfId="791" priority="291">
      <formula>$K126="GP3_CATEGORY"</formula>
    </cfRule>
    <cfRule type="expression" dxfId="790" priority="292">
      <formula>$K126="GP3_IFP_CATEGORY"</formula>
    </cfRule>
    <cfRule type="expression" dxfId="789" priority="293">
      <formula>$K126="GP1_CATEGORY"</formula>
    </cfRule>
    <cfRule type="expression" dxfId="788" priority="294">
      <formula>$K126="GP1_IFP_CATEGORY"</formula>
    </cfRule>
  </conditionalFormatting>
  <conditionalFormatting sqref="I126 I129">
    <cfRule type="containsText" dxfId="787" priority="287" operator="containsText" text="Zeroizable">
      <formula>NOT(ISERROR(SEARCH("Zeroizable",I126)))</formula>
    </cfRule>
  </conditionalFormatting>
  <conditionalFormatting sqref="M127:M128">
    <cfRule type="cellIs" dxfId="786" priority="257" operator="equal">
      <formula>1</formula>
    </cfRule>
  </conditionalFormatting>
  <conditionalFormatting sqref="L127">
    <cfRule type="colorScale" priority="258">
      <colorScale>
        <cfvo type="min"/>
        <cfvo type="percentile" val="50"/>
        <cfvo type="max"/>
        <color rgb="FFF8696B"/>
        <color rgb="FFFFEB84"/>
        <color rgb="FF63BE7B"/>
      </colorScale>
    </cfRule>
  </conditionalFormatting>
  <conditionalFormatting sqref="Q127:Z128 AB127:AB128 AD127:DD128">
    <cfRule type="expression" dxfId="785" priority="252">
      <formula>AND(Q127=0, Q127&lt;&gt;"")</formula>
    </cfRule>
    <cfRule type="expression" dxfId="784" priority="253">
      <formula>AND(Q127&gt;0, Q127&lt;10000000000)</formula>
    </cfRule>
    <cfRule type="cellIs" dxfId="783" priority="254" operator="equal">
      <formula>"yes"</formula>
    </cfRule>
    <cfRule type="cellIs" dxfId="782" priority="255" operator="equal">
      <formula>"no"</formula>
    </cfRule>
    <cfRule type="cellIs" dxfId="781" priority="256" operator="equal">
      <formula>"remove"</formula>
    </cfRule>
  </conditionalFormatting>
  <conditionalFormatting sqref="I127:I128">
    <cfRule type="cellIs" dxfId="780" priority="259" operator="equal">
      <formula>"JtagRd, SBRd, JtagWr, R4Err"</formula>
    </cfRule>
    <cfRule type="cellIs" dxfId="779" priority="260" operator="equal">
      <formula>"JtagRd, SBRd, R4Err"</formula>
    </cfRule>
    <cfRule type="cellIs" dxfId="778" priority="261" operator="equal">
      <formula>"JtagRd, SBRd"</formula>
    </cfRule>
    <cfRule type="cellIs" dxfId="777" priority="262" operator="equal">
      <formula>"JtagRd, SBRd, JtagWr, SBWr, R4Err"</formula>
    </cfRule>
    <cfRule type="cellIs" dxfId="776" priority="263" operator="equal">
      <formula>"JtagRd, SBRd, R4Err, LockTag"</formula>
    </cfRule>
    <cfRule type="containsText" dxfId="775" priority="265" operator="containsText" text="BOD">
      <formula>NOT(ISERROR(SEARCH("BOD",I127)))</formula>
    </cfRule>
  </conditionalFormatting>
  <conditionalFormatting sqref="I127:I128">
    <cfRule type="containsText" dxfId="774" priority="264" operator="containsText" text="Zeroizable">
      <formula>NOT(ISERROR(SEARCH("Zeroizable",I127)))</formula>
    </cfRule>
  </conditionalFormatting>
  <conditionalFormatting sqref="M130">
    <cfRule type="cellIs" dxfId="773" priority="234" operator="equal">
      <formula>1</formula>
    </cfRule>
  </conditionalFormatting>
  <conditionalFormatting sqref="L130">
    <cfRule type="colorScale" priority="235">
      <colorScale>
        <cfvo type="min"/>
        <cfvo type="percentile" val="50"/>
        <cfvo type="max"/>
        <color rgb="FFF8696B"/>
        <color rgb="FFFFEB84"/>
        <color rgb="FF63BE7B"/>
      </colorScale>
    </cfRule>
  </conditionalFormatting>
  <conditionalFormatting sqref="Q130:Z130 AB130 AD130:DD130">
    <cfRule type="expression" dxfId="772" priority="229">
      <formula>AND(Q130=0, Q130&lt;&gt;"")</formula>
    </cfRule>
    <cfRule type="expression" dxfId="771" priority="230">
      <formula>AND(Q130&gt;0, Q130&lt;10000000000)</formula>
    </cfRule>
    <cfRule type="cellIs" dxfId="770" priority="231" operator="equal">
      <formula>"yes"</formula>
    </cfRule>
    <cfRule type="cellIs" dxfId="769" priority="232" operator="equal">
      <formula>"no"</formula>
    </cfRule>
    <cfRule type="cellIs" dxfId="768" priority="233" operator="equal">
      <formula>"remove"</formula>
    </cfRule>
  </conditionalFormatting>
  <conditionalFormatting sqref="I130">
    <cfRule type="cellIs" dxfId="767" priority="236" operator="equal">
      <formula>"JtagRd, SBRd, JtagWr, R4Err"</formula>
    </cfRule>
    <cfRule type="cellIs" dxfId="766" priority="237" operator="equal">
      <formula>"JtagRd, SBRd, R4Err"</formula>
    </cfRule>
    <cfRule type="cellIs" dxfId="765" priority="238" operator="equal">
      <formula>"JtagRd, SBRd"</formula>
    </cfRule>
    <cfRule type="cellIs" dxfId="764" priority="239" operator="equal">
      <formula>"JtagRd, SBRd, JtagWr, SBWr, R4Err"</formula>
    </cfRule>
    <cfRule type="cellIs" dxfId="763" priority="240" operator="equal">
      <formula>"JtagRd, SBRd, R4Err, LockTag"</formula>
    </cfRule>
    <cfRule type="containsText" dxfId="762" priority="242" operator="containsText" text="BOD">
      <formula>NOT(ISERROR(SEARCH("BOD",I130)))</formula>
    </cfRule>
  </conditionalFormatting>
  <conditionalFormatting sqref="A130:G130">
    <cfRule type="expression" dxfId="761" priority="243">
      <formula>$K130="SoftStrap"</formula>
    </cfRule>
    <cfRule type="expression" dxfId="760" priority="244">
      <formula>$K130="GP2_CATEGORY"</formula>
    </cfRule>
    <cfRule type="expression" dxfId="759" priority="245">
      <formula>$K130="GP3_CATEGORY"</formula>
    </cfRule>
    <cfRule type="expression" dxfId="758" priority="246">
      <formula>$K130="GP3_IFP_CATEGORY"</formula>
    </cfRule>
    <cfRule type="expression" dxfId="757" priority="247">
      <formula>$K130="GP1_CATEGORY"</formula>
    </cfRule>
    <cfRule type="expression" dxfId="756" priority="248">
      <formula>$K130="GP1_IFP_CATEGORY"</formula>
    </cfRule>
  </conditionalFormatting>
  <conditionalFormatting sqref="I130">
    <cfRule type="containsText" dxfId="755" priority="241" operator="containsText" text="Zeroizable">
      <formula>NOT(ISERROR(SEARCH("Zeroizable",I130)))</formula>
    </cfRule>
  </conditionalFormatting>
  <conditionalFormatting sqref="O130">
    <cfRule type="expression" dxfId="754" priority="220">
      <formula>$K130="SoftStrap"</formula>
    </cfRule>
    <cfRule type="expression" dxfId="753" priority="221">
      <formula>$K130="GP2_CATEGORY"</formula>
    </cfRule>
    <cfRule type="expression" dxfId="752" priority="222">
      <formula>$K130="GP3_CATEGORY"</formula>
    </cfRule>
    <cfRule type="expression" dxfId="751" priority="223">
      <formula>$K130="GP3_IFP_CATEGORY"</formula>
    </cfRule>
    <cfRule type="expression" dxfId="750" priority="224">
      <formula>$K130="GP1_CATEGORY"</formula>
    </cfRule>
    <cfRule type="expression" dxfId="749" priority="225">
      <formula>$K130="GP1_IFP_CATEGORY"</formula>
    </cfRule>
  </conditionalFormatting>
  <conditionalFormatting sqref="P130">
    <cfRule type="expression" dxfId="748" priority="213">
      <formula>$K130="SoftStrap"</formula>
    </cfRule>
    <cfRule type="expression" dxfId="747" priority="214">
      <formula>$K130="GP2_CATEGORY"</formula>
    </cfRule>
    <cfRule type="expression" dxfId="746" priority="215">
      <formula>$K130="GP3_CATEGORY"</formula>
    </cfRule>
    <cfRule type="expression" dxfId="745" priority="216">
      <formula>$K130="GP3_IFP_CATEGORY"</formula>
    </cfRule>
    <cfRule type="expression" dxfId="744" priority="217">
      <formula>$K130="GP1_CATEGORY"</formula>
    </cfRule>
    <cfRule type="expression" dxfId="743" priority="218">
      <formula>$K130="GP1_IFP_CATEGORY"</formula>
    </cfRule>
  </conditionalFormatting>
  <conditionalFormatting sqref="M31">
    <cfRule type="cellIs" dxfId="742" priority="198" operator="equal">
      <formula>1</formula>
    </cfRule>
  </conditionalFormatting>
  <conditionalFormatting sqref="L31">
    <cfRule type="colorScale" priority="199">
      <colorScale>
        <cfvo type="min"/>
        <cfvo type="percentile" val="50"/>
        <cfvo type="max"/>
        <color rgb="FFF8696B"/>
        <color rgb="FFFFEB84"/>
        <color rgb="FF63BE7B"/>
      </colorScale>
    </cfRule>
  </conditionalFormatting>
  <conditionalFormatting sqref="Q31:DD31">
    <cfRule type="expression" dxfId="741" priority="193">
      <formula>AND(Q31=0, Q31&lt;&gt;"")</formula>
    </cfRule>
    <cfRule type="expression" dxfId="740" priority="194">
      <formula>AND(Q31&gt;0, Q31&lt;10000000000)</formula>
    </cfRule>
    <cfRule type="cellIs" dxfId="739" priority="195" operator="equal">
      <formula>"yes"</formula>
    </cfRule>
    <cfRule type="cellIs" dxfId="738" priority="196" operator="equal">
      <formula>"no"</formula>
    </cfRule>
    <cfRule type="cellIs" dxfId="737" priority="197" operator="equal">
      <formula>"remove"</formula>
    </cfRule>
  </conditionalFormatting>
  <conditionalFormatting sqref="O31">
    <cfRule type="expression" dxfId="736" priority="192">
      <formula>COUNTIF($O$5:$O31,$O31)&gt;1</formula>
    </cfRule>
  </conditionalFormatting>
  <conditionalFormatting sqref="N31">
    <cfRule type="expression" dxfId="735" priority="191">
      <formula>COUNTIF($N$5:$N31,$N31)&gt;1</formula>
    </cfRule>
  </conditionalFormatting>
  <conditionalFormatting sqref="H31">
    <cfRule type="containsText" dxfId="734" priority="190" operator="containsText" text="deprecated">
      <formula>NOT(ISERROR(SEARCH("deprecated",H31)))</formula>
    </cfRule>
  </conditionalFormatting>
  <conditionalFormatting sqref="I31">
    <cfRule type="cellIs" dxfId="733" priority="200" operator="equal">
      <formula>"JtagRd, SBRd, JtagWr, R4Err"</formula>
    </cfRule>
    <cfRule type="cellIs" dxfId="732" priority="201" operator="equal">
      <formula>"JtagRd, SBRd, R4Err"</formula>
    </cfRule>
    <cfRule type="cellIs" dxfId="731" priority="202" operator="equal">
      <formula>"JtagRd, SBRd"</formula>
    </cfRule>
    <cfRule type="cellIs" dxfId="730" priority="203" operator="equal">
      <formula>"JtagRd, SBRd, JtagWr, SBWr, R4Err"</formula>
    </cfRule>
    <cfRule type="cellIs" dxfId="729" priority="204" operator="equal">
      <formula>"JtagRd, SBRd, R4Err, LockTag"</formula>
    </cfRule>
    <cfRule type="containsText" dxfId="728" priority="206" operator="containsText" text="BOD">
      <formula>NOT(ISERROR(SEARCH("BOD",I31)))</formula>
    </cfRule>
  </conditionalFormatting>
  <conditionalFormatting sqref="A31:DA31">
    <cfRule type="expression" dxfId="727" priority="207">
      <formula>$K31="SoftStrap"</formula>
    </cfRule>
    <cfRule type="expression" dxfId="726" priority="208">
      <formula>$K31="GP2_CATEGORY"</formula>
    </cfRule>
    <cfRule type="expression" dxfId="725" priority="209">
      <formula>$K31="GP3_CATEGORY"</formula>
    </cfRule>
    <cfRule type="expression" dxfId="724" priority="210">
      <formula>$K31="GP3_IFP_CATEGORY"</formula>
    </cfRule>
    <cfRule type="expression" dxfId="723" priority="211">
      <formula>$K31="GP1_CATEGORY"</formula>
    </cfRule>
    <cfRule type="expression" dxfId="722" priority="212">
      <formula>$K31="GP1_IFP_CATEGORY"</formula>
    </cfRule>
  </conditionalFormatting>
  <conditionalFormatting sqref="I31">
    <cfRule type="containsText" dxfId="721" priority="205" operator="containsText" text="Zeroizable">
      <formula>NOT(ISERROR(SEARCH("Zeroizable",I31)))</formula>
    </cfRule>
  </conditionalFormatting>
  <conditionalFormatting sqref="M58:M60">
    <cfRule type="cellIs" dxfId="720" priority="175" operator="equal">
      <formula>1</formula>
    </cfRule>
  </conditionalFormatting>
  <conditionalFormatting sqref="L58:L60">
    <cfRule type="colorScale" priority="176">
      <colorScale>
        <cfvo type="min"/>
        <cfvo type="percentile" val="50"/>
        <cfvo type="max"/>
        <color rgb="FFF8696B"/>
        <color rgb="FFFFEB84"/>
        <color rgb="FF63BE7B"/>
      </colorScale>
    </cfRule>
  </conditionalFormatting>
  <conditionalFormatting sqref="Q58:DD60">
    <cfRule type="expression" dxfId="719" priority="170">
      <formula>AND(Q58=0, Q58&lt;&gt;"")</formula>
    </cfRule>
    <cfRule type="expression" dxfId="718" priority="171">
      <formula>AND(Q58&gt;0, Q58&lt;10000000000)</formula>
    </cfRule>
    <cfRule type="cellIs" dxfId="717" priority="172" operator="equal">
      <formula>"yes"</formula>
    </cfRule>
    <cfRule type="cellIs" dxfId="716" priority="173" operator="equal">
      <formula>"no"</formula>
    </cfRule>
    <cfRule type="cellIs" dxfId="715" priority="174" operator="equal">
      <formula>"remove"</formula>
    </cfRule>
  </conditionalFormatting>
  <conditionalFormatting sqref="O58:O60">
    <cfRule type="expression" dxfId="714" priority="169">
      <formula>COUNTIF($O$5:$O58,$O58)&gt;1</formula>
    </cfRule>
  </conditionalFormatting>
  <conditionalFormatting sqref="N58:N60">
    <cfRule type="expression" dxfId="713" priority="168">
      <formula>COUNTIF($N$5:$N58,$N58)&gt;1</formula>
    </cfRule>
  </conditionalFormatting>
  <conditionalFormatting sqref="H58:H60">
    <cfRule type="containsText" dxfId="712" priority="167" operator="containsText" text="deprecated">
      <formula>NOT(ISERROR(SEARCH("deprecated",H58)))</formula>
    </cfRule>
  </conditionalFormatting>
  <conditionalFormatting sqref="I58:I60">
    <cfRule type="cellIs" dxfId="711" priority="177" operator="equal">
      <formula>"JtagRd, SBRd, JtagWr, R4Err"</formula>
    </cfRule>
    <cfRule type="cellIs" dxfId="710" priority="178" operator="equal">
      <formula>"JtagRd, SBRd, R4Err"</formula>
    </cfRule>
    <cfRule type="cellIs" dxfId="709" priority="179" operator="equal">
      <formula>"JtagRd, SBRd"</formula>
    </cfRule>
    <cfRule type="cellIs" dxfId="708" priority="180" operator="equal">
      <formula>"JtagRd, SBRd, JtagWr, SBWr, R4Err"</formula>
    </cfRule>
    <cfRule type="cellIs" dxfId="707" priority="181" operator="equal">
      <formula>"JtagRd, SBRd, R4Err, LockTag"</formula>
    </cfRule>
    <cfRule type="containsText" dxfId="706" priority="183" operator="containsText" text="BOD">
      <formula>NOT(ISERROR(SEARCH("BOD",I58)))</formula>
    </cfRule>
  </conditionalFormatting>
  <conditionalFormatting sqref="A58:DA60">
    <cfRule type="expression" dxfId="705" priority="184">
      <formula>$K58="SoftStrap"</formula>
    </cfRule>
    <cfRule type="expression" dxfId="704" priority="185">
      <formula>$K58="GP2_CATEGORY"</formula>
    </cfRule>
    <cfRule type="expression" dxfId="703" priority="186">
      <formula>$K58="GP3_CATEGORY"</formula>
    </cfRule>
    <cfRule type="expression" dxfId="702" priority="187">
      <formula>$K58="GP3_IFP_CATEGORY"</formula>
    </cfRule>
    <cfRule type="expression" dxfId="701" priority="188">
      <formula>$K58="GP1_CATEGORY"</formula>
    </cfRule>
    <cfRule type="expression" dxfId="700" priority="189">
      <formula>$K58="GP1_IFP_CATEGORY"</formula>
    </cfRule>
  </conditionalFormatting>
  <conditionalFormatting sqref="I58:I60">
    <cfRule type="containsText" dxfId="699" priority="182" operator="containsText" text="Zeroizable">
      <formula>NOT(ISERROR(SEARCH("Zeroizable",I58)))</formula>
    </cfRule>
  </conditionalFormatting>
  <conditionalFormatting sqref="H126:H130">
    <cfRule type="containsText" dxfId="698" priority="160" operator="containsText" text="deprecated">
      <formula>NOT(ISERROR(SEARCH("deprecated",H126)))</formula>
    </cfRule>
  </conditionalFormatting>
  <conditionalFormatting sqref="AC126:AC130">
    <cfRule type="expression" dxfId="697" priority="105">
      <formula>AND(AC126=0, AC126&lt;&gt;"")</formula>
    </cfRule>
    <cfRule type="expression" dxfId="696" priority="106">
      <formula>AND(AC126&gt;0, AC126&lt;10000000000)</formula>
    </cfRule>
    <cfRule type="cellIs" dxfId="695" priority="107" operator="equal">
      <formula>"yes"</formula>
    </cfRule>
    <cfRule type="cellIs" dxfId="694" priority="108" operator="equal">
      <formula>"no"</formula>
    </cfRule>
    <cfRule type="cellIs" dxfId="693" priority="109" operator="equal">
      <formula>"remove"</formula>
    </cfRule>
  </conditionalFormatting>
  <conditionalFormatting sqref="AA130">
    <cfRule type="expression" dxfId="692" priority="61">
      <formula>AND(AA130=0, AA130&lt;&gt;"")</formula>
    </cfRule>
    <cfRule type="expression" dxfId="691" priority="62">
      <formula>AND(AA130&gt;0, AA130&lt;10000000000)</formula>
    </cfRule>
    <cfRule type="cellIs" dxfId="690" priority="63" operator="equal">
      <formula>"yes"</formula>
    </cfRule>
    <cfRule type="cellIs" dxfId="689" priority="64" operator="equal">
      <formula>"no"</formula>
    </cfRule>
    <cfRule type="cellIs" dxfId="688" priority="65" operator="equal">
      <formula>"remove"</formula>
    </cfRule>
  </conditionalFormatting>
  <conditionalFormatting sqref="AA126">
    <cfRule type="expression" dxfId="687" priority="94">
      <formula>AND(AA126=0, AA126&lt;&gt;"")</formula>
    </cfRule>
    <cfRule type="expression" dxfId="686" priority="95">
      <formula>AND(AA126&gt;0, AA126&lt;10000000000)</formula>
    </cfRule>
    <cfRule type="cellIs" dxfId="685" priority="96" operator="equal">
      <formula>"yes"</formula>
    </cfRule>
    <cfRule type="cellIs" dxfId="684" priority="97" operator="equal">
      <formula>"no"</formula>
    </cfRule>
    <cfRule type="cellIs" dxfId="683" priority="98" operator="equal">
      <formula>"remove"</formula>
    </cfRule>
  </conditionalFormatting>
  <conditionalFormatting sqref="AA126">
    <cfRule type="expression" dxfId="682" priority="99">
      <formula>$K126="SoftStrap"</formula>
    </cfRule>
    <cfRule type="expression" dxfId="681" priority="100">
      <formula>$K126="GP2_CATEGORY"</formula>
    </cfRule>
    <cfRule type="expression" dxfId="680" priority="101">
      <formula>$K126="GP3_CATEGORY"</formula>
    </cfRule>
    <cfRule type="expression" dxfId="679" priority="102">
      <formula>$K126="GP3_IFP_CATEGORY"</formula>
    </cfRule>
    <cfRule type="expression" dxfId="678" priority="103">
      <formula>$K126="GP1_CATEGORY"</formula>
    </cfRule>
    <cfRule type="expression" dxfId="677" priority="104">
      <formula>$K126="GP1_IFP_CATEGORY"</formula>
    </cfRule>
  </conditionalFormatting>
  <conditionalFormatting sqref="AA127:AA128">
    <cfRule type="expression" dxfId="676" priority="83">
      <formula>AND(AA127=0, AA127&lt;&gt;"")</formula>
    </cfRule>
    <cfRule type="expression" dxfId="675" priority="84">
      <formula>AND(AA127&gt;0, AA127&lt;10000000000)</formula>
    </cfRule>
    <cfRule type="cellIs" dxfId="674" priority="85" operator="equal">
      <formula>"yes"</formula>
    </cfRule>
    <cfRule type="cellIs" dxfId="673" priority="86" operator="equal">
      <formula>"no"</formula>
    </cfRule>
    <cfRule type="cellIs" dxfId="672" priority="87" operator="equal">
      <formula>"remove"</formula>
    </cfRule>
  </conditionalFormatting>
  <conditionalFormatting sqref="AA129">
    <cfRule type="expression" dxfId="671" priority="72">
      <formula>AND(AA129=0, AA129&lt;&gt;"")</formula>
    </cfRule>
    <cfRule type="expression" dxfId="670" priority="73">
      <formula>AND(AA129&gt;0, AA129&lt;10000000000)</formula>
    </cfRule>
    <cfRule type="cellIs" dxfId="669" priority="74" operator="equal">
      <formula>"yes"</formula>
    </cfRule>
    <cfRule type="cellIs" dxfId="668" priority="75" operator="equal">
      <formula>"no"</formula>
    </cfRule>
    <cfRule type="cellIs" dxfId="667" priority="76" operator="equal">
      <formula>"remove"</formula>
    </cfRule>
  </conditionalFormatting>
  <conditionalFormatting sqref="AA129">
    <cfRule type="expression" dxfId="666" priority="77">
      <formula>$K129="SoftStrap"</formula>
    </cfRule>
    <cfRule type="expression" dxfId="665" priority="78">
      <formula>$K129="GP2_CATEGORY"</formula>
    </cfRule>
    <cfRule type="expression" dxfId="664" priority="79">
      <formula>$K129="GP3_CATEGORY"</formula>
    </cfRule>
    <cfRule type="expression" dxfId="663" priority="80">
      <formula>$K129="GP3_IFP_CATEGORY"</formula>
    </cfRule>
    <cfRule type="expression" dxfId="662" priority="81">
      <formula>$K129="GP1_CATEGORY"</formula>
    </cfRule>
    <cfRule type="expression" dxfId="661" priority="82">
      <formula>$K129="GP1_IFP_CATEGORY"</formula>
    </cfRule>
  </conditionalFormatting>
  <conditionalFormatting sqref="AA130">
    <cfRule type="expression" dxfId="660" priority="66">
      <formula>$K130="SoftStrap"</formula>
    </cfRule>
    <cfRule type="expression" dxfId="659" priority="67">
      <formula>$K130="GP2_CATEGORY"</formula>
    </cfRule>
    <cfRule type="expression" dxfId="658" priority="68">
      <formula>$K130="GP3_CATEGORY"</formula>
    </cfRule>
    <cfRule type="expression" dxfId="657" priority="69">
      <formula>$K130="GP3_IFP_CATEGORY"</formula>
    </cfRule>
    <cfRule type="expression" dxfId="656" priority="70">
      <formula>$K130="GP1_CATEGORY"</formula>
    </cfRule>
    <cfRule type="expression" dxfId="655" priority="71">
      <formula>$K130="GP1_IFP_CATEGORY"</formula>
    </cfRule>
  </conditionalFormatting>
  <conditionalFormatting sqref="L131:L1048576 L128 L1:L30 L32:L57 L61:L125">
    <cfRule type="colorScale" priority="851">
      <colorScale>
        <cfvo type="min"/>
        <cfvo type="percentile" val="50"/>
        <cfvo type="max"/>
        <color rgb="FFF8696B"/>
        <color rgb="FFFFEB84"/>
        <color rgb="FF63BE7B"/>
      </colorScale>
    </cfRule>
  </conditionalFormatting>
  <conditionalFormatting sqref="O128">
    <cfRule type="expression" dxfId="654" priority="867">
      <formula>COUNTIF($O$5:$O130,$O128)&gt;1</formula>
    </cfRule>
  </conditionalFormatting>
  <conditionalFormatting sqref="N128">
    <cfRule type="expression" dxfId="653" priority="871">
      <formula>COUNTIF($N$5:$N130,$N128)&gt;1</formula>
    </cfRule>
  </conditionalFormatting>
  <conditionalFormatting sqref="O1048575:O1048576">
    <cfRule type="expression" dxfId="652" priority="872">
      <formula>COUNTIF($O$5:$O1048576,$O1048575)&gt;1</formula>
    </cfRule>
  </conditionalFormatting>
  <conditionalFormatting sqref="N1048575:N1048576">
    <cfRule type="expression" dxfId="651" priority="874">
      <formula>COUNTIF($N$5:$N1048576,$N1048575)&gt;1</formula>
    </cfRule>
  </conditionalFormatting>
  <conditionalFormatting sqref="C123">
    <cfRule type="expression" dxfId="650" priority="55">
      <formula>$K123="SoftStrap"</formula>
    </cfRule>
    <cfRule type="expression" dxfId="649" priority="56">
      <formula>$K123="GP2_CATEGORY"</formula>
    </cfRule>
    <cfRule type="expression" dxfId="648" priority="57">
      <formula>$K123="GP3_CATEGORY"</formula>
    </cfRule>
    <cfRule type="expression" dxfId="647" priority="58">
      <formula>$K123="GP3_IFP_CATEGORY"</formula>
    </cfRule>
    <cfRule type="expression" dxfId="646" priority="59">
      <formula>$K123="GP1_CATEGORY"</formula>
    </cfRule>
    <cfRule type="expression" dxfId="645" priority="60">
      <formula>$K123="GP1_IFP_CATEGORY"</formula>
    </cfRule>
  </conditionalFormatting>
  <conditionalFormatting sqref="C126">
    <cfRule type="expression" dxfId="644" priority="49">
      <formula>$K126="SoftStrap"</formula>
    </cfRule>
    <cfRule type="expression" dxfId="643" priority="50">
      <formula>$K126="GP2_CATEGORY"</formula>
    </cfRule>
    <cfRule type="expression" dxfId="642" priority="51">
      <formula>$K126="GP3_CATEGORY"</formula>
    </cfRule>
    <cfRule type="expression" dxfId="641" priority="52">
      <formula>$K126="GP3_IFP_CATEGORY"</formula>
    </cfRule>
    <cfRule type="expression" dxfId="640" priority="53">
      <formula>$K126="GP1_CATEGORY"</formula>
    </cfRule>
    <cfRule type="expression" dxfId="639" priority="54">
      <formula>$K126="GP1_IFP_CATEGORY"</formula>
    </cfRule>
  </conditionalFormatting>
  <conditionalFormatting sqref="D129">
    <cfRule type="expression" dxfId="638" priority="37">
      <formula>$K129="SoftStrap"</formula>
    </cfRule>
    <cfRule type="expression" dxfId="637" priority="38">
      <formula>$K129="GP2_CATEGORY"</formula>
    </cfRule>
    <cfRule type="expression" dxfId="636" priority="39">
      <formula>$K129="GP3_CATEGORY"</formula>
    </cfRule>
    <cfRule type="expression" dxfId="635" priority="40">
      <formula>$K129="GP3_IFP_CATEGORY"</formula>
    </cfRule>
    <cfRule type="expression" dxfId="634" priority="41">
      <formula>$K129="GP1_CATEGORY"</formula>
    </cfRule>
    <cfRule type="expression" dxfId="633" priority="42">
      <formula>$K129="GP1_IFP_CATEGORY"</formula>
    </cfRule>
  </conditionalFormatting>
  <conditionalFormatting sqref="D126">
    <cfRule type="expression" dxfId="632" priority="31">
      <formula>$K126="SoftStrap"</formula>
    </cfRule>
    <cfRule type="expression" dxfId="631" priority="32">
      <formula>$K126="GP2_CATEGORY"</formula>
    </cfRule>
    <cfRule type="expression" dxfId="630" priority="33">
      <formula>$K126="GP3_CATEGORY"</formula>
    </cfRule>
    <cfRule type="expression" dxfId="629" priority="34">
      <formula>$K126="GP3_IFP_CATEGORY"</formula>
    </cfRule>
    <cfRule type="expression" dxfId="628" priority="35">
      <formula>$K126="GP1_CATEGORY"</formula>
    </cfRule>
    <cfRule type="expression" dxfId="627" priority="36">
      <formula>$K126="GP1_IFP_CATEGORY"</formula>
    </cfRule>
  </conditionalFormatting>
  <conditionalFormatting sqref="D123">
    <cfRule type="expression" dxfId="626" priority="25">
      <formula>$K123="SoftStrap"</formula>
    </cfRule>
    <cfRule type="expression" dxfId="625" priority="26">
      <formula>$K123="GP2_CATEGORY"</formula>
    </cfRule>
    <cfRule type="expression" dxfId="624" priority="27">
      <formula>$K123="GP3_CATEGORY"</formula>
    </cfRule>
    <cfRule type="expression" dxfId="623" priority="28">
      <formula>$K123="GP3_IFP_CATEGORY"</formula>
    </cfRule>
    <cfRule type="expression" dxfId="622" priority="29">
      <formula>$K123="GP1_CATEGORY"</formula>
    </cfRule>
    <cfRule type="expression" dxfId="621" priority="30">
      <formula>$K123="GP1_IFP_CATEGORY"</formula>
    </cfRule>
  </conditionalFormatting>
  <conditionalFormatting sqref="G124">
    <cfRule type="expression" dxfId="620" priority="19">
      <formula>$K124="SoftStrap"</formula>
    </cfRule>
    <cfRule type="expression" dxfId="619" priority="20">
      <formula>$K124="GP2_CATEGORY"</formula>
    </cfRule>
    <cfRule type="expression" dxfId="618" priority="21">
      <formula>$K124="GP3_CATEGORY"</formula>
    </cfRule>
    <cfRule type="expression" dxfId="617" priority="22">
      <formula>$K124="GP3_IFP_CATEGORY"</formula>
    </cfRule>
    <cfRule type="expression" dxfId="616" priority="23">
      <formula>$K124="GP1_CATEGORY"</formula>
    </cfRule>
    <cfRule type="expression" dxfId="615" priority="24">
      <formula>$K124="GP1_IFP_CATEGORY"</formula>
    </cfRule>
  </conditionalFormatting>
  <conditionalFormatting sqref="G123">
    <cfRule type="expression" dxfId="614" priority="13">
      <formula>$K123="SoftStrap"</formula>
    </cfRule>
    <cfRule type="expression" dxfId="613" priority="14">
      <formula>$K123="GP2_CATEGORY"</formula>
    </cfRule>
    <cfRule type="expression" dxfId="612" priority="15">
      <formula>$K123="GP3_CATEGORY"</formula>
    </cfRule>
    <cfRule type="expression" dxfId="611" priority="16">
      <formula>$K123="GP3_IFP_CATEGORY"</formula>
    </cfRule>
    <cfRule type="expression" dxfId="610" priority="17">
      <formula>$K123="GP1_CATEGORY"</formula>
    </cfRule>
    <cfRule type="expression" dxfId="609" priority="18">
      <formula>$K123="GP1_IFP_CATEGORY"</formula>
    </cfRule>
  </conditionalFormatting>
  <conditionalFormatting sqref="B123">
    <cfRule type="expression" dxfId="608" priority="7">
      <formula>$K123="SoftStrap"</formula>
    </cfRule>
    <cfRule type="expression" dxfId="607" priority="8">
      <formula>$K123="GP2_CATEGORY"</formula>
    </cfRule>
    <cfRule type="expression" dxfId="606" priority="9">
      <formula>$K123="GP3_CATEGORY"</formula>
    </cfRule>
    <cfRule type="expression" dxfId="605" priority="10">
      <formula>$K123="GP3_IFP_CATEGORY"</formula>
    </cfRule>
    <cfRule type="expression" dxfId="604" priority="11">
      <formula>$K123="GP1_CATEGORY"</formula>
    </cfRule>
    <cfRule type="expression" dxfId="603" priority="12">
      <formula>$K123="GP1_IFP_CATEGORY"</formula>
    </cfRule>
  </conditionalFormatting>
  <conditionalFormatting sqref="B126">
    <cfRule type="expression" dxfId="602" priority="1">
      <formula>$K126="SoftStrap"</formula>
    </cfRule>
    <cfRule type="expression" dxfId="601" priority="2">
      <formula>$K126="GP2_CATEGORY"</formula>
    </cfRule>
    <cfRule type="expression" dxfId="600" priority="3">
      <formula>$K126="GP3_CATEGORY"</formula>
    </cfRule>
    <cfRule type="expression" dxfId="599" priority="4">
      <formula>$K126="GP3_IFP_CATEGORY"</formula>
    </cfRule>
    <cfRule type="expression" dxfId="598" priority="5">
      <formula>$K126="GP1_CATEGORY"</formula>
    </cfRule>
    <cfRule type="expression" dxfId="597" priority="6">
      <formula>$K126="GP1_IFP_CATEGORY"</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25">
      <c r="A4" s="48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25">
      <c r="A5" s="48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25">
      <c r="A6" s="48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8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4.6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6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25">
      <c r="A14" s="480" t="s">
        <v>23</v>
      </c>
      <c r="B14" s="34" t="s">
        <v>24</v>
      </c>
      <c r="C14" s="36" t="s">
        <v>613</v>
      </c>
      <c r="D14" s="47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2" t="s">
        <v>369</v>
      </c>
      <c r="N14" s="473" t="s">
        <v>29</v>
      </c>
      <c r="O14" s="476">
        <f ca="1">(4*32+G18+G19+G20+G21+G22+G23)</f>
        <v>160</v>
      </c>
    </row>
    <row r="15" spans="1:15" ht="15" customHeight="1" x14ac:dyDescent="0.25">
      <c r="A15" s="481"/>
      <c r="B15" s="35" t="s">
        <v>30</v>
      </c>
      <c r="C15" s="37" t="s">
        <v>613</v>
      </c>
      <c r="D15" s="47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9"/>
      <c r="N15" s="474"/>
      <c r="O15" s="477"/>
    </row>
    <row r="16" spans="1:15" ht="15" customHeight="1" x14ac:dyDescent="0.25">
      <c r="A16" s="481"/>
      <c r="B16" s="35" t="s">
        <v>31</v>
      </c>
      <c r="C16" s="37" t="s">
        <v>613</v>
      </c>
      <c r="D16" s="47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9"/>
      <c r="N16" s="474"/>
      <c r="O16" s="477"/>
    </row>
    <row r="17" spans="1:15" x14ac:dyDescent="0.25">
      <c r="A17" s="481"/>
      <c r="B17" s="35" t="s">
        <v>32</v>
      </c>
      <c r="C17" s="37" t="s">
        <v>613</v>
      </c>
      <c r="D17" s="47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9"/>
      <c r="N17" s="474"/>
      <c r="O17" s="477"/>
    </row>
    <row r="18" spans="1:15" x14ac:dyDescent="0.25">
      <c r="A18" s="481"/>
      <c r="B18" s="35" t="s">
        <v>34</v>
      </c>
      <c r="C18" s="35" t="s">
        <v>253</v>
      </c>
      <c r="D18" s="47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25">
      <c r="A19" s="481"/>
      <c r="B19" s="35" t="s">
        <v>36</v>
      </c>
      <c r="C19" s="73" t="s">
        <v>214</v>
      </c>
      <c r="D19" s="47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25">
      <c r="A20" s="481"/>
      <c r="B20" s="73" t="s">
        <v>246</v>
      </c>
      <c r="C20" s="73" t="s">
        <v>205</v>
      </c>
      <c r="D20" s="47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25">
      <c r="A21" s="481"/>
      <c r="B21" s="73" t="s">
        <v>250</v>
      </c>
      <c r="C21" s="73" t="s">
        <v>390</v>
      </c>
      <c r="D21" s="47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25">
      <c r="A22" s="481"/>
      <c r="B22" s="73" t="s">
        <v>251</v>
      </c>
      <c r="C22" s="73" t="s">
        <v>390</v>
      </c>
      <c r="D22" s="47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25">
      <c r="A23" s="481"/>
      <c r="B23" s="73" t="s">
        <v>252</v>
      </c>
      <c r="C23" s="73" t="s">
        <v>390</v>
      </c>
      <c r="D23" s="47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481"/>
      <c r="B24" s="35" t="s">
        <v>38</v>
      </c>
      <c r="C24" s="37" t="s">
        <v>613</v>
      </c>
      <c r="D24" s="47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9"/>
      <c r="N24" s="474"/>
      <c r="O24" s="477"/>
    </row>
    <row r="25" spans="1:15" x14ac:dyDescent="0.25">
      <c r="A25" s="480"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9" t="s">
        <v>370</v>
      </c>
      <c r="N25" s="474"/>
      <c r="O25" s="477">
        <f ca="1">(G25+G26)</f>
        <v>64</v>
      </c>
    </row>
    <row r="26" spans="1:15" ht="15.75" thickBot="1" x14ac:dyDescent="0.3">
      <c r="A26" s="483"/>
      <c r="B26" s="74" t="s">
        <v>46</v>
      </c>
      <c r="C26" s="74" t="s">
        <v>615</v>
      </c>
      <c r="D26" s="472"/>
      <c r="E26" s="123"/>
      <c r="F26" s="76" t="s">
        <v>44</v>
      </c>
      <c r="G26" s="75">
        <f ca="1">IF($C26="No Param",32,VLOOKUP($C26,INDIRECT(Config!$B$1),HLOOKUP(D$1,INDIRECT(Config!$E$1),2,FALSE),FALSE)*32)</f>
        <v>32</v>
      </c>
      <c r="H26" s="26" t="str">
        <f ca="1">IF(G26=0,"N/A","0x8004")</f>
        <v>0x8004</v>
      </c>
      <c r="I26" s="26" t="s">
        <v>47</v>
      </c>
      <c r="J26" s="200" t="s">
        <v>48</v>
      </c>
      <c r="K26" s="200" t="s">
        <v>387</v>
      </c>
      <c r="L26" s="234"/>
      <c r="M26" s="475"/>
      <c r="N26" s="475"/>
      <c r="O26" s="478"/>
    </row>
    <row r="27" spans="1:15" ht="15.75" thickBot="1" x14ac:dyDescent="0.3">
      <c r="A27" s="10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25">
      <c r="A4" s="4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25">
      <c r="A5" s="4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25">
      <c r="A6" s="4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5" customHeight="1" x14ac:dyDescent="0.25">
      <c r="A8" s="4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5" customHeight="1" x14ac:dyDescent="0.25">
      <c r="A9" s="4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5" customHeight="1" x14ac:dyDescent="0.25">
      <c r="A10" s="4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5" customHeight="1" x14ac:dyDescent="0.25">
      <c r="A11" s="4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5" customHeight="1" x14ac:dyDescent="0.25">
      <c r="A12" s="4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
      <c r="A13" s="4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25">
      <c r="A14" s="499" t="s">
        <v>23</v>
      </c>
      <c r="B14" s="34" t="s">
        <v>24</v>
      </c>
      <c r="C14" s="36" t="s">
        <v>613</v>
      </c>
      <c r="D14" s="47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2" t="s">
        <v>369</v>
      </c>
      <c r="N14" s="473" t="s">
        <v>29</v>
      </c>
      <c r="O14" s="476">
        <f ca="1">(4*32+G18+G19+G20+G21+G22+G23)</f>
        <v>160</v>
      </c>
    </row>
    <row r="15" spans="1:15" x14ac:dyDescent="0.25">
      <c r="A15" s="500"/>
      <c r="B15" s="35" t="s">
        <v>30</v>
      </c>
      <c r="C15" s="37" t="s">
        <v>613</v>
      </c>
      <c r="D15" s="4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9"/>
      <c r="N15" s="474"/>
      <c r="O15" s="477"/>
    </row>
    <row r="16" spans="1:15" x14ac:dyDescent="0.25">
      <c r="A16" s="500"/>
      <c r="B16" s="35" t="s">
        <v>31</v>
      </c>
      <c r="C16" s="37" t="s">
        <v>613</v>
      </c>
      <c r="D16" s="4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9"/>
      <c r="N16" s="474"/>
      <c r="O16" s="477"/>
    </row>
    <row r="17" spans="1:15" x14ac:dyDescent="0.25">
      <c r="A17" s="500"/>
      <c r="B17" s="35" t="s">
        <v>32</v>
      </c>
      <c r="C17" s="37" t="s">
        <v>613</v>
      </c>
      <c r="D17" s="4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9"/>
      <c r="N17" s="474"/>
      <c r="O17" s="477"/>
    </row>
    <row r="18" spans="1:15" x14ac:dyDescent="0.25">
      <c r="A18" s="500"/>
      <c r="B18" s="35" t="s">
        <v>34</v>
      </c>
      <c r="C18" s="35" t="s">
        <v>253</v>
      </c>
      <c r="D18" s="47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25">
      <c r="A19" s="500"/>
      <c r="B19" s="35" t="s">
        <v>36</v>
      </c>
      <c r="C19" s="73" t="s">
        <v>214</v>
      </c>
      <c r="D19" s="47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25">
      <c r="A20" s="500"/>
      <c r="B20" s="73" t="s">
        <v>246</v>
      </c>
      <c r="C20" s="73" t="s">
        <v>205</v>
      </c>
      <c r="D20" s="47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25">
      <c r="A21" s="500"/>
      <c r="B21" s="73" t="s">
        <v>250</v>
      </c>
      <c r="C21" s="73" t="s">
        <v>390</v>
      </c>
      <c r="D21" s="4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25">
      <c r="A22" s="500"/>
      <c r="B22" s="73" t="s">
        <v>251</v>
      </c>
      <c r="C22" s="73" t="s">
        <v>390</v>
      </c>
      <c r="D22" s="4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25">
      <c r="A23" s="500"/>
      <c r="B23" s="73" t="s">
        <v>252</v>
      </c>
      <c r="C23" s="73" t="s">
        <v>390</v>
      </c>
      <c r="D23" s="4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500"/>
      <c r="B24" s="35" t="s">
        <v>38</v>
      </c>
      <c r="C24" s="37" t="s">
        <v>613</v>
      </c>
      <c r="D24" s="47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9"/>
      <c r="N24" s="474"/>
      <c r="O24" s="477"/>
    </row>
    <row r="25" spans="1:15" x14ac:dyDescent="0.25">
      <c r="A25" s="499"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9" t="s">
        <v>370</v>
      </c>
      <c r="N25" s="474"/>
      <c r="O25" s="477">
        <f ca="1">(G25+G26)</f>
        <v>64</v>
      </c>
    </row>
    <row r="26" spans="1:15" ht="15.75" thickBot="1" x14ac:dyDescent="0.3">
      <c r="A26" s="501"/>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8"/>
    </row>
    <row r="27" spans="1:15" ht="15.75" thickBot="1" x14ac:dyDescent="0.3">
      <c r="A27" s="12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25">
      <c r="A4" s="48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25">
      <c r="A5" s="48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25">
      <c r="A6" s="48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8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4.6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6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4.6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4.6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4.6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4.6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4.65" customHeight="1" x14ac:dyDescent="0.25">
      <c r="A14" s="480" t="s">
        <v>23</v>
      </c>
      <c r="B14" s="34" t="s">
        <v>24</v>
      </c>
      <c r="C14" s="36" t="s">
        <v>613</v>
      </c>
      <c r="D14" s="47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2" t="s">
        <v>369</v>
      </c>
      <c r="N14" s="473" t="s">
        <v>29</v>
      </c>
      <c r="O14" s="476">
        <f ca="1">(4*32+G18+G19+G20+G21+G22+G23)</f>
        <v>160</v>
      </c>
    </row>
    <row r="15" spans="1:15" ht="14.65" customHeight="1" x14ac:dyDescent="0.25">
      <c r="A15" s="481"/>
      <c r="B15" s="35" t="s">
        <v>30</v>
      </c>
      <c r="C15" s="37" t="s">
        <v>613</v>
      </c>
      <c r="D15" s="4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9"/>
      <c r="N15" s="474"/>
      <c r="O15" s="477"/>
    </row>
    <row r="16" spans="1:15" ht="14.65" customHeight="1" x14ac:dyDescent="0.25">
      <c r="A16" s="481"/>
      <c r="B16" s="35" t="s">
        <v>31</v>
      </c>
      <c r="C16" s="37" t="s">
        <v>613</v>
      </c>
      <c r="D16" s="4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9"/>
      <c r="N16" s="474"/>
      <c r="O16" s="477"/>
    </row>
    <row r="17" spans="1:15" x14ac:dyDescent="0.25">
      <c r="A17" s="481"/>
      <c r="B17" s="35" t="s">
        <v>32</v>
      </c>
      <c r="C17" s="37" t="s">
        <v>613</v>
      </c>
      <c r="D17" s="4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9"/>
      <c r="N17" s="474"/>
      <c r="O17" s="477"/>
    </row>
    <row r="18" spans="1:15" x14ac:dyDescent="0.25">
      <c r="A18" s="481"/>
      <c r="B18" s="35" t="s">
        <v>34</v>
      </c>
      <c r="C18" s="35" t="s">
        <v>253</v>
      </c>
      <c r="D18" s="47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25">
      <c r="A19" s="481"/>
      <c r="B19" s="35" t="s">
        <v>36</v>
      </c>
      <c r="C19" s="73" t="s">
        <v>214</v>
      </c>
      <c r="D19" s="47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25">
      <c r="A20" s="481"/>
      <c r="B20" s="73" t="s">
        <v>246</v>
      </c>
      <c r="C20" s="73" t="s">
        <v>205</v>
      </c>
      <c r="D20" s="47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25">
      <c r="A21" s="481"/>
      <c r="B21" s="73" t="s">
        <v>250</v>
      </c>
      <c r="C21" s="73" t="s">
        <v>390</v>
      </c>
      <c r="D21" s="4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25">
      <c r="A22" s="481"/>
      <c r="B22" s="73" t="s">
        <v>251</v>
      </c>
      <c r="C22" s="73" t="s">
        <v>390</v>
      </c>
      <c r="D22" s="4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25">
      <c r="A23" s="481"/>
      <c r="B23" s="73" t="s">
        <v>252</v>
      </c>
      <c r="C23" s="73" t="s">
        <v>390</v>
      </c>
      <c r="D23" s="4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481"/>
      <c r="B24" s="35" t="s">
        <v>38</v>
      </c>
      <c r="C24" s="37" t="s">
        <v>613</v>
      </c>
      <c r="D24" s="47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9"/>
      <c r="N24" s="474"/>
      <c r="O24" s="477"/>
    </row>
    <row r="25" spans="1:15" x14ac:dyDescent="0.25">
      <c r="A25" s="480"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9" t="s">
        <v>370</v>
      </c>
      <c r="N25" s="474"/>
      <c r="O25" s="477">
        <f ca="1">(G25+G26)</f>
        <v>64</v>
      </c>
    </row>
    <row r="26" spans="1:15" ht="15.75" thickBot="1" x14ac:dyDescent="0.3">
      <c r="A26" s="483"/>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8"/>
    </row>
    <row r="27" spans="1:15" ht="15.75" thickBot="1" x14ac:dyDescent="0.3">
      <c r="A27" s="12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2" t="s">
        <v>367</v>
      </c>
      <c r="N3" s="473" t="s">
        <v>14</v>
      </c>
      <c r="O3" s="476">
        <f ca="1">($G3+$G4+$G5+$G6+$G7)</f>
        <v>801</v>
      </c>
    </row>
    <row r="4" spans="1:15" ht="15" customHeight="1" x14ac:dyDescent="0.25">
      <c r="A4" s="48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4"/>
      <c r="N4" s="474"/>
      <c r="O4" s="477"/>
    </row>
    <row r="5" spans="1:15" ht="15" customHeight="1" x14ac:dyDescent="0.25">
      <c r="A5" s="48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4"/>
      <c r="N5" s="474"/>
      <c r="O5" s="477"/>
    </row>
    <row r="6" spans="1:15" ht="15" customHeight="1" thickBot="1" x14ac:dyDescent="0.3">
      <c r="A6" s="48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4"/>
      <c r="N6" s="474"/>
      <c r="O6" s="477"/>
    </row>
    <row r="7" spans="1:15" ht="15" customHeight="1" thickBot="1" x14ac:dyDescent="0.3">
      <c r="A7" s="48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9"/>
      <c r="N7" s="489"/>
      <c r="O7" s="491"/>
    </row>
    <row r="8" spans="1:15" ht="14.65" customHeight="1" x14ac:dyDescent="0.25">
      <c r="A8" s="50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2" t="s">
        <v>368</v>
      </c>
      <c r="N8" s="473" t="s">
        <v>20</v>
      </c>
      <c r="O8" s="476">
        <f ca="1">($G8+$G9+$G10+$G13)</f>
        <v>992</v>
      </c>
    </row>
    <row r="9" spans="1:15" s="131" customFormat="1" ht="14.65" customHeight="1" x14ac:dyDescent="0.25">
      <c r="A9" s="50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6"/>
      <c r="N9" s="474"/>
      <c r="O9" s="477"/>
    </row>
    <row r="10" spans="1:15" ht="14.65" customHeight="1" thickBot="1" x14ac:dyDescent="0.3">
      <c r="A10" s="50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6"/>
      <c r="N10" s="474"/>
      <c r="O10" s="477"/>
    </row>
    <row r="11" spans="1:15" ht="15" customHeight="1" x14ac:dyDescent="0.25">
      <c r="A11" s="50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39.6" customHeight="1" x14ac:dyDescent="0.25">
      <c r="A12" s="50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6"/>
      <c r="N12" s="474"/>
      <c r="O12" s="477"/>
    </row>
    <row r="13" spans="1:15" ht="15" customHeight="1" thickBot="1" x14ac:dyDescent="0.3">
      <c r="A13" s="50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3"/>
      <c r="N13" s="475"/>
      <c r="O13" s="478"/>
    </row>
    <row r="14" spans="1:15" ht="15" customHeight="1" thickBot="1" x14ac:dyDescent="0.3">
      <c r="A14" s="480" t="s">
        <v>23</v>
      </c>
      <c r="B14" s="43" t="s">
        <v>24</v>
      </c>
      <c r="C14" s="171" t="s">
        <v>613</v>
      </c>
      <c r="D14" s="50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0" t="s">
        <v>369</v>
      </c>
      <c r="N14" s="488" t="s">
        <v>29</v>
      </c>
      <c r="O14" s="490">
        <f ca="1">(4*32+G18+G19+G20+G21+G22+G23)</f>
        <v>128</v>
      </c>
    </row>
    <row r="15" spans="1:15" x14ac:dyDescent="0.25">
      <c r="A15" s="481"/>
      <c r="B15" s="35" t="s">
        <v>30</v>
      </c>
      <c r="C15" s="37" t="s">
        <v>613</v>
      </c>
      <c r="D15" s="50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9"/>
      <c r="N15" s="474"/>
      <c r="O15" s="477"/>
    </row>
    <row r="16" spans="1:15" x14ac:dyDescent="0.25">
      <c r="A16" s="481"/>
      <c r="B16" s="35" t="s">
        <v>31</v>
      </c>
      <c r="C16" s="37" t="s">
        <v>613</v>
      </c>
      <c r="D16" s="50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9"/>
      <c r="N16" s="474"/>
      <c r="O16" s="477"/>
    </row>
    <row r="17" spans="1:15" x14ac:dyDescent="0.25">
      <c r="A17" s="481"/>
      <c r="B17" s="35" t="s">
        <v>32</v>
      </c>
      <c r="C17" s="37" t="s">
        <v>613</v>
      </c>
      <c r="D17" s="50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9"/>
      <c r="N17" s="474"/>
      <c r="O17" s="477"/>
    </row>
    <row r="18" spans="1:15" ht="15.75" thickBot="1" x14ac:dyDescent="0.3">
      <c r="A18" s="481"/>
      <c r="B18" s="35" t="s">
        <v>34</v>
      </c>
      <c r="C18" s="35" t="s">
        <v>253</v>
      </c>
      <c r="D18" s="50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9"/>
      <c r="N18" s="474"/>
      <c r="O18" s="477"/>
    </row>
    <row r="19" spans="1:15" x14ac:dyDescent="0.25">
      <c r="A19" s="481"/>
      <c r="B19" s="35" t="s">
        <v>36</v>
      </c>
      <c r="C19" s="73" t="s">
        <v>214</v>
      </c>
      <c r="D19" s="50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9"/>
      <c r="N19" s="474"/>
      <c r="O19" s="477"/>
    </row>
    <row r="20" spans="1:15" x14ac:dyDescent="0.25">
      <c r="A20" s="481"/>
      <c r="B20" s="73" t="s">
        <v>246</v>
      </c>
      <c r="C20" s="73" t="s">
        <v>205</v>
      </c>
      <c r="D20" s="50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9"/>
      <c r="N20" s="474"/>
      <c r="O20" s="477"/>
    </row>
    <row r="21" spans="1:15" x14ac:dyDescent="0.25">
      <c r="A21" s="481"/>
      <c r="B21" s="73" t="s">
        <v>250</v>
      </c>
      <c r="C21" s="73" t="s">
        <v>390</v>
      </c>
      <c r="D21" s="50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9"/>
      <c r="N21" s="474"/>
      <c r="O21" s="477"/>
    </row>
    <row r="22" spans="1:15" ht="15.75" thickBot="1" x14ac:dyDescent="0.3">
      <c r="A22" s="481"/>
      <c r="B22" s="73" t="s">
        <v>251</v>
      </c>
      <c r="C22" s="73" t="s">
        <v>390</v>
      </c>
      <c r="D22" s="50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9"/>
      <c r="N22" s="474"/>
      <c r="O22" s="477"/>
    </row>
    <row r="23" spans="1:15" x14ac:dyDescent="0.25">
      <c r="A23" s="481"/>
      <c r="B23" s="73" t="s">
        <v>252</v>
      </c>
      <c r="C23" s="73" t="s">
        <v>390</v>
      </c>
      <c r="D23" s="50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9"/>
      <c r="N23" s="474"/>
      <c r="O23" s="477"/>
    </row>
    <row r="24" spans="1:15" x14ac:dyDescent="0.25">
      <c r="A24" s="507"/>
      <c r="B24" s="35" t="s">
        <v>38</v>
      </c>
      <c r="C24" s="37" t="s">
        <v>613</v>
      </c>
      <c r="D24" s="50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9"/>
      <c r="N24" s="474"/>
      <c r="O24" s="477"/>
    </row>
    <row r="25" spans="1:15" x14ac:dyDescent="0.25">
      <c r="A25" s="480" t="s">
        <v>41</v>
      </c>
      <c r="B25" s="35" t="s">
        <v>42</v>
      </c>
      <c r="C25" s="35" t="s">
        <v>614</v>
      </c>
      <c r="D25" s="509" t="s">
        <v>43</v>
      </c>
      <c r="E25" s="122"/>
      <c r="F25" s="25" t="s">
        <v>44</v>
      </c>
      <c r="G25" s="39">
        <f ca="1">IF($C25="No Param",32,VLOOKUP($C25,INDIRECT(Config!$B$1),HLOOKUP(D$1,INDIRECT(Config!$E$1),2,FALSE),FALSE)*32)</f>
        <v>0</v>
      </c>
      <c r="H25" s="16" t="str">
        <f ca="1">IF(G25=0,"N/A","0x8000")</f>
        <v>N/A</v>
      </c>
      <c r="I25" s="16" t="s">
        <v>45</v>
      </c>
      <c r="J25" s="16" t="s">
        <v>48</v>
      </c>
      <c r="K25" s="16" t="s">
        <v>387</v>
      </c>
      <c r="L25" s="16"/>
      <c r="M25" s="479" t="s">
        <v>370</v>
      </c>
      <c r="N25" s="474"/>
      <c r="O25" s="477">
        <f ca="1">(G25+G26)</f>
        <v>0</v>
      </c>
    </row>
    <row r="26" spans="1:15" ht="15.75" thickBot="1" x14ac:dyDescent="0.3">
      <c r="A26" s="483"/>
      <c r="B26" s="74" t="s">
        <v>46</v>
      </c>
      <c r="C26" s="74" t="s">
        <v>615</v>
      </c>
      <c r="D26" s="511"/>
      <c r="E26" s="123"/>
      <c r="F26" s="177" t="s">
        <v>44</v>
      </c>
      <c r="G26" s="75">
        <f ca="1">IF($C26="No Param",32,VLOOKUP($C26,INDIRECT(Config!$B$1),HLOOKUP(D$1,INDIRECT(Config!$E$1),2,FALSE),FALSE)*32)</f>
        <v>0</v>
      </c>
      <c r="H26" s="26" t="str">
        <f ca="1">IF(G26=0,"N/A","0x8004")</f>
        <v>N/A</v>
      </c>
      <c r="I26" s="26" t="s">
        <v>47</v>
      </c>
      <c r="J26" s="26" t="s">
        <v>48</v>
      </c>
      <c r="K26" s="26" t="s">
        <v>387</v>
      </c>
      <c r="L26" s="26"/>
      <c r="M26" s="475"/>
      <c r="N26" s="475"/>
      <c r="O26" s="478"/>
    </row>
    <row r="27" spans="1:15" ht="15.75" thickBot="1" x14ac:dyDescent="0.3">
      <c r="A27" s="124"/>
    </row>
    <row r="28" spans="1:15" x14ac:dyDescent="0.25">
      <c r="A28" s="47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3" t="s">
        <v>48</v>
      </c>
      <c r="O28" s="476">
        <f ca="1">SUM(G28:G42)</f>
        <v>0</v>
      </c>
    </row>
    <row r="29" spans="1:15" ht="15" customHeight="1" x14ac:dyDescent="0.25">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25">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25">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25">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25">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25">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25">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25">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25">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25">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25">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25">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25">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3" t="s">
        <v>48</v>
      </c>
      <c r="O3" s="476">
        <f ca="1">SUM(F3:F17)</f>
        <v>576</v>
      </c>
    </row>
    <row r="4" spans="1:15" ht="15.4" customHeight="1" x14ac:dyDescent="0.25">
      <c r="A4" s="47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9" t="s">
        <v>369</v>
      </c>
      <c r="N4" s="474"/>
      <c r="O4" s="477"/>
    </row>
    <row r="5" spans="1:15" ht="15.4" customHeight="1" x14ac:dyDescent="0.25">
      <c r="A5" s="47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9"/>
      <c r="N5" s="474"/>
      <c r="O5" s="477"/>
    </row>
    <row r="6" spans="1:15" ht="15.4" customHeight="1" x14ac:dyDescent="0.25">
      <c r="A6" s="47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9"/>
      <c r="N6" s="474"/>
      <c r="O6" s="477"/>
    </row>
    <row r="7" spans="1:15" ht="15.4" customHeight="1" x14ac:dyDescent="0.25">
      <c r="A7" s="47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4"/>
      <c r="O7" s="477"/>
    </row>
    <row r="8" spans="1:15" ht="15.4" customHeight="1" x14ac:dyDescent="0.25">
      <c r="A8" s="47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4"/>
      <c r="O8" s="477"/>
    </row>
    <row r="9" spans="1:15" ht="15.4" customHeight="1" x14ac:dyDescent="0.25">
      <c r="A9" s="47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9" t="s">
        <v>369</v>
      </c>
      <c r="N9" s="474"/>
      <c r="O9" s="477"/>
    </row>
    <row r="10" spans="1:15" ht="15.4" customHeight="1" x14ac:dyDescent="0.25">
      <c r="A10" s="47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9"/>
      <c r="N10" s="474"/>
      <c r="O10" s="477"/>
    </row>
    <row r="11" spans="1:15" ht="15.4" customHeight="1" x14ac:dyDescent="0.25">
      <c r="A11" s="47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9"/>
      <c r="N11" s="474"/>
      <c r="O11" s="477"/>
    </row>
    <row r="12" spans="1:15" ht="15.4" customHeight="1" x14ac:dyDescent="0.25">
      <c r="A12" s="47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4"/>
      <c r="O12" s="477"/>
    </row>
    <row r="13" spans="1:15" ht="15.4" customHeight="1" x14ac:dyDescent="0.25">
      <c r="A13" s="47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4"/>
      <c r="O13" s="477"/>
    </row>
    <row r="14" spans="1:15" ht="15.4" customHeight="1" x14ac:dyDescent="0.25">
      <c r="A14" s="47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9" t="s">
        <v>369</v>
      </c>
      <c r="N14" s="474"/>
      <c r="O14" s="477"/>
    </row>
    <row r="15" spans="1:15" ht="15.4" customHeight="1" x14ac:dyDescent="0.25">
      <c r="A15" s="47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9"/>
      <c r="N15" s="474"/>
      <c r="O15" s="477"/>
    </row>
    <row r="16" spans="1:15" ht="15.4" customHeight="1" x14ac:dyDescent="0.25">
      <c r="A16" s="47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9"/>
      <c r="N16" s="474"/>
      <c r="O16" s="477"/>
    </row>
    <row r="17" spans="1:15" ht="15.4" customHeight="1" thickBot="1" x14ac:dyDescent="0.3">
      <c r="A17" s="47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5"/>
      <c r="O17" s="47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9" t="s">
        <v>38</v>
      </c>
      <c r="B104" s="4" t="s">
        <v>613</v>
      </c>
      <c r="C104" s="203">
        <v>0</v>
      </c>
      <c r="D104" s="203">
        <v>16</v>
      </c>
      <c r="E104" s="242" t="s">
        <v>262</v>
      </c>
      <c r="F104" s="203" t="s">
        <v>262</v>
      </c>
      <c r="G104" s="51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5"/>
      <c r="B105" s="4" t="s">
        <v>613</v>
      </c>
      <c r="C105" s="203">
        <v>16</v>
      </c>
      <c r="D105" s="203">
        <v>8</v>
      </c>
      <c r="E105" s="242" t="s">
        <v>263</v>
      </c>
      <c r="F105" s="203" t="s">
        <v>263</v>
      </c>
      <c r="G105" s="51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5"/>
      <c r="B106" s="4" t="s">
        <v>613</v>
      </c>
      <c r="C106" s="203">
        <v>24</v>
      </c>
      <c r="D106" s="203">
        <v>4</v>
      </c>
      <c r="E106" s="242" t="s">
        <v>264</v>
      </c>
      <c r="F106" s="203" t="s">
        <v>264</v>
      </c>
      <c r="G106" s="51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8"/>
      <c r="B107" s="4" t="s">
        <v>613</v>
      </c>
      <c r="C107" s="203">
        <v>28</v>
      </c>
      <c r="D107" s="203">
        <v>4</v>
      </c>
      <c r="E107" s="242" t="s">
        <v>265</v>
      </c>
      <c r="F107" s="203" t="s">
        <v>265</v>
      </c>
      <c r="G107" s="51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9" t="s">
        <v>38</v>
      </c>
      <c r="B104" s="4" t="s">
        <v>613</v>
      </c>
      <c r="C104" s="203">
        <v>0</v>
      </c>
      <c r="D104" s="203">
        <v>16</v>
      </c>
      <c r="E104" s="203" t="s">
        <v>262</v>
      </c>
      <c r="F104" s="51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5"/>
      <c r="B105" s="4" t="s">
        <v>613</v>
      </c>
      <c r="C105" s="203">
        <v>16</v>
      </c>
      <c r="D105" s="203">
        <v>8</v>
      </c>
      <c r="E105" s="203" t="s">
        <v>263</v>
      </c>
      <c r="F105" s="51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5"/>
      <c r="B106" s="4" t="s">
        <v>613</v>
      </c>
      <c r="C106" s="203">
        <v>24</v>
      </c>
      <c r="D106" s="203">
        <v>4</v>
      </c>
      <c r="E106" s="203" t="s">
        <v>264</v>
      </c>
      <c r="F106" s="51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8"/>
      <c r="B107" s="4" t="s">
        <v>613</v>
      </c>
      <c r="C107" s="203">
        <v>28</v>
      </c>
      <c r="D107" s="203">
        <v>4</v>
      </c>
      <c r="E107" s="203" t="s">
        <v>265</v>
      </c>
      <c r="F107" s="51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25">
      <c r="A4" s="49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5"/>
      <c r="M4" s="520"/>
    </row>
    <row r="5" spans="1:13" x14ac:dyDescent="0.25">
      <c r="A5" s="49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5"/>
      <c r="M5" s="520"/>
    </row>
    <row r="6" spans="1:13" s="15" customFormat="1" x14ac:dyDescent="0.25">
      <c r="A6" s="49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9"/>
      <c r="M6" s="521"/>
    </row>
    <row r="7" spans="1:13" ht="15.75" thickBot="1" x14ac:dyDescent="0.3">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65" customHeight="1" x14ac:dyDescent="0.25">
      <c r="A8" s="49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25">
      <c r="A9" s="49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25">
      <c r="A10" s="49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25">
      <c r="A11" s="49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 customHeight="1" x14ac:dyDescent="0.25">
      <c r="A12" s="49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65" customHeight="1" thickBot="1" x14ac:dyDescent="0.3">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3">
        <v>0</v>
      </c>
      <c r="B2" s="57" t="s">
        <v>577</v>
      </c>
      <c r="C2" s="16">
        <v>0</v>
      </c>
      <c r="D2" s="16"/>
      <c r="E2" s="58"/>
    </row>
    <row r="3" spans="1:5" x14ac:dyDescent="0.25">
      <c r="A3" s="533"/>
      <c r="B3" s="16" t="s">
        <v>578</v>
      </c>
      <c r="C3" s="16">
        <v>8</v>
      </c>
      <c r="D3" s="16"/>
      <c r="E3" s="58"/>
    </row>
    <row r="4" spans="1:5" x14ac:dyDescent="0.25">
      <c r="A4" s="533"/>
      <c r="B4" s="99" t="s">
        <v>584</v>
      </c>
      <c r="C4" s="99" t="s">
        <v>585</v>
      </c>
      <c r="D4" s="16"/>
      <c r="E4" s="58"/>
    </row>
    <row r="5" spans="1:5" x14ac:dyDescent="0.25">
      <c r="A5" s="533"/>
      <c r="B5" s="16" t="s">
        <v>586</v>
      </c>
      <c r="C5" s="16" t="s">
        <v>587</v>
      </c>
      <c r="D5" s="16"/>
      <c r="E5" s="58"/>
    </row>
    <row r="6" spans="1:5" x14ac:dyDescent="0.25">
      <c r="A6" s="533"/>
      <c r="B6" s="16" t="s">
        <v>588</v>
      </c>
      <c r="C6" s="16" t="s">
        <v>589</v>
      </c>
      <c r="D6" s="16"/>
      <c r="E6" s="58"/>
    </row>
    <row r="7" spans="1:5" x14ac:dyDescent="0.25">
      <c r="A7" s="533"/>
      <c r="B7" s="16" t="s">
        <v>590</v>
      </c>
      <c r="C7" s="16" t="s">
        <v>591</v>
      </c>
      <c r="D7" s="16"/>
      <c r="E7" s="58"/>
    </row>
    <row r="8" spans="1:5" ht="75" x14ac:dyDescent="0.25">
      <c r="A8" s="533">
        <v>1</v>
      </c>
      <c r="B8" s="98" t="s">
        <v>420</v>
      </c>
      <c r="C8" s="16">
        <v>11</v>
      </c>
      <c r="D8" s="16"/>
      <c r="E8" s="58" t="s">
        <v>595</v>
      </c>
    </row>
    <row r="9" spans="1:5" x14ac:dyDescent="0.25">
      <c r="A9" s="533"/>
      <c r="B9" s="98" t="s">
        <v>581</v>
      </c>
      <c r="C9" s="16">
        <v>0</v>
      </c>
      <c r="D9" s="16"/>
      <c r="E9" s="58" t="s">
        <v>599</v>
      </c>
    </row>
    <row r="10" spans="1:5" x14ac:dyDescent="0.25">
      <c r="A10" s="533"/>
      <c r="B10" s="98" t="s">
        <v>582</v>
      </c>
      <c r="C10" s="16">
        <v>0</v>
      </c>
      <c r="D10" s="16"/>
      <c r="E10" s="58" t="s">
        <v>386</v>
      </c>
    </row>
    <row r="11" spans="1:5" x14ac:dyDescent="0.25">
      <c r="A11" s="533"/>
      <c r="B11" s="98" t="s">
        <v>592</v>
      </c>
      <c r="C11" s="16">
        <v>7</v>
      </c>
      <c r="D11" s="16"/>
      <c r="E11" s="58"/>
    </row>
    <row r="12" spans="1:5" x14ac:dyDescent="0.25">
      <c r="A12" s="533"/>
      <c r="B12" s="98" t="s">
        <v>593</v>
      </c>
      <c r="C12" s="16" t="s">
        <v>594</v>
      </c>
      <c r="D12" s="16"/>
      <c r="E12" s="58"/>
    </row>
    <row r="13" spans="1:5" x14ac:dyDescent="0.25">
      <c r="A13" s="533"/>
      <c r="B13" s="16" t="s">
        <v>390</v>
      </c>
      <c r="C13" s="16"/>
      <c r="D13" s="16"/>
      <c r="E13" s="58"/>
    </row>
    <row r="14" spans="1:5" x14ac:dyDescent="0.25">
      <c r="A14" s="533"/>
      <c r="B14" s="16" t="s">
        <v>205</v>
      </c>
      <c r="C14" s="16"/>
      <c r="D14" s="16"/>
      <c r="E14" s="58"/>
    </row>
    <row r="15" spans="1:5" x14ac:dyDescent="0.25">
      <c r="A15" s="533"/>
      <c r="B15" s="16" t="s">
        <v>579</v>
      </c>
      <c r="C15" s="16" t="s">
        <v>580</v>
      </c>
      <c r="D15" s="16"/>
      <c r="E15" s="58"/>
    </row>
    <row r="16" spans="1:5" x14ac:dyDescent="0.25">
      <c r="A16" s="533"/>
      <c r="B16" s="16" t="s">
        <v>598</v>
      </c>
      <c r="C16" s="16"/>
      <c r="D16" s="16"/>
      <c r="E16" s="58"/>
    </row>
    <row r="17" spans="1:5" x14ac:dyDescent="0.25">
      <c r="A17" s="533">
        <v>2</v>
      </c>
      <c r="B17" s="99" t="s">
        <v>566</v>
      </c>
      <c r="C17" s="99">
        <v>128</v>
      </c>
      <c r="D17" s="16" t="s">
        <v>597</v>
      </c>
      <c r="E17" s="58"/>
    </row>
    <row r="18" spans="1:5" x14ac:dyDescent="0.25">
      <c r="A18" s="533"/>
      <c r="B18" s="99" t="s">
        <v>560</v>
      </c>
      <c r="C18" s="99" t="s">
        <v>563</v>
      </c>
      <c r="D18" s="16"/>
      <c r="E18" s="58"/>
    </row>
    <row r="19" spans="1:5" x14ac:dyDescent="0.25">
      <c r="A19" s="533"/>
      <c r="B19" s="16" t="s">
        <v>561</v>
      </c>
      <c r="C19" s="16" t="s">
        <v>562</v>
      </c>
      <c r="D19" s="16"/>
      <c r="E19" s="58"/>
    </row>
    <row r="20" spans="1:5" x14ac:dyDescent="0.25">
      <c r="A20" s="533"/>
      <c r="B20" s="16" t="s">
        <v>564</v>
      </c>
      <c r="C20" s="16" t="s">
        <v>565</v>
      </c>
      <c r="D20" s="16"/>
      <c r="E20" s="58"/>
    </row>
    <row r="21" spans="1:5" x14ac:dyDescent="0.25">
      <c r="A21" s="533">
        <v>3</v>
      </c>
      <c r="B21" s="99" t="s">
        <v>567</v>
      </c>
      <c r="C21" s="99" t="s">
        <v>568</v>
      </c>
      <c r="D21" s="16"/>
      <c r="E21" s="58"/>
    </row>
    <row r="22" spans="1:5" x14ac:dyDescent="0.25">
      <c r="A22" s="533"/>
      <c r="B22" s="99" t="s">
        <v>569</v>
      </c>
      <c r="C22" s="99" t="s">
        <v>570</v>
      </c>
      <c r="D22" s="16"/>
      <c r="E22" s="58"/>
    </row>
    <row r="23" spans="1:5" x14ac:dyDescent="0.25">
      <c r="A23" s="533"/>
      <c r="B23" s="16" t="s">
        <v>571</v>
      </c>
      <c r="C23" s="16" t="s">
        <v>572</v>
      </c>
      <c r="D23" s="16"/>
      <c r="E23" s="58"/>
    </row>
    <row r="24" spans="1:5" x14ac:dyDescent="0.25">
      <c r="A24" s="533"/>
      <c r="B24" s="16" t="s">
        <v>573</v>
      </c>
      <c r="C24" s="16" t="s">
        <v>574</v>
      </c>
      <c r="D24" s="16"/>
      <c r="E24" s="58"/>
    </row>
    <row r="25" spans="1:5" x14ac:dyDescent="0.25">
      <c r="A25" s="533">
        <v>4</v>
      </c>
      <c r="B25" s="98" t="s">
        <v>575</v>
      </c>
      <c r="C25" s="98" t="s">
        <v>576</v>
      </c>
      <c r="D25" s="16"/>
      <c r="E25" s="58"/>
    </row>
    <row r="26" spans="1:5" x14ac:dyDescent="0.25">
      <c r="A26" s="533"/>
      <c r="B26" s="98" t="s">
        <v>421</v>
      </c>
      <c r="C26" s="16">
        <v>2</v>
      </c>
      <c r="D26" s="16"/>
      <c r="E26" s="58" t="s">
        <v>596</v>
      </c>
    </row>
    <row r="27" spans="1:5" x14ac:dyDescent="0.25">
      <c r="A27" s="53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2021-09-21T00:26:17Z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